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C:\Users\vandreeva\Documents\ESG\"/>
    </mc:Choice>
  </mc:AlternateContent>
  <xr:revisionPtr revIDLastSave="0" documentId="13_ncr:1_{B5476FF1-E902-4272-A126-D9E35E5B0E1A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Data Boo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30" i="1"/>
  <c r="G78" i="1" l="1"/>
  <c r="G111" i="1" l="1"/>
  <c r="G108" i="1"/>
  <c r="G107" i="1"/>
  <c r="G105" i="1"/>
  <c r="G104" i="1"/>
  <c r="G106" i="1"/>
  <c r="G103" i="1"/>
  <c r="G102" i="1"/>
  <c r="G101" i="1"/>
  <c r="G100" i="1"/>
  <c r="G99" i="1"/>
  <c r="G98" i="1"/>
  <c r="G96" i="1"/>
  <c r="G95" i="1"/>
  <c r="G94" i="1"/>
  <c r="G93" i="1"/>
  <c r="G92" i="1"/>
  <c r="G90" i="1"/>
  <c r="G89" i="1"/>
  <c r="G88" i="1"/>
  <c r="G87" i="1"/>
  <c r="G86" i="1"/>
  <c r="G85" i="1"/>
  <c r="G80" i="1"/>
  <c r="G79" i="1"/>
  <c r="G77" i="1"/>
  <c r="G74" i="1"/>
  <c r="G73" i="1"/>
  <c r="G70" i="1"/>
  <c r="G69" i="1"/>
  <c r="G68" i="1"/>
  <c r="G65" i="1"/>
  <c r="G64" i="1"/>
  <c r="G63" i="1"/>
  <c r="G62" i="1"/>
  <c r="G60" i="1"/>
  <c r="G59" i="1"/>
  <c r="G58" i="1"/>
  <c r="G57" i="1"/>
  <c r="G56" i="1"/>
  <c r="G54" i="1"/>
  <c r="G53" i="1"/>
  <c r="G52" i="1"/>
  <c r="G51" i="1"/>
  <c r="G50" i="1"/>
  <c r="D36" i="1"/>
  <c r="D35" i="1"/>
  <c r="D32" i="1"/>
  <c r="G45" i="1" l="1"/>
  <c r="G44" i="1"/>
  <c r="G43" i="1"/>
  <c r="G36" i="1"/>
  <c r="G35" i="1"/>
  <c r="G34" i="1"/>
  <c r="G33" i="1"/>
  <c r="G32" i="1"/>
  <c r="G31" i="1"/>
  <c r="G19" i="1"/>
  <c r="G27" i="1"/>
  <c r="G26" i="1"/>
  <c r="G25" i="1"/>
  <c r="G24" i="1"/>
  <c r="G23" i="1"/>
  <c r="G22" i="1"/>
  <c r="G21" i="1"/>
  <c r="G20" i="1"/>
  <c r="G10" i="1"/>
  <c r="G11" i="1"/>
  <c r="G12" i="1"/>
  <c r="G13" i="1"/>
  <c r="G14" i="1"/>
  <c r="G9" i="1"/>
</calcChain>
</file>

<file path=xl/sharedStrings.xml><?xml version="1.0" encoding="utf-8"?>
<sst xmlns="http://schemas.openxmlformats.org/spreadsheetml/2006/main" count="233" uniqueCount="148">
  <si>
    <t>Показатель</t>
  </si>
  <si>
    <t xml:space="preserve"> </t>
  </si>
  <si>
    <t>Общее количество выбросов парниковых газов</t>
  </si>
  <si>
    <t>Гкал</t>
  </si>
  <si>
    <t>кВт*ч</t>
  </si>
  <si>
    <t>Управление отходами</t>
  </si>
  <si>
    <t>Потребление энергии</t>
  </si>
  <si>
    <t>Удельные выбросы парниковых газов на выручку</t>
  </si>
  <si>
    <t>Экология</t>
  </si>
  <si>
    <t>Природный газ</t>
  </si>
  <si>
    <t>Дизельное топливо</t>
  </si>
  <si>
    <t>тыс. л</t>
  </si>
  <si>
    <t>Общество</t>
  </si>
  <si>
    <t>Корпоративное управление</t>
  </si>
  <si>
    <t>Персонал</t>
  </si>
  <si>
    <t>Ответственная продукция</t>
  </si>
  <si>
    <t>Управление</t>
  </si>
  <si>
    <t>Средний стаж работы сотрудника</t>
  </si>
  <si>
    <t>Текучесть кадров</t>
  </si>
  <si>
    <t>Охрана труда</t>
  </si>
  <si>
    <t>Количество несчастных случаев с летальным исходом (сотрудники)</t>
  </si>
  <si>
    <t>Расходы на благотворительную деятельность</t>
  </si>
  <si>
    <t>Количество сотрудников-волонтеров</t>
  </si>
  <si>
    <t>Количество женщин в Совете директоров</t>
  </si>
  <si>
    <t>Количество заседаний Совета директоров (в отчетном периоде)</t>
  </si>
  <si>
    <t>Доля женщин в Совете директоров (%)</t>
  </si>
  <si>
    <t>Доля независимых членов Совета директоров (%)</t>
  </si>
  <si>
    <t>Средний срок пребывания в Совете директоров</t>
  </si>
  <si>
    <t>Количество неисполнительных членов Совета директоров</t>
  </si>
  <si>
    <t xml:space="preserve">Количество независимых членов Совета директоров </t>
  </si>
  <si>
    <t>Доля неисполнительных членов Совета директоров (%)</t>
  </si>
  <si>
    <t>Возраст самого молодого члена Совета директоров</t>
  </si>
  <si>
    <t>Возраст самого пожилого члена Совета директоров</t>
  </si>
  <si>
    <t>Возрастной диапазон в Совете директоров (разница между самым пожилым и самым молодым)</t>
  </si>
  <si>
    <t>чел.</t>
  </si>
  <si>
    <t>%</t>
  </si>
  <si>
    <t>-</t>
  </si>
  <si>
    <t>лет</t>
  </si>
  <si>
    <t>ед.</t>
  </si>
  <si>
    <t>час</t>
  </si>
  <si>
    <t>Число рабочих мест, созданных в отчетном году/Среднесписочная численность персонала</t>
  </si>
  <si>
    <t>Удельное потребление электроэнергии</t>
  </si>
  <si>
    <t xml:space="preserve">Удельное потребление тепловой энергии </t>
  </si>
  <si>
    <t>Удельное потребление тепловой энергии</t>
  </si>
  <si>
    <t>Прочие косвенные выбросы парниковых газов (область охвата 3)</t>
  </si>
  <si>
    <t xml:space="preserve">Доля сотрудников женского пола </t>
  </si>
  <si>
    <t xml:space="preserve">Доля новых сотрудников женского пола </t>
  </si>
  <si>
    <t>ч/чел.</t>
  </si>
  <si>
    <t>ед./чел.</t>
  </si>
  <si>
    <t xml:space="preserve">Коэффициент частоты травматизма </t>
  </si>
  <si>
    <t xml:space="preserve">Коэффициент травматизма с потерей рабочего времени (LTIR) (сотрудники) </t>
  </si>
  <si>
    <t>Местные сообщества</t>
  </si>
  <si>
    <t>Количество членов Совета директоров</t>
  </si>
  <si>
    <t>Избирается ежегодно</t>
  </si>
  <si>
    <t>т</t>
  </si>
  <si>
    <t>Общая масса сданных батареек</t>
  </si>
  <si>
    <t>Общие показатели</t>
  </si>
  <si>
    <t xml:space="preserve">Общее количество магазинов </t>
  </si>
  <si>
    <t xml:space="preserve">Торговая площадь </t>
  </si>
  <si>
    <t>Да</t>
  </si>
  <si>
    <t>Количество регионов, охваченных программой по переработке бытовой 
техники и электроники</t>
  </si>
  <si>
    <t xml:space="preserve">ед. </t>
  </si>
  <si>
    <t>#</t>
  </si>
  <si>
    <t>Выручка</t>
  </si>
  <si>
    <t>млн руб.</t>
  </si>
  <si>
    <t>млн долларов США</t>
  </si>
  <si>
    <t xml:space="preserve">Расходы на благотворительную деятельность/ выручка </t>
  </si>
  <si>
    <t>курс 2019</t>
  </si>
  <si>
    <t>курс 2020</t>
  </si>
  <si>
    <t>кВт*ч/млн долларов США</t>
  </si>
  <si>
    <t>Гкал/млн долларов США</t>
  </si>
  <si>
    <t>долларов США/кВт*ч</t>
  </si>
  <si>
    <t xml:space="preserve">Энергетическая производительность </t>
  </si>
  <si>
    <t>Единица измерения</t>
  </si>
  <si>
    <t>Списочная численность персонала</t>
  </si>
  <si>
    <t>Количество травм с потерей рабочего времени на 1 млн отработанных часов</t>
  </si>
  <si>
    <t>Количество травм с потерей рабочего времени на 1 тыс. сотрудников</t>
  </si>
  <si>
    <t>Количество членов в Комитете по аудиту</t>
  </si>
  <si>
    <t>Количество независимых директоров к Комитете по аудиту</t>
  </si>
  <si>
    <t>Доля независимых директоров в Комитете по аудиту (%)</t>
  </si>
  <si>
    <t>Количество заседаний Комитета по аудиту в отчетном периоде</t>
  </si>
  <si>
    <t>Количество членов в Комитете по вознаграждениям и назначениям</t>
  </si>
  <si>
    <t>Доля независимых директоров в Комитете по вознаграждениям и назначениям (%)</t>
  </si>
  <si>
    <t>Количество заседаний Комитета по вознаграждениям и назначениям в отчетном периоде</t>
  </si>
  <si>
    <t>Срок правления текущего Совета директоров</t>
  </si>
  <si>
    <t>Количество представителей топ-менеджмента</t>
  </si>
  <si>
    <t>Количество женщин в топ-менеджменте</t>
  </si>
  <si>
    <t>Доля женщин в топ-менеджменте (%)</t>
  </si>
  <si>
    <t>Показатели в области ESG Группы М.Видео-Эльдорадо</t>
  </si>
  <si>
    <r>
      <t>кВт*ч/тыс. м</t>
    </r>
    <r>
      <rPr>
        <vertAlign val="superscript"/>
        <sz val="10"/>
        <color theme="1"/>
        <rFont val="Century Gothic"/>
        <family val="2"/>
        <charset val="204"/>
      </rPr>
      <t>2</t>
    </r>
    <r>
      <rPr>
        <sz val="10"/>
        <color theme="1"/>
        <rFont val="Century Gothic"/>
        <family val="2"/>
        <charset val="204"/>
      </rPr>
      <t xml:space="preserve"> торговой площади</t>
    </r>
  </si>
  <si>
    <r>
      <t>Гкал/тыс. м</t>
    </r>
    <r>
      <rPr>
        <vertAlign val="superscript"/>
        <sz val="10"/>
        <color theme="1"/>
        <rFont val="Century Gothic"/>
        <family val="2"/>
        <charset val="204"/>
      </rPr>
      <t>2</t>
    </r>
    <r>
      <rPr>
        <sz val="10"/>
        <color theme="1"/>
        <rFont val="Century Gothic"/>
        <family val="2"/>
        <charset val="204"/>
      </rPr>
      <t xml:space="preserve"> торговой площади</t>
    </r>
  </si>
  <si>
    <r>
      <t>тыс. м</t>
    </r>
    <r>
      <rPr>
        <vertAlign val="superscript"/>
        <sz val="10"/>
        <color theme="1"/>
        <rFont val="Century Gothic"/>
        <family val="2"/>
        <charset val="204"/>
      </rPr>
      <t>2</t>
    </r>
  </si>
  <si>
    <r>
      <t>т CO</t>
    </r>
    <r>
      <rPr>
        <vertAlign val="subscript"/>
        <sz val="10"/>
        <color theme="1"/>
        <rFont val="Century Gothic"/>
        <family val="2"/>
        <charset val="204"/>
      </rPr>
      <t>2</t>
    </r>
    <r>
      <rPr>
        <sz val="10"/>
        <color theme="1"/>
        <rFont val="Century Gothic"/>
        <family val="2"/>
        <charset val="204"/>
      </rPr>
      <t>- эквивалента</t>
    </r>
  </si>
  <si>
    <r>
      <t>млн долларов США/т CO</t>
    </r>
    <r>
      <rPr>
        <vertAlign val="subscript"/>
        <sz val="10"/>
        <color theme="1"/>
        <rFont val="Century Gothic"/>
        <family val="2"/>
        <charset val="204"/>
      </rPr>
      <t>2</t>
    </r>
    <r>
      <rPr>
        <sz val="10"/>
        <color theme="1"/>
        <rFont val="Century Gothic"/>
        <family val="2"/>
        <charset val="204"/>
      </rPr>
      <t>-эквивалента</t>
    </r>
  </si>
  <si>
    <r>
      <t>м</t>
    </r>
    <r>
      <rPr>
        <vertAlign val="superscript"/>
        <sz val="10"/>
        <color theme="1"/>
        <rFont val="Century Gothic"/>
        <family val="2"/>
        <charset val="204"/>
      </rPr>
      <t>3</t>
    </r>
  </si>
  <si>
    <t>Уровень вовлеченности персонала</t>
  </si>
  <si>
    <t>Среднесписочная численность персонала</t>
  </si>
  <si>
    <t>Уровень удовлетворенности сотрудников обучением</t>
  </si>
  <si>
    <t>Количество независимых директоров к Комитете по вознаграждениям и назначениям</t>
  </si>
  <si>
    <t>Прямые выбросы парниковых газов (область охвата 1)</t>
  </si>
  <si>
    <t>Косвенные выбросы парниковых газов (область охвата 2)</t>
  </si>
  <si>
    <t xml:space="preserve">Доля новых сотрудников, которые прошли обязательное ознакомление с Кодексом деловой этики и Положением о конфликте интересов </t>
  </si>
  <si>
    <r>
      <t>т CO</t>
    </r>
    <r>
      <rPr>
        <vertAlign val="subscript"/>
        <sz val="10"/>
        <color rgb="FF000000"/>
        <rFont val="Century Gothic"/>
        <family val="2"/>
        <charset val="204"/>
      </rPr>
      <t>2</t>
    </r>
    <r>
      <rPr>
        <sz val="10"/>
        <color indexed="8"/>
        <rFont val="Century Gothic"/>
        <family val="2"/>
        <charset val="204"/>
      </rPr>
      <t>- эквивалента/млн долларов США</t>
    </r>
  </si>
  <si>
    <t>долларов США</t>
  </si>
  <si>
    <t>Разница в размере доходов мужчин и женщин</t>
  </si>
  <si>
    <t>Количество сотрудников с инвалидностью</t>
  </si>
  <si>
    <t>Комментарии</t>
  </si>
  <si>
    <t>Офис</t>
  </si>
  <si>
    <t>Сервисные функции</t>
  </si>
  <si>
    <t>Доля вакансий, закрываемых внутренними кандидатами</t>
  </si>
  <si>
    <t>Удельные прямые и косвенные выбросы парниковых газов (области охвата 1 и 2)</t>
  </si>
  <si>
    <t>Удельные прочие косвенные выбросы парниковых газов (область охвата 3)</t>
  </si>
  <si>
    <t>Интенсивность выбросов парниковых газов (выручка на тонну выбросов парниковых газов)</t>
  </si>
  <si>
    <t>Интенсивность прямых и косвенных выбросов парниковых газов (выручка на тонну выбросов парниковых газов областей охвата 1 и 2)</t>
  </si>
  <si>
    <t>GMV (с НДС)</t>
  </si>
  <si>
    <t>Общие онлайн-продажи (с НДС)</t>
  </si>
  <si>
    <r>
      <t>т CO</t>
    </r>
    <r>
      <rPr>
        <vertAlign val="subscript"/>
        <sz val="10"/>
        <color theme="1"/>
        <rFont val="Century Gothic"/>
        <family val="2"/>
        <charset val="204"/>
      </rPr>
      <t>2</t>
    </r>
    <r>
      <rPr>
        <sz val="10"/>
        <color theme="1"/>
        <rFont val="Century Gothic"/>
        <family val="2"/>
        <charset val="204"/>
      </rPr>
      <t>- эквивалента/млн долларов США</t>
    </r>
  </si>
  <si>
    <t>Количество благополучателей: Фонд "Красивые дети в красивом мире" и Фонд "Наша инициатива"</t>
  </si>
  <si>
    <t>Розница</t>
  </si>
  <si>
    <t>Нет</t>
  </si>
  <si>
    <t>Да/нет</t>
  </si>
  <si>
    <t>Общая масса бытовой техники и электроники, полученной от клиентов по программам утилизации и "Trade-in"</t>
  </si>
  <si>
    <t>534 451</t>
  </si>
  <si>
    <t>5840</t>
  </si>
  <si>
    <t>Изменение ГкГ</t>
  </si>
  <si>
    <t xml:space="preserve">Индекс потребительской лояльности (NPS) М.Видео, методика расчёта top down </t>
  </si>
  <si>
    <t>Индекс потребительской лояльности (NPS) Эльдорадо, меттодика расчёта top down</t>
  </si>
  <si>
    <t>0,30</t>
  </si>
  <si>
    <t>[1] Средневзвешенный курс доллара США с 01.01.2021 по 31.12.2021 составил 73.6541 руб. Средневзвешенный курс доллара США с 01.01.2020 по 31.12.2020 составил 72.1464 руб. Средневзвешенный курс доллара США с 01.01.2019 по 31.12.2019 составил 64.7362 руб.</t>
  </si>
  <si>
    <t>Выручка [1]</t>
  </si>
  <si>
    <r>
      <t xml:space="preserve">Выбросы парниковых газов </t>
    </r>
    <r>
      <rPr>
        <sz val="9"/>
        <rFont val="Century Gothic"/>
        <family val="2"/>
        <charset val="204"/>
      </rPr>
      <t>[2]</t>
    </r>
  </si>
  <si>
    <t xml:space="preserve">Потребление электроэнергии </t>
  </si>
  <si>
    <t xml:space="preserve">Потребление тепловой энергии </t>
  </si>
  <si>
    <t xml:space="preserve">[2] В связи с экономической ситуацией Компания не рассчитывала данные за 2021г. и указала данные за 2020г. </t>
  </si>
  <si>
    <t>[3] В связи с тем, что данные за 2021г.рассчитывались внутренним сотрудником без привлечения внешних консультантов,  некорректно сравнивать данные за 2021г. с предыдущими годами из-за расхождения в подходах к рассчётам.</t>
  </si>
  <si>
    <t>2п.п.</t>
  </si>
  <si>
    <t>6п.п.</t>
  </si>
  <si>
    <r>
      <t xml:space="preserve">Потребление топлива </t>
    </r>
    <r>
      <rPr>
        <sz val="10"/>
        <color theme="1"/>
        <rFont val="Century Gothic"/>
        <family val="2"/>
        <charset val="204"/>
      </rPr>
      <t>[3]</t>
    </r>
  </si>
  <si>
    <t xml:space="preserve">Среднее количество часов обучения на одного сотрудника </t>
  </si>
  <si>
    <t xml:space="preserve">Количество часов обучения сотрудников ОТиПБ </t>
  </si>
  <si>
    <t xml:space="preserve">Среднее количество часов обучения ОТиПБ на одного сотрудника </t>
  </si>
  <si>
    <t>Количество несчастных случаев (сотрудники) [4]</t>
  </si>
  <si>
    <t>[4] Несчастные случаи включают: раны и поверхностные травмы, переломы, сотрясение мозга и внутренние травмы, растяжения мышц, вывихи, ушибы. Профессиональные заболевания включают: болезни суставов, растяжения мышц и сухожилий, снижение остроты зрения вследствие нагрузок, механические травмы, остеохондрозы, радикулиты, грыжи.</t>
  </si>
  <si>
    <t>Самооценка эффективности работы Совета директоров и его комитетов [5]</t>
  </si>
  <si>
    <t>[5] В декабре 2021 года была начала процедура самооценки эффективности работы Совета директоров в составе, избранном на годовом Общем собрании акционеров 07 мая 2021 года. Результаты данной самооценки изложены в Годовом отчёте Общества за 2022 год.</t>
  </si>
  <si>
    <t>[6] В 2021г. Компания перешла на международную методику замера индекса (bottom-up), сравнивать Измение ГкГ нерелеватно по отношению к 2019 и 2020гг, когда индекс рассчитывался по методике top-down.</t>
  </si>
  <si>
    <t>Индекс потребительской лояльности (NPS) М.Видео, методика расчёта bottom-up [6]</t>
  </si>
  <si>
    <t xml:space="preserve">Независимая (внешняя) оценка эффективности работы Совета директоров и его комитетов (раз в 3 года)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</si>
</sst>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0.0"/>
    <numFmt numFmtId="169" formatCode="#,##0.0\п\п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entury Gothic"/>
      <family val="2"/>
      <charset val="204"/>
    </font>
    <font>
      <sz val="10"/>
      <color theme="1"/>
      <name val="Century Gothic"/>
      <family val="2"/>
      <charset val="204"/>
    </font>
    <font>
      <b/>
      <sz val="10"/>
      <color theme="0"/>
      <name val="Century Gothic"/>
      <family val="2"/>
      <charset val="204"/>
    </font>
    <font>
      <b/>
      <sz val="10"/>
      <name val="Century Gothic"/>
      <family val="2"/>
      <charset val="204"/>
    </font>
    <font>
      <sz val="10"/>
      <name val="Century Gothic"/>
      <family val="2"/>
      <charset val="204"/>
    </font>
    <font>
      <sz val="10"/>
      <color indexed="8"/>
      <name val="Century Gothic"/>
      <family val="2"/>
      <charset val="204"/>
    </font>
    <font>
      <sz val="11"/>
      <color rgb="FFFF0000"/>
      <name val="Century Gothic"/>
      <family val="2"/>
      <charset val="204"/>
    </font>
    <font>
      <b/>
      <sz val="10"/>
      <color theme="1"/>
      <name val="Century Gothic"/>
      <family val="2"/>
      <charset val="204"/>
    </font>
    <font>
      <sz val="11"/>
      <color theme="0"/>
      <name val="Century Gothic"/>
      <family val="2"/>
      <charset val="204"/>
    </font>
    <font>
      <vertAlign val="superscript"/>
      <sz val="10"/>
      <color theme="1"/>
      <name val="Century Gothic"/>
      <family val="2"/>
      <charset val="204"/>
    </font>
    <font>
      <vertAlign val="subscript"/>
      <sz val="10"/>
      <color theme="1"/>
      <name val="Century Gothic"/>
      <family val="2"/>
      <charset val="204"/>
    </font>
    <font>
      <vertAlign val="subscript"/>
      <sz val="10"/>
      <color rgb="FF000000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i/>
      <sz val="10"/>
      <color theme="1"/>
      <name val="Century Gothic"/>
      <family val="2"/>
      <charset val="204"/>
    </font>
    <font>
      <sz val="8"/>
      <name val="Calibri"/>
      <family val="2"/>
      <scheme val="minor"/>
    </font>
    <font>
      <sz val="10"/>
      <color rgb="FF000000"/>
      <name val="Century Gothic"/>
      <family val="2"/>
      <charset val="204"/>
    </font>
    <font>
      <sz val="11"/>
      <name val="Calibri"/>
      <family val="2"/>
      <charset val="204"/>
      <scheme val="minor"/>
    </font>
    <font>
      <sz val="9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1C2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/>
  </cellStyleXfs>
  <cellXfs count="127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5" fontId="7" fillId="0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66" fontId="7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9" fontId="4" fillId="0" borderId="0" xfId="0" applyNumberFormat="1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9" fontId="4" fillId="0" borderId="0" xfId="2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3" fontId="7" fillId="0" borderId="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68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 indent="2"/>
    </xf>
    <xf numFmtId="9" fontId="7" fillId="0" borderId="0" xfId="2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9" fontId="3" fillId="0" borderId="0" xfId="2" applyFont="1" applyAlignment="1">
      <alignment vertical="center"/>
    </xf>
    <xf numFmtId="9" fontId="3" fillId="0" borderId="0" xfId="2" applyFont="1" applyFill="1" applyAlignment="1">
      <alignment vertical="center"/>
    </xf>
    <xf numFmtId="9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49" fontId="7" fillId="0" borderId="0" xfId="2" quotePrefix="1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9" fontId="7" fillId="4" borderId="0" xfId="2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165" fontId="4" fillId="0" borderId="0" xfId="1" applyNumberFormat="1" applyFont="1" applyFill="1" applyAlignment="1">
      <alignment horizontal="center" vertical="center"/>
    </xf>
    <xf numFmtId="1" fontId="4" fillId="4" borderId="0" xfId="0" applyNumberFormat="1" applyFont="1" applyFill="1" applyAlignment="1">
      <alignment vertical="center"/>
    </xf>
    <xf numFmtId="165" fontId="7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 wrapText="1"/>
    </xf>
    <xf numFmtId="165" fontId="3" fillId="0" borderId="2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7" fillId="0" borderId="2" xfId="0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 wrapText="1"/>
    </xf>
    <xf numFmtId="9" fontId="4" fillId="0" borderId="0" xfId="1" applyNumberFormat="1" applyFont="1" applyAlignment="1">
      <alignment vertical="center"/>
    </xf>
    <xf numFmtId="9" fontId="4" fillId="0" borderId="0" xfId="1" applyNumberFormat="1" applyFont="1" applyFill="1" applyAlignment="1">
      <alignment vertical="center"/>
    </xf>
    <xf numFmtId="169" fontId="7" fillId="0" borderId="0" xfId="2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4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18" fillId="0" borderId="0" xfId="1" applyNumberFormat="1" applyFont="1" applyAlignment="1">
      <alignment horizontal="right" vertical="center"/>
    </xf>
    <xf numFmtId="9" fontId="18" fillId="0" borderId="0" xfId="1" applyNumberFormat="1" applyFont="1" applyAlignment="1">
      <alignment horizontal="right" vertical="center"/>
    </xf>
    <xf numFmtId="9" fontId="4" fillId="4" borderId="0" xfId="1" applyNumberFormat="1" applyFont="1" applyFill="1" applyAlignment="1">
      <alignment horizontal="right" vertical="center"/>
    </xf>
    <xf numFmtId="165" fontId="18" fillId="4" borderId="0" xfId="1" applyNumberFormat="1" applyFont="1" applyFill="1" applyAlignment="1">
      <alignment horizontal="right" vertical="center"/>
    </xf>
    <xf numFmtId="9" fontId="3" fillId="0" borderId="0" xfId="1" applyNumberFormat="1" applyFont="1" applyFill="1" applyAlignment="1">
      <alignment horizontal="right" vertical="center"/>
    </xf>
    <xf numFmtId="0" fontId="18" fillId="4" borderId="0" xfId="0" applyFont="1" applyFill="1" applyAlignment="1">
      <alignment horizontal="right"/>
    </xf>
    <xf numFmtId="0" fontId="4" fillId="4" borderId="0" xfId="0" applyFont="1" applyFill="1" applyAlignment="1">
      <alignment horizontal="right" vertical="center"/>
    </xf>
    <xf numFmtId="49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9" fontId="4" fillId="0" borderId="0" xfId="0" applyNumberFormat="1" applyFont="1" applyAlignment="1">
      <alignment horizontal="right" vertical="center"/>
    </xf>
    <xf numFmtId="10" fontId="3" fillId="4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9" fontId="4" fillId="4" borderId="0" xfId="0" applyNumberFormat="1" applyFont="1" applyFill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9" fontId="4" fillId="0" borderId="0" xfId="0" applyNumberFormat="1" applyFont="1" applyFill="1" applyAlignment="1">
      <alignment horizontal="right" vertical="center"/>
    </xf>
    <xf numFmtId="10" fontId="4" fillId="0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65" fontId="4" fillId="4" borderId="0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165" fontId="4" fillId="4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horizontal="right" vertical="center" wrapText="1"/>
    </xf>
    <xf numFmtId="167" fontId="7" fillId="4" borderId="0" xfId="2" applyNumberFormat="1" applyFont="1" applyFill="1" applyBorder="1" applyAlignment="1">
      <alignment vertical="center"/>
    </xf>
    <xf numFmtId="169" fontId="7" fillId="4" borderId="0" xfId="2" applyNumberFormat="1" applyFont="1" applyFill="1" applyBorder="1" applyAlignment="1">
      <alignment vertical="center"/>
    </xf>
    <xf numFmtId="9" fontId="4" fillId="4" borderId="0" xfId="2" applyFont="1" applyFill="1" applyAlignment="1">
      <alignment vertical="center" wrapText="1"/>
    </xf>
    <xf numFmtId="169" fontId="7" fillId="4" borderId="0" xfId="2" applyNumberFormat="1" applyFont="1" applyFill="1" applyBorder="1" applyAlignment="1">
      <alignment horizontal="right" vertical="center"/>
    </xf>
  </cellXfs>
  <cellStyles count="4">
    <cellStyle name="fa_row_header_bold" xfId="3" xr:uid="{00000000-0005-0000-0000-000000000000}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ED1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310"/>
  <sheetViews>
    <sheetView showGridLines="0" tabSelected="1" topLeftCell="B1" zoomScale="80" zoomScaleNormal="80" workbookViewId="0">
      <pane ySplit="5" topLeftCell="A6" activePane="bottomLeft" state="frozen"/>
      <selection pane="bottomLeft" activeCell="D111" sqref="D111"/>
    </sheetView>
  </sheetViews>
  <sheetFormatPr defaultColWidth="8.81640625" defaultRowHeight="13.5" x14ac:dyDescent="0.35"/>
  <cols>
    <col min="1" max="1" width="8.81640625" style="18"/>
    <col min="2" max="2" width="72" style="19" customWidth="1"/>
    <col min="3" max="3" width="24.453125" style="19" customWidth="1"/>
    <col min="4" max="4" width="18.1796875" style="87" customWidth="1"/>
    <col min="5" max="5" width="21.453125" style="19" customWidth="1"/>
    <col min="6" max="6" width="20.7265625" style="19" customWidth="1"/>
    <col min="7" max="7" width="19.1796875" style="19" customWidth="1"/>
    <col min="8" max="8" width="24.1796875" style="19" bestFit="1" customWidth="1"/>
    <col min="9" max="9" width="13.1796875" style="19" bestFit="1" customWidth="1"/>
    <col min="10" max="10" width="11.54296875" style="19" bestFit="1" customWidth="1"/>
    <col min="11" max="12" width="8.81640625" style="19"/>
    <col min="13" max="14" width="8.81640625" style="19" customWidth="1"/>
    <col min="15" max="16384" width="8.81640625" style="19"/>
  </cols>
  <sheetData>
    <row r="2" spans="1:25" ht="19.5" x14ac:dyDescent="0.35">
      <c r="B2" s="57" t="s">
        <v>88</v>
      </c>
    </row>
    <row r="5" spans="1:25" ht="21.65" customHeight="1" x14ac:dyDescent="0.35">
      <c r="A5" s="1"/>
      <c r="B5" s="7" t="s">
        <v>0</v>
      </c>
      <c r="C5" s="8" t="s">
        <v>73</v>
      </c>
      <c r="D5" s="9">
        <v>2021</v>
      </c>
      <c r="E5" s="9">
        <v>2020</v>
      </c>
      <c r="F5" s="9">
        <v>2019</v>
      </c>
      <c r="G5" s="9" t="s">
        <v>124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x14ac:dyDescent="0.35">
      <c r="B7" s="2" t="s">
        <v>56</v>
      </c>
      <c r="C7" s="3"/>
      <c r="D7" s="88"/>
      <c r="E7" s="82"/>
      <c r="F7" s="4"/>
      <c r="G7" s="4"/>
      <c r="L7" s="20" t="s">
        <v>67</v>
      </c>
      <c r="M7" s="20">
        <v>64.662499999999994</v>
      </c>
    </row>
    <row r="8" spans="1:25" x14ac:dyDescent="0.35">
      <c r="E8" s="17"/>
      <c r="F8" s="17"/>
      <c r="G8" s="17"/>
      <c r="L8" s="20" t="s">
        <v>68</v>
      </c>
      <c r="M8" s="20">
        <v>72.126000000000005</v>
      </c>
    </row>
    <row r="9" spans="1:25" x14ac:dyDescent="0.35">
      <c r="B9" s="6" t="s">
        <v>114</v>
      </c>
      <c r="C9" s="21" t="s">
        <v>64</v>
      </c>
      <c r="D9" s="89">
        <v>570698</v>
      </c>
      <c r="E9" s="55">
        <v>504793</v>
      </c>
      <c r="F9" s="55">
        <v>437472</v>
      </c>
      <c r="G9" s="71">
        <f>D9/E9-1</f>
        <v>0.1305584665397499</v>
      </c>
      <c r="H9" s="18"/>
      <c r="I9" s="65"/>
      <c r="L9" s="20"/>
      <c r="M9" s="20"/>
    </row>
    <row r="10" spans="1:25" x14ac:dyDescent="0.35">
      <c r="B10" s="6" t="s">
        <v>63</v>
      </c>
      <c r="C10" s="21" t="s">
        <v>64</v>
      </c>
      <c r="D10" s="89">
        <v>476364</v>
      </c>
      <c r="E10" s="55">
        <v>417857</v>
      </c>
      <c r="F10" s="55">
        <v>365216</v>
      </c>
      <c r="G10" s="71">
        <f t="shared" ref="G10:G14" si="0">D10/E10-1</f>
        <v>0.14001680000574357</v>
      </c>
      <c r="H10" s="18"/>
      <c r="I10" s="65"/>
    </row>
    <row r="11" spans="1:25" x14ac:dyDescent="0.35">
      <c r="B11" s="6" t="s">
        <v>129</v>
      </c>
      <c r="C11" s="21" t="s">
        <v>65</v>
      </c>
      <c r="D11" s="90">
        <v>6467</v>
      </c>
      <c r="E11" s="56">
        <v>5791.7927990863027</v>
      </c>
      <c r="F11" s="56">
        <v>5641.6039248519382</v>
      </c>
      <c r="G11" s="71">
        <f t="shared" si="0"/>
        <v>0.11657999937777741</v>
      </c>
      <c r="H11" s="18"/>
      <c r="I11" s="65"/>
      <c r="K11" s="22"/>
    </row>
    <row r="12" spans="1:25" x14ac:dyDescent="0.35">
      <c r="B12" s="6" t="s">
        <v>115</v>
      </c>
      <c r="C12" s="21" t="s">
        <v>64</v>
      </c>
      <c r="D12" s="89">
        <v>386918</v>
      </c>
      <c r="E12" s="56">
        <v>300387.21580429003</v>
      </c>
      <c r="F12" s="56">
        <v>144017.20475246001</v>
      </c>
      <c r="G12" s="71">
        <f t="shared" si="0"/>
        <v>0.28806413736357883</v>
      </c>
      <c r="H12" s="18"/>
      <c r="I12" s="65"/>
      <c r="J12" s="68"/>
      <c r="K12" s="40"/>
    </row>
    <row r="13" spans="1:25" x14ac:dyDescent="0.35">
      <c r="B13" s="6" t="s">
        <v>57</v>
      </c>
      <c r="C13" s="16" t="s">
        <v>38</v>
      </c>
      <c r="D13" s="91">
        <v>1258</v>
      </c>
      <c r="E13" s="54">
        <v>1074</v>
      </c>
      <c r="F13" s="54">
        <v>1038</v>
      </c>
      <c r="G13" s="71">
        <f t="shared" si="0"/>
        <v>0.17132216014897583</v>
      </c>
      <c r="H13" s="18"/>
      <c r="I13" s="65"/>
      <c r="J13" s="22"/>
      <c r="K13" s="22"/>
    </row>
    <row r="14" spans="1:25" ht="14.5" x14ac:dyDescent="0.35">
      <c r="B14" s="6" t="s">
        <v>58</v>
      </c>
      <c r="C14" s="21" t="s">
        <v>91</v>
      </c>
      <c r="D14" s="89">
        <v>1587</v>
      </c>
      <c r="E14" s="55">
        <v>1475</v>
      </c>
      <c r="F14" s="55">
        <v>1456</v>
      </c>
      <c r="G14" s="71">
        <f t="shared" si="0"/>
        <v>7.5932203389830422E-2</v>
      </c>
      <c r="H14" s="18"/>
      <c r="I14" s="65"/>
      <c r="J14" s="22"/>
      <c r="K14" s="22"/>
    </row>
    <row r="15" spans="1:25" x14ac:dyDescent="0.35">
      <c r="G15" s="70"/>
    </row>
    <row r="16" spans="1:25" x14ac:dyDescent="0.35">
      <c r="B16" s="2" t="s">
        <v>8</v>
      </c>
      <c r="C16" s="3"/>
      <c r="D16" s="88"/>
      <c r="E16" s="4"/>
      <c r="F16" s="4"/>
      <c r="G16" s="4"/>
    </row>
    <row r="17" spans="1:11" x14ac:dyDescent="0.35">
      <c r="B17" s="6"/>
      <c r="C17" s="10"/>
      <c r="D17" s="12"/>
      <c r="E17" s="6"/>
      <c r="F17" s="6"/>
      <c r="G17" s="6"/>
    </row>
    <row r="18" spans="1:11" x14ac:dyDescent="0.35">
      <c r="B18" s="5" t="s">
        <v>130</v>
      </c>
      <c r="C18" s="10"/>
      <c r="D18" s="12"/>
      <c r="E18" s="6"/>
      <c r="F18" s="6"/>
      <c r="G18" s="6"/>
    </row>
    <row r="19" spans="1:11" ht="16.5" x14ac:dyDescent="0.35">
      <c r="B19" s="6" t="s">
        <v>2</v>
      </c>
      <c r="C19" s="23" t="s">
        <v>92</v>
      </c>
      <c r="D19" s="30">
        <v>16232306.6432331</v>
      </c>
      <c r="E19" s="76">
        <v>16232306.6432331</v>
      </c>
      <c r="F19" s="11" t="s">
        <v>36</v>
      </c>
      <c r="G19" s="71">
        <f>D19/E19-1</f>
        <v>0</v>
      </c>
      <c r="H19" s="24"/>
    </row>
    <row r="20" spans="1:11" ht="16.5" x14ac:dyDescent="0.35">
      <c r="B20" s="23" t="s">
        <v>99</v>
      </c>
      <c r="C20" s="23" t="s">
        <v>92</v>
      </c>
      <c r="D20" s="25">
        <v>2353.8295319981257</v>
      </c>
      <c r="E20" s="74">
        <v>2353.8295319981257</v>
      </c>
      <c r="F20" s="11" t="s">
        <v>36</v>
      </c>
      <c r="G20" s="71">
        <f t="shared" ref="G20:G27" si="1">D20/E20-1</f>
        <v>0</v>
      </c>
    </row>
    <row r="21" spans="1:11" ht="16.5" x14ac:dyDescent="0.35">
      <c r="B21" s="23" t="s">
        <v>100</v>
      </c>
      <c r="C21" s="23" t="s">
        <v>92</v>
      </c>
      <c r="D21" s="25">
        <v>201972.32544077904</v>
      </c>
      <c r="E21" s="74">
        <v>201972.32544077904</v>
      </c>
      <c r="F21" s="11" t="s">
        <v>36</v>
      </c>
      <c r="G21" s="71">
        <f t="shared" si="1"/>
        <v>0</v>
      </c>
      <c r="H21" s="24"/>
    </row>
    <row r="22" spans="1:11" ht="16.5" x14ac:dyDescent="0.35">
      <c r="B22" s="23" t="s">
        <v>44</v>
      </c>
      <c r="C22" s="23" t="s">
        <v>92</v>
      </c>
      <c r="D22" s="25">
        <v>16027980.488260301</v>
      </c>
      <c r="E22" s="74">
        <v>16027980.488260301</v>
      </c>
      <c r="F22" s="11" t="s">
        <v>36</v>
      </c>
      <c r="G22" s="71">
        <f t="shared" si="1"/>
        <v>0</v>
      </c>
      <c r="H22" s="24"/>
    </row>
    <row r="23" spans="1:11" ht="29" x14ac:dyDescent="0.35">
      <c r="B23" s="51" t="s">
        <v>7</v>
      </c>
      <c r="C23" s="27" t="s">
        <v>116</v>
      </c>
      <c r="D23" s="25">
        <v>2802.6393910006332</v>
      </c>
      <c r="E23" s="74">
        <v>2802.6393910006332</v>
      </c>
      <c r="F23" s="11" t="s">
        <v>36</v>
      </c>
      <c r="G23" s="71">
        <f t="shared" si="1"/>
        <v>0</v>
      </c>
    </row>
    <row r="24" spans="1:11" ht="29" x14ac:dyDescent="0.35">
      <c r="B24" s="52" t="s">
        <v>110</v>
      </c>
      <c r="C24" s="14" t="s">
        <v>102</v>
      </c>
      <c r="D24" s="25">
        <v>35.278567804602936</v>
      </c>
      <c r="E24" s="74">
        <v>35.278567804602936</v>
      </c>
      <c r="F24" s="11" t="s">
        <v>36</v>
      </c>
      <c r="G24" s="71">
        <f t="shared" si="1"/>
        <v>0</v>
      </c>
      <c r="H24" s="24"/>
    </row>
    <row r="25" spans="1:11" ht="29" x14ac:dyDescent="0.35">
      <c r="B25" s="52" t="s">
        <v>111</v>
      </c>
      <c r="C25" s="15" t="s">
        <v>102</v>
      </c>
      <c r="D25" s="25">
        <v>2767.3608231960302</v>
      </c>
      <c r="E25" s="74">
        <v>2767.3608231960302</v>
      </c>
      <c r="F25" s="11" t="s">
        <v>36</v>
      </c>
      <c r="G25" s="71">
        <f t="shared" si="1"/>
        <v>0</v>
      </c>
      <c r="H25" s="24" t="s">
        <v>1</v>
      </c>
    </row>
    <row r="26" spans="1:11" ht="29" x14ac:dyDescent="0.35">
      <c r="A26" s="19"/>
      <c r="B26" s="53" t="s">
        <v>112</v>
      </c>
      <c r="C26" s="26" t="s">
        <v>93</v>
      </c>
      <c r="D26" s="25">
        <v>3.5680651717485767E-4</v>
      </c>
      <c r="E26" s="74">
        <v>3.5680651717485767E-4</v>
      </c>
      <c r="F26" s="11" t="s">
        <v>36</v>
      </c>
      <c r="G26" s="71">
        <f t="shared" si="1"/>
        <v>0</v>
      </c>
      <c r="K26" s="19" t="s">
        <v>1</v>
      </c>
    </row>
    <row r="27" spans="1:11" ht="29" x14ac:dyDescent="0.35">
      <c r="A27" s="19"/>
      <c r="B27" s="53" t="s">
        <v>113</v>
      </c>
      <c r="C27" s="26" t="s">
        <v>93</v>
      </c>
      <c r="D27" s="25">
        <v>2.8345821903504997E-2</v>
      </c>
      <c r="E27" s="74">
        <v>2.8345821903504997E-2</v>
      </c>
      <c r="F27" s="11" t="s">
        <v>36</v>
      </c>
      <c r="G27" s="71">
        <f t="shared" si="1"/>
        <v>0</v>
      </c>
      <c r="K27" s="19" t="s">
        <v>1</v>
      </c>
    </row>
    <row r="28" spans="1:11" x14ac:dyDescent="0.35">
      <c r="B28" s="6"/>
      <c r="C28" s="10"/>
      <c r="D28" s="30"/>
      <c r="E28" s="30"/>
      <c r="F28" s="12"/>
      <c r="G28" s="11"/>
    </row>
    <row r="29" spans="1:11" x14ac:dyDescent="0.35">
      <c r="B29" s="5" t="s">
        <v>6</v>
      </c>
      <c r="C29" s="10"/>
      <c r="D29" s="30"/>
      <c r="E29" s="30"/>
      <c r="F29" s="12"/>
      <c r="G29" s="72"/>
    </row>
    <row r="30" spans="1:11" x14ac:dyDescent="0.35">
      <c r="B30" s="27" t="s">
        <v>131</v>
      </c>
      <c r="C30" s="27" t="s">
        <v>4</v>
      </c>
      <c r="D30" s="92">
        <v>278519467.41000003</v>
      </c>
      <c r="E30" s="92">
        <v>225859640.88</v>
      </c>
      <c r="F30" s="11" t="s">
        <v>36</v>
      </c>
      <c r="G30" s="71">
        <f>D30/E30-1</f>
        <v>0.23315288346703067</v>
      </c>
      <c r="H30" s="24"/>
    </row>
    <row r="31" spans="1:11" ht="27" x14ac:dyDescent="0.35">
      <c r="B31" s="27" t="s">
        <v>41</v>
      </c>
      <c r="C31" s="27" t="s">
        <v>89</v>
      </c>
      <c r="D31" s="92">
        <v>175500</v>
      </c>
      <c r="E31" s="25">
        <v>153125.1802578248</v>
      </c>
      <c r="F31" s="11" t="s">
        <v>36</v>
      </c>
      <c r="G31" s="71">
        <f t="shared" ref="G31:G36" si="2">D31/E31-1</f>
        <v>0.14612109977275822</v>
      </c>
    </row>
    <row r="32" spans="1:11" ht="25" x14ac:dyDescent="0.35">
      <c r="B32" s="28" t="s">
        <v>41</v>
      </c>
      <c r="C32" s="27" t="s">
        <v>69</v>
      </c>
      <c r="D32" s="118">
        <f>D30 /D11</f>
        <v>43067.800743776097</v>
      </c>
      <c r="E32" s="25">
        <v>38996.498789791403</v>
      </c>
      <c r="F32" s="11" t="s">
        <v>36</v>
      </c>
      <c r="G32" s="71">
        <f t="shared" si="2"/>
        <v>0.1044017304202316</v>
      </c>
    </row>
    <row r="33" spans="1:10" x14ac:dyDescent="0.35">
      <c r="B33" s="27" t="s">
        <v>132</v>
      </c>
      <c r="C33" s="27" t="s">
        <v>3</v>
      </c>
      <c r="D33" s="118">
        <v>225189.74</v>
      </c>
      <c r="E33" s="25">
        <v>416336.93818585051</v>
      </c>
      <c r="F33" s="11" t="s">
        <v>36</v>
      </c>
      <c r="G33" s="71">
        <f t="shared" si="2"/>
        <v>-0.45911659680920136</v>
      </c>
      <c r="H33" s="24"/>
    </row>
    <row r="34" spans="1:10" ht="27" x14ac:dyDescent="0.35">
      <c r="B34" s="27" t="s">
        <v>42</v>
      </c>
      <c r="C34" s="27" t="s">
        <v>90</v>
      </c>
      <c r="D34" s="118">
        <v>141.88999999999999</v>
      </c>
      <c r="E34" s="25">
        <v>282.26233097345795</v>
      </c>
      <c r="F34" s="11" t="s">
        <v>36</v>
      </c>
      <c r="G34" s="71">
        <f t="shared" si="2"/>
        <v>-0.49731159836080863</v>
      </c>
    </row>
    <row r="35" spans="1:10" x14ac:dyDescent="0.35">
      <c r="B35" s="26" t="s">
        <v>43</v>
      </c>
      <c r="C35" s="27" t="s">
        <v>70</v>
      </c>
      <c r="D35" s="118">
        <f>D33 /D11</f>
        <v>34.821360754600278</v>
      </c>
      <c r="E35" s="25">
        <v>71.88394899961385</v>
      </c>
      <c r="F35" s="11" t="s">
        <v>36</v>
      </c>
      <c r="G35" s="71">
        <f t="shared" si="2"/>
        <v>-0.51558920678123377</v>
      </c>
    </row>
    <row r="36" spans="1:10" x14ac:dyDescent="0.35">
      <c r="A36" s="19"/>
      <c r="B36" s="28" t="s">
        <v>72</v>
      </c>
      <c r="C36" s="28" t="s">
        <v>71</v>
      </c>
      <c r="D36" s="122">
        <f>D11  / D30 *10^6</f>
        <v>23.219202808829611</v>
      </c>
      <c r="E36" s="83">
        <v>25.643327761049729</v>
      </c>
      <c r="F36" s="11" t="s">
        <v>36</v>
      </c>
      <c r="G36" s="71">
        <f t="shared" si="2"/>
        <v>-9.4532385765555005E-2</v>
      </c>
    </row>
    <row r="37" spans="1:10" x14ac:dyDescent="0.35">
      <c r="A37" s="19"/>
      <c r="B37" s="28"/>
      <c r="C37" s="28"/>
      <c r="D37" s="77"/>
      <c r="E37" s="77"/>
      <c r="F37" s="11"/>
      <c r="G37" s="11"/>
    </row>
    <row r="38" spans="1:10" x14ac:dyDescent="0.35">
      <c r="B38" s="29" t="s">
        <v>137</v>
      </c>
      <c r="C38" s="27"/>
      <c r="D38" s="92"/>
      <c r="E38" s="30"/>
      <c r="F38" s="11"/>
      <c r="G38" s="25"/>
    </row>
    <row r="39" spans="1:10" ht="14.5" x14ac:dyDescent="0.35">
      <c r="B39" s="23" t="s">
        <v>9</v>
      </c>
      <c r="C39" s="27" t="s">
        <v>94</v>
      </c>
      <c r="D39" s="118">
        <v>13183029</v>
      </c>
      <c r="E39" s="119">
        <v>53274.868000000002</v>
      </c>
      <c r="F39" s="120">
        <v>58705</v>
      </c>
      <c r="G39" s="11" t="s">
        <v>36</v>
      </c>
      <c r="H39" s="24"/>
    </row>
    <row r="40" spans="1:10" x14ac:dyDescent="0.35">
      <c r="B40" s="23" t="s">
        <v>10</v>
      </c>
      <c r="C40" s="27" t="s">
        <v>11</v>
      </c>
      <c r="D40" s="118">
        <v>13328</v>
      </c>
      <c r="E40" s="119">
        <v>610</v>
      </c>
      <c r="F40" s="120">
        <v>550</v>
      </c>
      <c r="G40" s="71"/>
    </row>
    <row r="41" spans="1:10" x14ac:dyDescent="0.35">
      <c r="B41" s="32"/>
      <c r="C41" s="27"/>
      <c r="D41" s="92"/>
      <c r="E41" s="25"/>
      <c r="F41" s="25"/>
      <c r="G41" s="11" t="s">
        <v>36</v>
      </c>
    </row>
    <row r="42" spans="1:10" x14ac:dyDescent="0.35">
      <c r="B42" s="33" t="s">
        <v>5</v>
      </c>
      <c r="C42" s="27"/>
      <c r="D42" s="92"/>
      <c r="E42" s="31"/>
      <c r="F42" s="31"/>
      <c r="G42" s="31"/>
    </row>
    <row r="43" spans="1:10" s="18" customFormat="1" ht="25" x14ac:dyDescent="0.35">
      <c r="B43" s="34" t="s">
        <v>121</v>
      </c>
      <c r="C43" s="27" t="s">
        <v>54</v>
      </c>
      <c r="D43" s="92">
        <v>1511</v>
      </c>
      <c r="E43" s="30">
        <v>913.67399999999998</v>
      </c>
      <c r="F43" s="35">
        <v>185.71100000000001</v>
      </c>
      <c r="G43" s="63">
        <f t="shared" ref="G43:G45" si="3">D43/E43-1</f>
        <v>0.65376272062026497</v>
      </c>
      <c r="J43" s="66"/>
    </row>
    <row r="44" spans="1:10" x14ac:dyDescent="0.35">
      <c r="B44" s="34" t="s">
        <v>55</v>
      </c>
      <c r="C44" s="27" t="s">
        <v>54</v>
      </c>
      <c r="D44" s="92">
        <v>44</v>
      </c>
      <c r="E44" s="30">
        <v>20.844999999999999</v>
      </c>
      <c r="F44" s="35">
        <v>7.2149999999999999</v>
      </c>
      <c r="G44" s="63">
        <f t="shared" si="3"/>
        <v>1.1108179419525066</v>
      </c>
    </row>
    <row r="45" spans="1:10" ht="42" customHeight="1" x14ac:dyDescent="0.35">
      <c r="B45" s="36" t="s">
        <v>60</v>
      </c>
      <c r="C45" s="21" t="s">
        <v>61</v>
      </c>
      <c r="D45" s="121">
        <v>36</v>
      </c>
      <c r="E45" s="25">
        <v>17</v>
      </c>
      <c r="F45" s="11">
        <v>7</v>
      </c>
      <c r="G45" s="63">
        <f t="shared" si="3"/>
        <v>1.1176470588235294</v>
      </c>
    </row>
    <row r="46" spans="1:10" x14ac:dyDescent="0.35">
      <c r="D46" s="93"/>
      <c r="E46" s="68"/>
    </row>
    <row r="47" spans="1:10" x14ac:dyDescent="0.35">
      <c r="B47" s="2" t="s">
        <v>12</v>
      </c>
      <c r="C47" s="37"/>
      <c r="D47" s="94"/>
      <c r="E47" s="78"/>
      <c r="F47" s="37"/>
      <c r="G47" s="37"/>
    </row>
    <row r="48" spans="1:10" x14ac:dyDescent="0.35">
      <c r="D48" s="93"/>
      <c r="E48" s="68"/>
    </row>
    <row r="49" spans="1:10" x14ac:dyDescent="0.35">
      <c r="B49" s="38" t="s">
        <v>14</v>
      </c>
      <c r="D49" s="93"/>
      <c r="E49" s="68"/>
    </row>
    <row r="50" spans="1:10" x14ac:dyDescent="0.35">
      <c r="B50" s="27" t="s">
        <v>74</v>
      </c>
      <c r="C50" s="21" t="s">
        <v>34</v>
      </c>
      <c r="D50" s="31">
        <v>29453</v>
      </c>
      <c r="E50" s="79">
        <v>28559</v>
      </c>
      <c r="F50" s="55">
        <v>30819</v>
      </c>
      <c r="G50" s="63">
        <f>D50 /E50 -1</f>
        <v>3.1303617073426881E-2</v>
      </c>
    </row>
    <row r="51" spans="1:10" x14ac:dyDescent="0.35">
      <c r="B51" s="27" t="s">
        <v>96</v>
      </c>
      <c r="C51" s="21" t="s">
        <v>34</v>
      </c>
      <c r="D51" s="95">
        <v>28378.999999999978</v>
      </c>
      <c r="E51" s="80">
        <v>28364</v>
      </c>
      <c r="F51" s="56">
        <v>28490</v>
      </c>
      <c r="G51" s="123">
        <f>D51 /E51 -1</f>
        <v>5.2883937385339586E-4</v>
      </c>
    </row>
    <row r="52" spans="1:10" x14ac:dyDescent="0.35">
      <c r="B52" s="27" t="s">
        <v>45</v>
      </c>
      <c r="C52" s="21" t="s">
        <v>35</v>
      </c>
      <c r="D52" s="96">
        <v>0.29063253318846977</v>
      </c>
      <c r="E52" s="84">
        <v>0.29678910325991809</v>
      </c>
      <c r="F52" s="39">
        <v>0.3151302767773127</v>
      </c>
      <c r="G52" s="124">
        <f>(D52 - E52)*100</f>
        <v>-0.61565700714483196</v>
      </c>
    </row>
    <row r="53" spans="1:10" x14ac:dyDescent="0.35">
      <c r="B53" s="27" t="s">
        <v>46</v>
      </c>
      <c r="C53" s="21" t="s">
        <v>35</v>
      </c>
      <c r="D53" s="96">
        <v>0.25825825825825799</v>
      </c>
      <c r="E53" s="84">
        <v>0.23683458718217312</v>
      </c>
      <c r="F53" s="39">
        <v>0.26111294040171223</v>
      </c>
      <c r="G53" s="124">
        <f t="shared" ref="G53:G54" si="4">(D53 - E53)*100</f>
        <v>2.1423671076084867</v>
      </c>
      <c r="J53" s="61"/>
    </row>
    <row r="54" spans="1:10" x14ac:dyDescent="0.35">
      <c r="B54" s="27" t="s">
        <v>104</v>
      </c>
      <c r="C54" s="1" t="s">
        <v>35</v>
      </c>
      <c r="D54" s="97">
        <v>0.09</v>
      </c>
      <c r="E54" s="85">
        <v>0.08</v>
      </c>
      <c r="F54" s="42">
        <v>0.04</v>
      </c>
      <c r="G54" s="124">
        <f t="shared" si="4"/>
        <v>0.99999999999999956</v>
      </c>
    </row>
    <row r="55" spans="1:10" s="18" customFormat="1" x14ac:dyDescent="0.35">
      <c r="B55" s="27" t="s">
        <v>17</v>
      </c>
      <c r="C55" s="1" t="s">
        <v>37</v>
      </c>
      <c r="D55" s="98"/>
      <c r="E55" s="81"/>
      <c r="G55" s="70"/>
    </row>
    <row r="56" spans="1:10" s="18" customFormat="1" x14ac:dyDescent="0.35">
      <c r="B56" s="62" t="s">
        <v>118</v>
      </c>
      <c r="C56" s="1" t="s">
        <v>37</v>
      </c>
      <c r="D56" s="95">
        <v>4.4692969783473027</v>
      </c>
      <c r="E56" s="80">
        <v>3.7250000000000005</v>
      </c>
      <c r="F56" s="95">
        <v>3.1749999999999998</v>
      </c>
      <c r="G56" s="63">
        <f t="shared" ref="G56:G58" si="5">D56 /E56 -1</f>
        <v>0.1998112693549805</v>
      </c>
    </row>
    <row r="57" spans="1:10" s="18" customFormat="1" x14ac:dyDescent="0.35">
      <c r="B57" s="62" t="s">
        <v>107</v>
      </c>
      <c r="C57" s="1" t="s">
        <v>37</v>
      </c>
      <c r="D57" s="30">
        <v>5.8641746739603118</v>
      </c>
      <c r="E57" s="80">
        <v>6.11</v>
      </c>
      <c r="F57" s="30">
        <v>6</v>
      </c>
      <c r="G57" s="63">
        <f t="shared" si="5"/>
        <v>-4.0233277584237115E-2</v>
      </c>
    </row>
    <row r="58" spans="1:10" s="18" customFormat="1" x14ac:dyDescent="0.35">
      <c r="B58" s="62" t="s">
        <v>108</v>
      </c>
      <c r="C58" s="1" t="s">
        <v>37</v>
      </c>
      <c r="D58" s="95">
        <v>4.430297373667802</v>
      </c>
      <c r="E58" s="80">
        <v>3.94</v>
      </c>
      <c r="F58" s="95">
        <v>3.91</v>
      </c>
      <c r="G58" s="71">
        <f t="shared" si="5"/>
        <v>0.12444095778370601</v>
      </c>
    </row>
    <row r="59" spans="1:10" x14ac:dyDescent="0.35">
      <c r="B59" s="27" t="s">
        <v>18</v>
      </c>
      <c r="C59" s="21" t="s">
        <v>35</v>
      </c>
      <c r="D59" s="96">
        <v>0.33413375105381399</v>
      </c>
      <c r="E59" s="84">
        <v>0.31</v>
      </c>
      <c r="F59" s="39">
        <v>0.34</v>
      </c>
      <c r="G59" s="124">
        <f t="shared" ref="G59:G62" si="6">(D59 - E59)*100</f>
        <v>2.413375105381399</v>
      </c>
    </row>
    <row r="60" spans="1:10" x14ac:dyDescent="0.35">
      <c r="B60" s="27" t="s">
        <v>95</v>
      </c>
      <c r="C60" s="21" t="s">
        <v>35</v>
      </c>
      <c r="D60" s="97">
        <v>0.8</v>
      </c>
      <c r="E60" s="84">
        <v>0.8</v>
      </c>
      <c r="F60" s="39">
        <v>0.8</v>
      </c>
      <c r="G60" s="124">
        <f t="shared" si="6"/>
        <v>0</v>
      </c>
    </row>
    <row r="61" spans="1:10" x14ac:dyDescent="0.35">
      <c r="B61" s="27" t="s">
        <v>138</v>
      </c>
      <c r="C61" s="1" t="s">
        <v>47</v>
      </c>
      <c r="D61" s="25">
        <v>22.54</v>
      </c>
      <c r="E61" s="80">
        <v>54.840365559018174</v>
      </c>
      <c r="F61" s="80">
        <v>36.911742756092018</v>
      </c>
      <c r="G61" s="71">
        <f>D61 /E61 -1</f>
        <v>-0.58898888126952997</v>
      </c>
    </row>
    <row r="62" spans="1:10" x14ac:dyDescent="0.35">
      <c r="B62" s="27" t="s">
        <v>97</v>
      </c>
      <c r="C62" s="18" t="s">
        <v>35</v>
      </c>
      <c r="D62" s="99">
        <v>0.84</v>
      </c>
      <c r="E62" s="85">
        <v>0.88500000000000001</v>
      </c>
      <c r="F62" s="42">
        <v>0.84</v>
      </c>
      <c r="G62" s="124">
        <f t="shared" si="6"/>
        <v>-4.5000000000000036</v>
      </c>
    </row>
    <row r="63" spans="1:10" ht="25" x14ac:dyDescent="0.35">
      <c r="A63" s="19"/>
      <c r="B63" s="27" t="s">
        <v>40</v>
      </c>
      <c r="C63" s="1" t="s">
        <v>48</v>
      </c>
      <c r="D63" s="95">
        <v>0.51333732689664935</v>
      </c>
      <c r="E63" s="80">
        <v>0.37022281765618392</v>
      </c>
      <c r="F63" s="95">
        <v>0.53299403299403303</v>
      </c>
      <c r="G63" s="71">
        <f>D63 /E63 -1</f>
        <v>0.38656317875407686</v>
      </c>
    </row>
    <row r="64" spans="1:10" x14ac:dyDescent="0.35">
      <c r="A64" s="19"/>
      <c r="B64" s="27" t="s">
        <v>109</v>
      </c>
      <c r="C64" s="21" t="s">
        <v>35</v>
      </c>
      <c r="D64" s="95">
        <v>0.39020510673922143</v>
      </c>
      <c r="E64" s="79">
        <v>0.56000000000000005</v>
      </c>
      <c r="F64" s="39">
        <v>0.39</v>
      </c>
      <c r="G64" s="71">
        <f>D64 /E64 -1</f>
        <v>-0.30320516653710461</v>
      </c>
    </row>
    <row r="65" spans="1:9" s="18" customFormat="1" x14ac:dyDescent="0.35">
      <c r="B65" s="27" t="s">
        <v>105</v>
      </c>
      <c r="C65" s="1" t="s">
        <v>34</v>
      </c>
      <c r="D65" s="95">
        <v>141</v>
      </c>
      <c r="E65" s="80">
        <v>125</v>
      </c>
      <c r="F65" s="1">
        <v>130</v>
      </c>
      <c r="G65" s="71">
        <f>D65 /E65 -1</f>
        <v>0.12799999999999989</v>
      </c>
    </row>
    <row r="66" spans="1:9" x14ac:dyDescent="0.35">
      <c r="A66" s="19"/>
      <c r="G66" s="42"/>
    </row>
    <row r="67" spans="1:9" x14ac:dyDescent="0.35">
      <c r="A67" s="19"/>
      <c r="B67" s="38" t="s">
        <v>19</v>
      </c>
      <c r="G67" s="42"/>
    </row>
    <row r="68" spans="1:9" s="18" customFormat="1" x14ac:dyDescent="0.35">
      <c r="B68" s="27" t="s">
        <v>139</v>
      </c>
      <c r="C68" s="1" t="s">
        <v>39</v>
      </c>
      <c r="D68" s="90">
        <v>788528</v>
      </c>
      <c r="E68" s="56">
        <v>808356</v>
      </c>
      <c r="F68" s="56">
        <v>753975</v>
      </c>
      <c r="G68" s="71">
        <f t="shared" ref="G68:G74" si="7">D68 /E68 -1</f>
        <v>-2.4528796718277568E-2</v>
      </c>
    </row>
    <row r="69" spans="1:9" s="18" customFormat="1" x14ac:dyDescent="0.25">
      <c r="B69" s="27" t="s">
        <v>140</v>
      </c>
      <c r="C69" s="1" t="s">
        <v>39</v>
      </c>
      <c r="D69" s="100">
        <v>28.3</v>
      </c>
      <c r="E69" s="61">
        <v>28.304761437744336</v>
      </c>
      <c r="F69" s="61">
        <v>24.464615983646453</v>
      </c>
      <c r="G69" s="71">
        <f t="shared" si="7"/>
        <v>-1.6822038068786682E-4</v>
      </c>
    </row>
    <row r="70" spans="1:9" x14ac:dyDescent="0.35">
      <c r="A70" s="19"/>
      <c r="B70" s="27" t="s">
        <v>141</v>
      </c>
      <c r="C70" s="1" t="s">
        <v>62</v>
      </c>
      <c r="D70" s="101">
        <v>16</v>
      </c>
      <c r="E70" s="1">
        <v>12</v>
      </c>
      <c r="F70" s="1">
        <v>11</v>
      </c>
      <c r="G70" s="71">
        <f t="shared" si="7"/>
        <v>0.33333333333333326</v>
      </c>
    </row>
    <row r="71" spans="1:9" x14ac:dyDescent="0.35">
      <c r="A71" s="19"/>
      <c r="B71" s="27" t="s">
        <v>20</v>
      </c>
      <c r="C71" s="1" t="s">
        <v>62</v>
      </c>
      <c r="D71" s="48">
        <v>0</v>
      </c>
      <c r="E71" s="1">
        <v>0</v>
      </c>
      <c r="F71" s="1">
        <v>0</v>
      </c>
      <c r="G71" s="71">
        <v>0</v>
      </c>
    </row>
    <row r="72" spans="1:9" x14ac:dyDescent="0.35">
      <c r="A72" s="19"/>
      <c r="B72" s="27"/>
      <c r="C72" s="1" t="s">
        <v>62</v>
      </c>
      <c r="D72" s="48">
        <v>0</v>
      </c>
      <c r="E72" s="1">
        <v>0</v>
      </c>
      <c r="F72" s="1">
        <v>0</v>
      </c>
      <c r="G72" s="71">
        <v>0</v>
      </c>
    </row>
    <row r="73" spans="1:9" ht="50" x14ac:dyDescent="0.35">
      <c r="A73" s="19"/>
      <c r="B73" s="27" t="s">
        <v>50</v>
      </c>
      <c r="C73" s="36" t="s">
        <v>75</v>
      </c>
      <c r="D73" s="102" t="s">
        <v>127</v>
      </c>
      <c r="E73" s="43">
        <v>0.23305505300000001</v>
      </c>
      <c r="F73" s="43">
        <v>0.203152847</v>
      </c>
      <c r="G73" s="71">
        <f t="shared" si="7"/>
        <v>0.28724949808318456</v>
      </c>
    </row>
    <row r="74" spans="1:9" ht="50" x14ac:dyDescent="0.35">
      <c r="A74" s="19"/>
      <c r="B74" s="27" t="s">
        <v>49</v>
      </c>
      <c r="C74" s="36" t="s">
        <v>76</v>
      </c>
      <c r="D74" s="103">
        <v>0.56000000000000005</v>
      </c>
      <c r="E74" s="43">
        <v>0.42307149900000002</v>
      </c>
      <c r="F74" s="43">
        <v>0.38610038600000002</v>
      </c>
      <c r="G74" s="71">
        <f t="shared" si="7"/>
        <v>0.32365333359409321</v>
      </c>
    </row>
    <row r="76" spans="1:9" x14ac:dyDescent="0.35">
      <c r="A76" s="19"/>
      <c r="B76" s="38" t="s">
        <v>51</v>
      </c>
    </row>
    <row r="77" spans="1:9" x14ac:dyDescent="0.35">
      <c r="A77" s="19"/>
      <c r="B77" s="27" t="s">
        <v>21</v>
      </c>
      <c r="C77" s="43" t="s">
        <v>103</v>
      </c>
      <c r="D77" s="104" t="s">
        <v>122</v>
      </c>
      <c r="E77" s="55">
        <v>556586.45980644994</v>
      </c>
      <c r="F77" s="55">
        <v>1013700.7075198147</v>
      </c>
      <c r="G77" s="71">
        <f t="shared" ref="G77:G80" si="8">D77 /E77 -1</f>
        <v>-3.9770029285562281E-2</v>
      </c>
    </row>
    <row r="78" spans="1:9" x14ac:dyDescent="0.35">
      <c r="A78" s="19"/>
      <c r="B78" s="27" t="s">
        <v>66</v>
      </c>
      <c r="C78" s="19" t="s">
        <v>35</v>
      </c>
      <c r="D78" s="105">
        <v>1E-4</v>
      </c>
      <c r="E78" s="44">
        <v>9.6099166374573233E-5</v>
      </c>
      <c r="F78" s="44">
        <v>1.7968306903899122E-4</v>
      </c>
      <c r="G78" s="71">
        <f>D78 /E78 -1</f>
        <v>4.0591753004622255E-2</v>
      </c>
      <c r="H78" s="58"/>
      <c r="I78" s="19" t="s">
        <v>1</v>
      </c>
    </row>
    <row r="79" spans="1:9" x14ac:dyDescent="0.35">
      <c r="A79" s="19"/>
      <c r="B79" s="27" t="s">
        <v>22</v>
      </c>
      <c r="C79" s="41" t="s">
        <v>34</v>
      </c>
      <c r="D79" s="106" t="s">
        <v>123</v>
      </c>
      <c r="E79" s="64">
        <v>8969</v>
      </c>
      <c r="F79" s="64">
        <v>10636</v>
      </c>
      <c r="G79" s="71">
        <f t="shared" si="8"/>
        <v>-0.34886832422789604</v>
      </c>
    </row>
    <row r="80" spans="1:9" ht="25" x14ac:dyDescent="0.35">
      <c r="A80" s="19"/>
      <c r="B80" s="27" t="s">
        <v>117</v>
      </c>
      <c r="C80" s="1" t="s">
        <v>34</v>
      </c>
      <c r="D80" s="107">
        <v>183775</v>
      </c>
      <c r="E80" s="75">
        <v>121830</v>
      </c>
      <c r="F80" s="75">
        <v>107403</v>
      </c>
      <c r="G80" s="71">
        <f t="shared" si="8"/>
        <v>0.50845440367725514</v>
      </c>
    </row>
    <row r="82" spans="1:9" x14ac:dyDescent="0.35">
      <c r="A82" s="19"/>
      <c r="B82" s="2" t="s">
        <v>16</v>
      </c>
      <c r="C82" s="37"/>
      <c r="D82" s="108"/>
      <c r="E82" s="37"/>
      <c r="F82" s="37"/>
      <c r="G82" s="37"/>
    </row>
    <row r="83" spans="1:9" x14ac:dyDescent="0.35">
      <c r="A83" s="19"/>
      <c r="B83" s="13"/>
      <c r="C83" s="45"/>
      <c r="D83" s="109"/>
      <c r="E83" s="45"/>
      <c r="F83" s="45"/>
      <c r="G83" s="45"/>
    </row>
    <row r="84" spans="1:9" x14ac:dyDescent="0.35">
      <c r="A84" s="19"/>
      <c r="B84" s="38" t="s">
        <v>13</v>
      </c>
    </row>
    <row r="85" spans="1:9" x14ac:dyDescent="0.35">
      <c r="A85" s="19"/>
      <c r="B85" s="27" t="s">
        <v>24</v>
      </c>
      <c r="C85" s="1" t="s">
        <v>62</v>
      </c>
      <c r="D85" s="48">
        <v>18</v>
      </c>
      <c r="E85" s="1">
        <v>18</v>
      </c>
      <c r="F85" s="1">
        <v>16</v>
      </c>
      <c r="G85" s="63">
        <f t="shared" ref="G85:G88" si="9">D85 /E85 -1</f>
        <v>0</v>
      </c>
    </row>
    <row r="86" spans="1:9" x14ac:dyDescent="0.35">
      <c r="A86" s="19"/>
      <c r="B86" s="27" t="s">
        <v>52</v>
      </c>
      <c r="C86" s="21" t="s">
        <v>34</v>
      </c>
      <c r="D86" s="110">
        <v>9</v>
      </c>
      <c r="E86" s="21">
        <v>14</v>
      </c>
      <c r="F86" s="21">
        <v>14</v>
      </c>
      <c r="G86" s="71">
        <f t="shared" si="9"/>
        <v>-0.3571428571428571</v>
      </c>
    </row>
    <row r="87" spans="1:9" x14ac:dyDescent="0.35">
      <c r="A87" s="19"/>
      <c r="B87" s="27" t="s">
        <v>28</v>
      </c>
      <c r="C87" s="1" t="s">
        <v>34</v>
      </c>
      <c r="D87" s="101">
        <v>6</v>
      </c>
      <c r="E87" s="1">
        <v>9</v>
      </c>
      <c r="F87" s="1">
        <v>8</v>
      </c>
      <c r="G87" s="71">
        <f t="shared" si="9"/>
        <v>-0.33333333333333337</v>
      </c>
      <c r="I87" s="65"/>
    </row>
    <row r="88" spans="1:9" x14ac:dyDescent="0.35">
      <c r="A88" s="19"/>
      <c r="B88" s="27" t="s">
        <v>29</v>
      </c>
      <c r="C88" s="21" t="s">
        <v>34</v>
      </c>
      <c r="D88" s="110">
        <v>3</v>
      </c>
      <c r="E88" s="21">
        <v>3</v>
      </c>
      <c r="F88" s="21">
        <v>3</v>
      </c>
      <c r="G88" s="71">
        <f t="shared" si="9"/>
        <v>0</v>
      </c>
    </row>
    <row r="89" spans="1:9" x14ac:dyDescent="0.35">
      <c r="A89" s="19"/>
      <c r="B89" s="27" t="s">
        <v>30</v>
      </c>
      <c r="C89" s="21" t="s">
        <v>35</v>
      </c>
      <c r="D89" s="111">
        <v>0.66</v>
      </c>
      <c r="E89" s="39">
        <v>0.6428571428571429</v>
      </c>
      <c r="F89" s="39">
        <v>0.5714285714285714</v>
      </c>
      <c r="G89" s="124">
        <f t="shared" ref="G89:G92" si="10">(D89 - E89)*100</f>
        <v>1.7142857142857126</v>
      </c>
    </row>
    <row r="90" spans="1:9" x14ac:dyDescent="0.35">
      <c r="A90" s="19"/>
      <c r="B90" s="27" t="s">
        <v>26</v>
      </c>
      <c r="C90" s="21" t="s">
        <v>35</v>
      </c>
      <c r="D90" s="112">
        <v>0.3</v>
      </c>
      <c r="E90" s="39">
        <v>0.21428571428571427</v>
      </c>
      <c r="F90" s="39">
        <v>0.21428571428571427</v>
      </c>
      <c r="G90" s="124">
        <f t="shared" si="10"/>
        <v>8.5714285714285712</v>
      </c>
    </row>
    <row r="91" spans="1:9" x14ac:dyDescent="0.35">
      <c r="A91" s="19"/>
      <c r="B91" s="27" t="s">
        <v>23</v>
      </c>
      <c r="C91" s="21" t="s">
        <v>34</v>
      </c>
      <c r="D91" s="110">
        <v>1</v>
      </c>
      <c r="E91" s="21">
        <v>0</v>
      </c>
      <c r="F91" s="21">
        <v>0</v>
      </c>
      <c r="G91" s="71">
        <v>1</v>
      </c>
    </row>
    <row r="92" spans="1:9" x14ac:dyDescent="0.35">
      <c r="A92" s="19"/>
      <c r="B92" s="27" t="s">
        <v>25</v>
      </c>
      <c r="C92" s="21" t="s">
        <v>35</v>
      </c>
      <c r="D92" s="112">
        <v>0.11</v>
      </c>
      <c r="E92" s="21">
        <v>0</v>
      </c>
      <c r="F92" s="21">
        <v>0</v>
      </c>
      <c r="G92" s="124">
        <f t="shared" si="10"/>
        <v>11</v>
      </c>
    </row>
    <row r="93" spans="1:9" x14ac:dyDescent="0.35">
      <c r="A93" s="19"/>
      <c r="B93" s="27" t="s">
        <v>85</v>
      </c>
      <c r="C93" s="21" t="s">
        <v>34</v>
      </c>
      <c r="D93" s="101">
        <v>9</v>
      </c>
      <c r="E93" s="21">
        <v>12</v>
      </c>
      <c r="F93" s="21">
        <v>17</v>
      </c>
      <c r="G93" s="71">
        <f t="shared" ref="G93:G105" si="11">D93 /E93 -1</f>
        <v>-0.25</v>
      </c>
    </row>
    <row r="94" spans="1:9" x14ac:dyDescent="0.35">
      <c r="A94" s="19"/>
      <c r="B94" s="27" t="s">
        <v>86</v>
      </c>
      <c r="C94" s="21" t="s">
        <v>34</v>
      </c>
      <c r="D94" s="101">
        <v>3</v>
      </c>
      <c r="E94" s="21">
        <v>5</v>
      </c>
      <c r="F94" s="21">
        <v>5</v>
      </c>
      <c r="G94" s="71">
        <f t="shared" si="11"/>
        <v>-0.4</v>
      </c>
    </row>
    <row r="95" spans="1:9" x14ac:dyDescent="0.35">
      <c r="A95" s="19"/>
      <c r="B95" s="27" t="s">
        <v>87</v>
      </c>
      <c r="C95" s="21" t="s">
        <v>35</v>
      </c>
      <c r="D95" s="111">
        <v>0.33</v>
      </c>
      <c r="E95" s="39">
        <v>0.41666666666666669</v>
      </c>
      <c r="F95" s="39">
        <v>0.29411764705882354</v>
      </c>
      <c r="G95" s="124">
        <f t="shared" ref="G95" si="12">(D95 - E95)*100</f>
        <v>-8.6666666666666679</v>
      </c>
    </row>
    <row r="96" spans="1:9" s="18" customFormat="1" x14ac:dyDescent="0.35">
      <c r="B96" s="27" t="s">
        <v>27</v>
      </c>
      <c r="C96" s="1" t="s">
        <v>37</v>
      </c>
      <c r="D96" s="101">
        <v>4.7</v>
      </c>
      <c r="E96" s="1">
        <v>4.5999999999999996</v>
      </c>
      <c r="F96" s="1">
        <v>3.8</v>
      </c>
      <c r="G96" s="71">
        <f t="shared" si="11"/>
        <v>2.1739130434782705E-2</v>
      </c>
    </row>
    <row r="97" spans="1:7" s="46" customFormat="1" ht="25" x14ac:dyDescent="0.35">
      <c r="B97" s="27" t="s">
        <v>84</v>
      </c>
      <c r="C97" s="47" t="s">
        <v>37</v>
      </c>
      <c r="D97" s="113" t="s">
        <v>53</v>
      </c>
      <c r="E97" s="47" t="s">
        <v>53</v>
      </c>
      <c r="F97" s="47" t="s">
        <v>53</v>
      </c>
      <c r="G97" s="125"/>
    </row>
    <row r="98" spans="1:7" x14ac:dyDescent="0.35">
      <c r="A98" s="19"/>
      <c r="B98" s="27" t="s">
        <v>31</v>
      </c>
      <c r="C98" s="21" t="s">
        <v>37</v>
      </c>
      <c r="D98" s="110">
        <v>33</v>
      </c>
      <c r="E98" s="21">
        <v>32</v>
      </c>
      <c r="F98" s="21">
        <v>31</v>
      </c>
      <c r="G98" s="71">
        <f t="shared" ref="G98:G101" si="13">D98 /E98 -1</f>
        <v>3.125E-2</v>
      </c>
    </row>
    <row r="99" spans="1:7" x14ac:dyDescent="0.35">
      <c r="A99" s="19"/>
      <c r="B99" s="27" t="s">
        <v>32</v>
      </c>
      <c r="C99" s="21" t="s">
        <v>37</v>
      </c>
      <c r="D99" s="110">
        <v>61</v>
      </c>
      <c r="E99" s="21">
        <v>63</v>
      </c>
      <c r="F99" s="21">
        <v>62</v>
      </c>
      <c r="G99" s="71">
        <f t="shared" si="11"/>
        <v>-3.1746031746031744E-2</v>
      </c>
    </row>
    <row r="100" spans="1:7" ht="25" x14ac:dyDescent="0.35">
      <c r="A100" s="19"/>
      <c r="B100" s="27" t="s">
        <v>33</v>
      </c>
      <c r="C100" s="21" t="s">
        <v>37</v>
      </c>
      <c r="D100" s="110">
        <v>28</v>
      </c>
      <c r="E100" s="21">
        <v>31</v>
      </c>
      <c r="F100" s="21">
        <v>31</v>
      </c>
      <c r="G100" s="71">
        <f t="shared" si="11"/>
        <v>-9.6774193548387122E-2</v>
      </c>
    </row>
    <row r="101" spans="1:7" x14ac:dyDescent="0.35">
      <c r="A101" s="19"/>
      <c r="B101" s="27" t="s">
        <v>77</v>
      </c>
      <c r="C101" s="21" t="s">
        <v>34</v>
      </c>
      <c r="D101" s="110">
        <v>3</v>
      </c>
      <c r="E101" s="21">
        <v>3</v>
      </c>
      <c r="F101" s="21">
        <v>3</v>
      </c>
      <c r="G101" s="71">
        <f t="shared" si="13"/>
        <v>0</v>
      </c>
    </row>
    <row r="102" spans="1:7" x14ac:dyDescent="0.35">
      <c r="A102" s="19"/>
      <c r="B102" s="27" t="s">
        <v>78</v>
      </c>
      <c r="C102" s="21" t="s">
        <v>34</v>
      </c>
      <c r="D102" s="110">
        <v>2</v>
      </c>
      <c r="E102" s="21">
        <v>3</v>
      </c>
      <c r="F102" s="21">
        <v>3</v>
      </c>
      <c r="G102" s="71">
        <f t="shared" si="11"/>
        <v>-0.33333333333333337</v>
      </c>
    </row>
    <row r="103" spans="1:7" x14ac:dyDescent="0.35">
      <c r="A103" s="19"/>
      <c r="B103" s="27" t="s">
        <v>79</v>
      </c>
      <c r="C103" s="21" t="s">
        <v>35</v>
      </c>
      <c r="D103" s="112">
        <v>0.66</v>
      </c>
      <c r="E103" s="40">
        <v>1</v>
      </c>
      <c r="F103" s="40">
        <v>1</v>
      </c>
      <c r="G103" s="124">
        <f t="shared" ref="G103" si="14">(D103 - E103)*100</f>
        <v>-34</v>
      </c>
    </row>
    <row r="104" spans="1:7" x14ac:dyDescent="0.35">
      <c r="A104" s="19"/>
      <c r="B104" s="27" t="s">
        <v>80</v>
      </c>
      <c r="C104" s="1" t="s">
        <v>62</v>
      </c>
      <c r="D104" s="48">
        <v>9</v>
      </c>
      <c r="E104" s="1">
        <v>11</v>
      </c>
      <c r="F104" s="1">
        <v>11</v>
      </c>
      <c r="G104" s="71">
        <f t="shared" si="11"/>
        <v>-0.18181818181818177</v>
      </c>
    </row>
    <row r="105" spans="1:7" x14ac:dyDescent="0.35">
      <c r="A105" s="19"/>
      <c r="B105" s="27" t="s">
        <v>81</v>
      </c>
      <c r="C105" s="21" t="s">
        <v>34</v>
      </c>
      <c r="D105" s="110">
        <v>5</v>
      </c>
      <c r="E105" s="21">
        <v>3</v>
      </c>
      <c r="F105" s="21">
        <v>3</v>
      </c>
      <c r="G105" s="71">
        <f t="shared" si="11"/>
        <v>0.66666666666666674</v>
      </c>
    </row>
    <row r="106" spans="1:7" ht="25" x14ac:dyDescent="0.35">
      <c r="A106" s="19"/>
      <c r="B106" s="27" t="s">
        <v>98</v>
      </c>
      <c r="C106" s="21" t="s">
        <v>34</v>
      </c>
      <c r="D106" s="110">
        <v>3</v>
      </c>
      <c r="E106" s="21">
        <v>3</v>
      </c>
      <c r="F106" s="21">
        <v>3</v>
      </c>
      <c r="G106" s="71">
        <f t="shared" ref="G106" si="15">D106 /E106 -1</f>
        <v>0</v>
      </c>
    </row>
    <row r="107" spans="1:7" ht="25" x14ac:dyDescent="0.35">
      <c r="A107" s="19"/>
      <c r="B107" s="27" t="s">
        <v>82</v>
      </c>
      <c r="C107" s="21" t="s">
        <v>35</v>
      </c>
      <c r="D107" s="112">
        <v>0.6</v>
      </c>
      <c r="E107" s="40">
        <v>1</v>
      </c>
      <c r="F107" s="40">
        <v>1</v>
      </c>
      <c r="G107" s="124">
        <f t="shared" ref="G107" si="16">(D107 - E107)*100</f>
        <v>-40</v>
      </c>
    </row>
    <row r="108" spans="1:7" ht="25" x14ac:dyDescent="0.35">
      <c r="A108" s="19"/>
      <c r="B108" s="27" t="s">
        <v>83</v>
      </c>
      <c r="C108" s="1" t="s">
        <v>62</v>
      </c>
      <c r="D108" s="48">
        <v>12</v>
      </c>
      <c r="E108" s="1">
        <v>10</v>
      </c>
      <c r="F108" s="1">
        <v>8</v>
      </c>
      <c r="G108" s="71">
        <f t="shared" ref="G108" si="17">D108 /E108 -1</f>
        <v>0.19999999999999996</v>
      </c>
    </row>
    <row r="109" spans="1:7" ht="25" x14ac:dyDescent="0.35">
      <c r="A109" s="19"/>
      <c r="B109" s="27" t="s">
        <v>143</v>
      </c>
      <c r="C109" s="1" t="s">
        <v>120</v>
      </c>
      <c r="D109" s="101" t="s">
        <v>59</v>
      </c>
      <c r="E109" s="48" t="s">
        <v>119</v>
      </c>
      <c r="F109" s="48" t="s">
        <v>59</v>
      </c>
      <c r="G109" s="49" t="s">
        <v>36</v>
      </c>
    </row>
    <row r="110" spans="1:7" ht="25" x14ac:dyDescent="0.35">
      <c r="A110" s="19"/>
      <c r="B110" s="27" t="s">
        <v>147</v>
      </c>
      <c r="C110" s="1" t="s">
        <v>120</v>
      </c>
      <c r="D110" s="101" t="s">
        <v>59</v>
      </c>
      <c r="E110" s="48" t="s">
        <v>59</v>
      </c>
      <c r="F110" s="48" t="s">
        <v>119</v>
      </c>
      <c r="G110" s="49" t="s">
        <v>36</v>
      </c>
    </row>
    <row r="111" spans="1:7" ht="45.75" customHeight="1" x14ac:dyDescent="0.35">
      <c r="A111" s="19"/>
      <c r="B111" s="27" t="s">
        <v>101</v>
      </c>
      <c r="C111" s="1" t="s">
        <v>35</v>
      </c>
      <c r="D111" s="114">
        <v>1</v>
      </c>
      <c r="E111" s="39">
        <v>1</v>
      </c>
      <c r="F111" s="39">
        <v>1</v>
      </c>
      <c r="G111" s="86">
        <f t="shared" ref="G111" si="18">(D111 - E111)*100</f>
        <v>0</v>
      </c>
    </row>
    <row r="113" spans="1:8" x14ac:dyDescent="0.35">
      <c r="A113" s="19"/>
      <c r="B113" s="38" t="s">
        <v>15</v>
      </c>
    </row>
    <row r="114" spans="1:8" ht="25" x14ac:dyDescent="0.35">
      <c r="A114" s="19"/>
      <c r="B114" s="27" t="s">
        <v>125</v>
      </c>
      <c r="C114" s="1" t="s">
        <v>35</v>
      </c>
      <c r="D114" s="48"/>
      <c r="E114" s="42">
        <v>0.86</v>
      </c>
      <c r="F114" s="42">
        <v>0.84</v>
      </c>
      <c r="G114" s="126" t="s">
        <v>135</v>
      </c>
      <c r="H114" s="67"/>
    </row>
    <row r="115" spans="1:8" ht="25" x14ac:dyDescent="0.35">
      <c r="B115" s="27" t="s">
        <v>126</v>
      </c>
      <c r="C115" s="1" t="s">
        <v>35</v>
      </c>
      <c r="D115" s="48"/>
      <c r="E115" s="42">
        <v>0.73</v>
      </c>
      <c r="F115" s="42">
        <v>0.67</v>
      </c>
      <c r="G115" s="126" t="s">
        <v>136</v>
      </c>
      <c r="H115" s="67"/>
    </row>
    <row r="116" spans="1:8" x14ac:dyDescent="0.35">
      <c r="B116" s="27"/>
      <c r="C116" s="1"/>
      <c r="D116" s="48"/>
      <c r="E116" s="42"/>
      <c r="F116" s="42"/>
      <c r="G116" s="69"/>
      <c r="H116" s="67"/>
    </row>
    <row r="117" spans="1:8" ht="25" x14ac:dyDescent="0.35">
      <c r="B117" s="27" t="s">
        <v>146</v>
      </c>
      <c r="C117" s="1" t="s">
        <v>35</v>
      </c>
      <c r="D117" s="115">
        <v>0.66700000000000004</v>
      </c>
      <c r="E117" s="42"/>
      <c r="F117" s="42"/>
      <c r="G117" s="69"/>
      <c r="H117" s="67"/>
    </row>
    <row r="118" spans="1:8" x14ac:dyDescent="0.35">
      <c r="B118" s="27"/>
      <c r="C118" s="1"/>
      <c r="D118" s="48"/>
      <c r="E118" s="42"/>
      <c r="F118" s="42"/>
      <c r="G118" s="69"/>
      <c r="H118" s="67"/>
    </row>
    <row r="119" spans="1:8" ht="27" x14ac:dyDescent="0.35">
      <c r="B119" s="73" t="s">
        <v>146</v>
      </c>
      <c r="C119" s="19" t="s">
        <v>35</v>
      </c>
      <c r="D119" s="116">
        <v>0.64600000000000002</v>
      </c>
    </row>
    <row r="121" spans="1:8" x14ac:dyDescent="0.35">
      <c r="A121" s="19"/>
      <c r="B121" s="59" t="s">
        <v>106</v>
      </c>
      <c r="C121" s="60"/>
      <c r="D121" s="117"/>
      <c r="E121" s="60"/>
      <c r="F121" s="60"/>
      <c r="G121" s="60"/>
    </row>
    <row r="122" spans="1:8" x14ac:dyDescent="0.35">
      <c r="B122" s="19" t="s">
        <v>128</v>
      </c>
    </row>
    <row r="123" spans="1:8" x14ac:dyDescent="0.35">
      <c r="B123" s="19" t="s">
        <v>133</v>
      </c>
    </row>
    <row r="124" spans="1:8" x14ac:dyDescent="0.35">
      <c r="B124" s="19" t="s">
        <v>134</v>
      </c>
    </row>
    <row r="125" spans="1:8" x14ac:dyDescent="0.35">
      <c r="B125" s="19" t="s">
        <v>142</v>
      </c>
    </row>
    <row r="126" spans="1:8" x14ac:dyDescent="0.35">
      <c r="B126" s="19" t="s">
        <v>144</v>
      </c>
    </row>
    <row r="127" spans="1:8" x14ac:dyDescent="0.35">
      <c r="B127" s="19" t="s">
        <v>145</v>
      </c>
    </row>
    <row r="133" spans="1:2" ht="15" customHeight="1" x14ac:dyDescent="0.35">
      <c r="A133" s="19"/>
    </row>
    <row r="137" spans="1:2" ht="15.65" customHeight="1" x14ac:dyDescent="0.35">
      <c r="A137" s="19"/>
    </row>
    <row r="141" spans="1:2" x14ac:dyDescent="0.35">
      <c r="A141" s="19"/>
      <c r="B141" s="27"/>
    </row>
    <row r="201" spans="1:2" ht="14.5" x14ac:dyDescent="0.35">
      <c r="A201" s="19"/>
      <c r="B201" s="50"/>
    </row>
    <row r="202" spans="1:2" ht="14.5" x14ac:dyDescent="0.35">
      <c r="A202" s="19"/>
      <c r="B202" s="50"/>
    </row>
    <row r="203" spans="1:2" ht="14.5" x14ac:dyDescent="0.35">
      <c r="A203" s="19"/>
      <c r="B203" s="50"/>
    </row>
    <row r="204" spans="1:2" ht="14.5" x14ac:dyDescent="0.35">
      <c r="A204" s="19"/>
      <c r="B204" s="50"/>
    </row>
    <row r="205" spans="1:2" ht="14.5" x14ac:dyDescent="0.35">
      <c r="A205" s="19"/>
      <c r="B205" s="50"/>
    </row>
    <row r="206" spans="1:2" ht="14.5" x14ac:dyDescent="0.35">
      <c r="A206" s="19"/>
      <c r="B206" s="50"/>
    </row>
    <row r="207" spans="1:2" ht="14.5" x14ac:dyDescent="0.35">
      <c r="A207" s="19"/>
      <c r="B207" s="50"/>
    </row>
    <row r="208" spans="1:2" ht="14.5" x14ac:dyDescent="0.35">
      <c r="A208" s="19"/>
      <c r="B208" s="50"/>
    </row>
    <row r="209" spans="1:2" ht="14.5" x14ac:dyDescent="0.35">
      <c r="A209" s="19"/>
      <c r="B209" s="50"/>
    </row>
    <row r="210" spans="1:2" ht="14.5" x14ac:dyDescent="0.35">
      <c r="A210" s="19"/>
      <c r="B210" s="50"/>
    </row>
    <row r="211" spans="1:2" ht="14.5" x14ac:dyDescent="0.35">
      <c r="A211" s="19"/>
      <c r="B211" s="50"/>
    </row>
    <row r="212" spans="1:2" ht="14.5" x14ac:dyDescent="0.35">
      <c r="A212" s="19"/>
      <c r="B212" s="50"/>
    </row>
    <row r="213" spans="1:2" ht="14.5" x14ac:dyDescent="0.35">
      <c r="A213" s="19"/>
      <c r="B213" s="50"/>
    </row>
    <row r="214" spans="1:2" ht="14.5" x14ac:dyDescent="0.35">
      <c r="A214" s="19"/>
      <c r="B214" s="50"/>
    </row>
    <row r="215" spans="1:2" ht="14.5" x14ac:dyDescent="0.35">
      <c r="A215" s="19"/>
      <c r="B215" s="50"/>
    </row>
    <row r="216" spans="1:2" ht="14.5" x14ac:dyDescent="0.35">
      <c r="A216" s="19"/>
      <c r="B216" s="50"/>
    </row>
    <row r="217" spans="1:2" ht="14.5" x14ac:dyDescent="0.35">
      <c r="A217" s="19"/>
      <c r="B217" s="50"/>
    </row>
    <row r="218" spans="1:2" ht="14.5" x14ac:dyDescent="0.35">
      <c r="A218" s="19"/>
      <c r="B218" s="50"/>
    </row>
    <row r="219" spans="1:2" ht="14.5" x14ac:dyDescent="0.35">
      <c r="A219" s="19"/>
      <c r="B219" s="50"/>
    </row>
    <row r="220" spans="1:2" ht="14.5" x14ac:dyDescent="0.35">
      <c r="A220" s="19"/>
      <c r="B220" s="50"/>
    </row>
    <row r="221" spans="1:2" ht="14.5" x14ac:dyDescent="0.35">
      <c r="A221" s="19"/>
      <c r="B221" s="50"/>
    </row>
    <row r="222" spans="1:2" ht="14.5" x14ac:dyDescent="0.35">
      <c r="A222" s="19"/>
      <c r="B222" s="50"/>
    </row>
    <row r="223" spans="1:2" ht="14.5" x14ac:dyDescent="0.35">
      <c r="A223" s="19"/>
      <c r="B223" s="50"/>
    </row>
    <row r="224" spans="1:2" ht="14.5" x14ac:dyDescent="0.35">
      <c r="A224" s="19"/>
      <c r="B224" s="50"/>
    </row>
    <row r="225" spans="1:2" ht="14.5" x14ac:dyDescent="0.35">
      <c r="A225" s="19"/>
      <c r="B225" s="50"/>
    </row>
    <row r="226" spans="1:2" ht="14.5" x14ac:dyDescent="0.35">
      <c r="A226" s="19"/>
      <c r="B226" s="50"/>
    </row>
    <row r="227" spans="1:2" ht="14.5" x14ac:dyDescent="0.35">
      <c r="A227" s="19"/>
      <c r="B227" s="50"/>
    </row>
    <row r="228" spans="1:2" ht="14.5" x14ac:dyDescent="0.35">
      <c r="A228" s="19"/>
      <c r="B228" s="50"/>
    </row>
    <row r="229" spans="1:2" ht="14.5" x14ac:dyDescent="0.35">
      <c r="A229" s="19"/>
      <c r="B229" s="50"/>
    </row>
    <row r="230" spans="1:2" ht="14.5" x14ac:dyDescent="0.35">
      <c r="A230" s="19"/>
      <c r="B230" s="50"/>
    </row>
    <row r="231" spans="1:2" ht="14.5" x14ac:dyDescent="0.35">
      <c r="A231" s="19"/>
      <c r="B231" s="50"/>
    </row>
    <row r="232" spans="1:2" ht="14.5" x14ac:dyDescent="0.35">
      <c r="A232" s="19"/>
      <c r="B232" s="50"/>
    </row>
    <row r="233" spans="1:2" ht="14.5" x14ac:dyDescent="0.35">
      <c r="A233" s="19"/>
      <c r="B233" s="50"/>
    </row>
    <row r="234" spans="1:2" ht="14.5" x14ac:dyDescent="0.35">
      <c r="A234" s="19"/>
      <c r="B234" s="50"/>
    </row>
    <row r="235" spans="1:2" ht="14.5" x14ac:dyDescent="0.35">
      <c r="A235" s="19"/>
      <c r="B235" s="50"/>
    </row>
    <row r="236" spans="1:2" ht="14.5" x14ac:dyDescent="0.35">
      <c r="A236" s="19"/>
      <c r="B236" s="50"/>
    </row>
    <row r="237" spans="1:2" ht="14.5" x14ac:dyDescent="0.35">
      <c r="A237" s="19"/>
      <c r="B237" s="50"/>
    </row>
    <row r="238" spans="1:2" ht="14.5" x14ac:dyDescent="0.35">
      <c r="A238" s="19"/>
      <c r="B238" s="50"/>
    </row>
    <row r="239" spans="1:2" ht="14.5" x14ac:dyDescent="0.35">
      <c r="A239" s="19"/>
      <c r="B239" s="50"/>
    </row>
    <row r="240" spans="1:2" ht="14.5" x14ac:dyDescent="0.35">
      <c r="A240" s="19"/>
      <c r="B240" s="50"/>
    </row>
    <row r="241" spans="1:2" ht="14.5" x14ac:dyDescent="0.35">
      <c r="A241" s="19"/>
      <c r="B241" s="50"/>
    </row>
    <row r="242" spans="1:2" ht="14.5" x14ac:dyDescent="0.35">
      <c r="A242" s="19"/>
      <c r="B242" s="50"/>
    </row>
    <row r="243" spans="1:2" ht="14.5" x14ac:dyDescent="0.35">
      <c r="A243" s="19"/>
      <c r="B243" s="50"/>
    </row>
    <row r="244" spans="1:2" ht="14.5" x14ac:dyDescent="0.35">
      <c r="A244" s="19"/>
      <c r="B244" s="50"/>
    </row>
    <row r="245" spans="1:2" ht="14.5" x14ac:dyDescent="0.35">
      <c r="A245" s="19"/>
      <c r="B245" s="50"/>
    </row>
    <row r="246" spans="1:2" ht="14.5" x14ac:dyDescent="0.35">
      <c r="A246" s="19"/>
      <c r="B246" s="50"/>
    </row>
    <row r="247" spans="1:2" ht="14.5" x14ac:dyDescent="0.35">
      <c r="A247" s="19"/>
      <c r="B247" s="50"/>
    </row>
    <row r="248" spans="1:2" ht="14.5" x14ac:dyDescent="0.35">
      <c r="A248" s="19"/>
      <c r="B248" s="50"/>
    </row>
    <row r="249" spans="1:2" ht="14.5" x14ac:dyDescent="0.35">
      <c r="A249" s="19"/>
      <c r="B249" s="50"/>
    </row>
    <row r="250" spans="1:2" ht="14.5" x14ac:dyDescent="0.35">
      <c r="A250" s="19"/>
      <c r="B250" s="50"/>
    </row>
    <row r="251" spans="1:2" ht="14.5" x14ac:dyDescent="0.35">
      <c r="A251" s="19"/>
      <c r="B251" s="50"/>
    </row>
    <row r="252" spans="1:2" ht="14.5" x14ac:dyDescent="0.35">
      <c r="A252" s="19"/>
      <c r="B252" s="50"/>
    </row>
    <row r="253" spans="1:2" ht="14.5" x14ac:dyDescent="0.35">
      <c r="A253" s="19"/>
      <c r="B253" s="50"/>
    </row>
    <row r="254" spans="1:2" ht="14.5" x14ac:dyDescent="0.35">
      <c r="A254" s="19"/>
      <c r="B254" s="50"/>
    </row>
    <row r="255" spans="1:2" ht="14.5" x14ac:dyDescent="0.35">
      <c r="A255" s="19"/>
      <c r="B255" s="50"/>
    </row>
    <row r="256" spans="1:2" ht="14.5" x14ac:dyDescent="0.35">
      <c r="A256" s="19"/>
      <c r="B256" s="50"/>
    </row>
    <row r="257" spans="1:2" ht="14.5" x14ac:dyDescent="0.35">
      <c r="A257" s="19"/>
      <c r="B257" s="50"/>
    </row>
    <row r="258" spans="1:2" ht="14.5" x14ac:dyDescent="0.35">
      <c r="A258" s="19"/>
      <c r="B258" s="50"/>
    </row>
    <row r="259" spans="1:2" ht="14.5" x14ac:dyDescent="0.35">
      <c r="A259" s="19"/>
      <c r="B259" s="50"/>
    </row>
    <row r="260" spans="1:2" ht="14.5" x14ac:dyDescent="0.35">
      <c r="A260" s="19"/>
      <c r="B260" s="50"/>
    </row>
    <row r="261" spans="1:2" ht="14.5" x14ac:dyDescent="0.35">
      <c r="A261" s="19"/>
      <c r="B261" s="50"/>
    </row>
    <row r="262" spans="1:2" ht="14.5" x14ac:dyDescent="0.35">
      <c r="A262" s="19"/>
      <c r="B262" s="50"/>
    </row>
    <row r="263" spans="1:2" ht="14.5" x14ac:dyDescent="0.35">
      <c r="A263" s="19"/>
      <c r="B263" s="50"/>
    </row>
    <row r="264" spans="1:2" ht="14.5" x14ac:dyDescent="0.35">
      <c r="A264" s="19"/>
      <c r="B264" s="50"/>
    </row>
    <row r="265" spans="1:2" ht="14.5" x14ac:dyDescent="0.35">
      <c r="A265" s="19"/>
      <c r="B265" s="50"/>
    </row>
    <row r="266" spans="1:2" ht="14.5" x14ac:dyDescent="0.35">
      <c r="A266" s="19"/>
      <c r="B266" s="50"/>
    </row>
    <row r="309" spans="1:2" ht="14.5" x14ac:dyDescent="0.35">
      <c r="A309" s="19"/>
      <c r="B309" s="50"/>
    </row>
    <row r="310" spans="1:2" ht="14.5" x14ac:dyDescent="0.35">
      <c r="A310" s="19"/>
      <c r="B310" s="50"/>
    </row>
  </sheetData>
  <phoneticPr fontId="17" type="noConversion"/>
  <pageMargins left="0.25" right="0.25" top="0.75" bottom="0.75" header="0.3" footer="0.3"/>
  <pageSetup paperSize="9" scale="31" fitToHeight="0" orientation="portrait" r:id="rId1"/>
  <ignoredErrors>
    <ignoredError sqref="D77 D79 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 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V Pozhidaeva</dc:creator>
  <cp:lastModifiedBy>Андреева Валерия Сергеевна</cp:lastModifiedBy>
  <cp:lastPrinted>2022-06-06T12:07:57Z</cp:lastPrinted>
  <dcterms:created xsi:type="dcterms:W3CDTF">2015-06-05T18:17:20Z</dcterms:created>
  <dcterms:modified xsi:type="dcterms:W3CDTF">2022-08-16T16:45:44Z</dcterms:modified>
</cp:coreProperties>
</file>