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20" windowWidth="15480" windowHeight="9840" tabRatio="671" activeTab="5"/>
  </bookViews>
  <sheets>
    <sheet name="лист6" sheetId="44" r:id="rId1"/>
    <sheet name="лист5" sheetId="40" r:id="rId2"/>
    <sheet name="лист4" sheetId="39" r:id="rId3"/>
    <sheet name="лист3" sheetId="38" r:id="rId4"/>
    <sheet name="лист2" sheetId="37" r:id="rId5"/>
    <sheet name="лист1" sheetId="36" r:id="rId6"/>
    <sheet name="лист7" sheetId="4" r:id="rId7"/>
    <sheet name="лист8" sheetId="28" r:id="rId8"/>
    <sheet name="лист9" sheetId="27" r:id="rId9"/>
    <sheet name="лист10" sheetId="32" r:id="rId10"/>
    <sheet name="лист11" sheetId="35" r:id="rId11"/>
    <sheet name="лист12" sheetId="26" r:id="rId12"/>
    <sheet name="лист13" sheetId="16" r:id="rId13"/>
    <sheet name="лист14" sheetId="23" r:id="rId14"/>
    <sheet name="лист15" sheetId="21" r:id="rId15"/>
    <sheet name="лист16" sheetId="18" r:id="rId16"/>
    <sheet name="лист17" sheetId="19" r:id="rId17"/>
  </sheets>
  <definedNames>
    <definedName name="_Toc256674822" localSheetId="5">лист1!$A$6</definedName>
    <definedName name="_Toc256674822" localSheetId="4">лист2!$A$7</definedName>
    <definedName name="_Toc256674822" localSheetId="3">лист3!$A$7</definedName>
    <definedName name="_Toc256674822" localSheetId="2">лист4!#REF!</definedName>
    <definedName name="_Toc256674822" localSheetId="1">лист5!$A$5</definedName>
    <definedName name="_Toc349832248" localSheetId="5">лист1!$A$36</definedName>
    <definedName name="_Toc349832248" localSheetId="4">лист2!$A$33</definedName>
    <definedName name="_Toc349832248" localSheetId="3">лист3!$A$41</definedName>
    <definedName name="_Toc349832248" localSheetId="2">лист4!#REF!</definedName>
    <definedName name="_Toc349832248" localSheetId="1">лист5!$A$32</definedName>
    <definedName name="_Toc349832249" localSheetId="5">лист1!$A$51</definedName>
    <definedName name="_Toc349832249" localSheetId="4">лист2!$A$48</definedName>
    <definedName name="_Toc349832249" localSheetId="3">лист3!$A$50</definedName>
    <definedName name="_Toc349832249" localSheetId="2">лист4!#REF!</definedName>
    <definedName name="_Toc349832249" localSheetId="1">лист5!$A$47</definedName>
    <definedName name="_Toc349832262" localSheetId="1">лист5!$A$62</definedName>
    <definedName name="_Toc349832267" localSheetId="1">лист5!$A$92</definedName>
    <definedName name="_Toc69109358" localSheetId="1">лист5!#REF!</definedName>
    <definedName name="_Toc69109359" localSheetId="1">лист5!$A$72</definedName>
    <definedName name="OLE_LINK3" localSheetId="0">лист6!$B$107</definedName>
    <definedName name="_xlnm.Print_Titles" localSheetId="12">лист13!$7:$9</definedName>
    <definedName name="_xlnm.Print_Area" localSheetId="9">лист10!$A$1:$HE$54</definedName>
    <definedName name="_xlnm.Print_Area" localSheetId="10">лист11!$A$1:$GX$60</definedName>
    <definedName name="_xlnm.Print_Area" localSheetId="11">лист12!$A$1:$GU$98</definedName>
    <definedName name="_xlnm.Print_Area" localSheetId="12">лист13!$A$1:$HL$52</definedName>
    <definedName name="_xlnm.Print_Area" localSheetId="13">лист14!$A$1:$GY$109</definedName>
    <definedName name="_xlnm.Print_Area" localSheetId="14">лист15!$A$1:$FV$119</definedName>
    <definedName name="_xlnm.Print_Area" localSheetId="16">лист17!$A$1:$FC$45</definedName>
    <definedName name="_xlnm.Print_Area" localSheetId="3">лист3!$A$1:$N$64</definedName>
    <definedName name="_xlnm.Print_Area" localSheetId="1">лист5!$A$93:$N$102</definedName>
    <definedName name="_xlnm.Print_Area" localSheetId="6">лист7!$A$1:$HT$55</definedName>
    <definedName name="_xlnm.Print_Area" localSheetId="7">лист8!$A$1:$HH$53</definedName>
    <definedName name="_xlnm.Print_Area" localSheetId="8">лист9!$A$1:$FN$21</definedName>
  </definedNames>
  <calcPr calcId="145621" fullCalcOnLoad="1"/>
</workbook>
</file>

<file path=xl/calcChain.xml><?xml version="1.0" encoding="utf-8"?>
<calcChain xmlns="http://schemas.openxmlformats.org/spreadsheetml/2006/main">
  <c r="DJ76" i="21" l="1"/>
  <c r="CA76" i="21"/>
  <c r="CH57" i="18"/>
  <c r="BK57" i="18"/>
  <c r="AN57" i="18"/>
  <c r="CS40" i="35"/>
  <c r="FN40" i="35"/>
  <c r="FN7" i="35"/>
  <c r="FN44" i="35"/>
  <c r="CB40" i="35"/>
  <c r="AL13" i="26"/>
  <c r="AL11" i="26"/>
  <c r="BR13" i="26"/>
  <c r="BR11" i="26"/>
  <c r="CL13" i="26"/>
  <c r="CL11" i="26"/>
  <c r="DQ22" i="32"/>
  <c r="CX22" i="32"/>
  <c r="CF13" i="32"/>
  <c r="GA33" i="16"/>
  <c r="EP24" i="16"/>
  <c r="GU29" i="16"/>
  <c r="GU31" i="16"/>
  <c r="FC26" i="26"/>
  <c r="FU12" i="28"/>
  <c r="FN37" i="4"/>
  <c r="ET37" i="4"/>
  <c r="CX16" i="32"/>
  <c r="GK20" i="32"/>
  <c r="BU22" i="21"/>
  <c r="BU23" i="21"/>
  <c r="BU29" i="21"/>
  <c r="FG26" i="16"/>
  <c r="EP26" i="16"/>
  <c r="EP39" i="16"/>
  <c r="GA35" i="16"/>
  <c r="GU35" i="16"/>
  <c r="GA31" i="16"/>
  <c r="FI13" i="16"/>
  <c r="GA18" i="16"/>
  <c r="FR27" i="28"/>
  <c r="ER49" i="4"/>
  <c r="ET39" i="4"/>
  <c r="AN24" i="16"/>
  <c r="GU33" i="16"/>
  <c r="GU24" i="16"/>
  <c r="GU37" i="16"/>
  <c r="GU26" i="16"/>
  <c r="GU39" i="16"/>
  <c r="BW26" i="16"/>
  <c r="EP37" i="16"/>
  <c r="CL13" i="16"/>
  <c r="GA22" i="16"/>
  <c r="GA20" i="16"/>
  <c r="GA16" i="16"/>
  <c r="FX42" i="23"/>
  <c r="HM33" i="16"/>
  <c r="HM24" i="16"/>
  <c r="HM29" i="16"/>
  <c r="HM12" i="16"/>
  <c r="HM20" i="16"/>
  <c r="HM16" i="16"/>
  <c r="HN35" i="16"/>
  <c r="HN31" i="16"/>
  <c r="HN22" i="16"/>
  <c r="HN18" i="16"/>
  <c r="HN14" i="16"/>
  <c r="FX45" i="23"/>
  <c r="FC34" i="26"/>
  <c r="FC32" i="26"/>
  <c r="FC30" i="26"/>
  <c r="FC24" i="26"/>
  <c r="DR40" i="23"/>
  <c r="FD53" i="23"/>
  <c r="FX53" i="23"/>
  <c r="FD51" i="23"/>
  <c r="DZ14" i="19"/>
  <c r="FC38" i="26"/>
  <c r="FC36" i="26"/>
  <c r="FC18" i="26"/>
  <c r="ER47" i="4"/>
  <c r="FG24" i="16"/>
  <c r="DD13" i="16"/>
  <c r="FI11" i="16"/>
  <c r="BL18" i="32"/>
  <c r="AR18" i="32"/>
  <c r="AR16" i="32"/>
  <c r="GK22" i="32"/>
  <c r="GK18" i="32"/>
  <c r="GK13" i="32"/>
  <c r="GF46" i="35"/>
  <c r="BL11" i="32"/>
  <c r="BJ44" i="35"/>
  <c r="GK16" i="32"/>
  <c r="GK11" i="32"/>
  <c r="GF44" i="35"/>
  <c r="FR29" i="28"/>
  <c r="FN39" i="4"/>
  <c r="HE14" i="4"/>
  <c r="GK14" i="4"/>
  <c r="HE12" i="4"/>
  <c r="GK12" i="4"/>
  <c r="CA9" i="23"/>
  <c r="DW26" i="16"/>
  <c r="DW39" i="16"/>
  <c r="CL26" i="16"/>
  <c r="BJ26" i="16"/>
  <c r="BJ39" i="16"/>
  <c r="AN26" i="16"/>
  <c r="DW24" i="16"/>
  <c r="DW37" i="16"/>
  <c r="DD24" i="16"/>
  <c r="CL24" i="16"/>
  <c r="CL37" i="16"/>
  <c r="BJ24" i="16"/>
  <c r="BJ37" i="16"/>
  <c r="DD11" i="16"/>
  <c r="DD37" i="16"/>
  <c r="BW11" i="16"/>
  <c r="AN13" i="16"/>
  <c r="AN11" i="16"/>
  <c r="AR11" i="32"/>
  <c r="AR44" i="35"/>
  <c r="FB11" i="32"/>
  <c r="EY44" i="35"/>
  <c r="DQ13" i="32"/>
  <c r="DM46" i="35"/>
  <c r="AR13" i="32"/>
  <c r="FB13" i="32"/>
  <c r="EY46" i="35"/>
  <c r="CX13" i="32"/>
  <c r="DZ12" i="19"/>
  <c r="FU18" i="28"/>
  <c r="FU16" i="28"/>
  <c r="FU14" i="28"/>
  <c r="ER53" i="4"/>
  <c r="ER51" i="4"/>
  <c r="GK46" i="32"/>
  <c r="FQ46" i="32"/>
  <c r="GK44" i="32"/>
  <c r="FQ44" i="32"/>
  <c r="GK42" i="32"/>
  <c r="FQ42" i="32"/>
  <c r="GK40" i="32"/>
  <c r="FQ40" i="32"/>
  <c r="GK38" i="32"/>
  <c r="FQ38" i="32"/>
  <c r="GK36" i="32"/>
  <c r="FQ36" i="32"/>
  <c r="GK34" i="32"/>
  <c r="FQ34" i="32"/>
  <c r="GK32" i="32"/>
  <c r="FQ32" i="32"/>
  <c r="GK30" i="32"/>
  <c r="FQ30" i="32"/>
  <c r="GK28" i="32"/>
  <c r="FQ28" i="32"/>
  <c r="GK26" i="32"/>
  <c r="FQ26" i="32"/>
  <c r="GK24" i="32"/>
  <c r="FQ24" i="32"/>
  <c r="FC28" i="26"/>
  <c r="GF42" i="35"/>
  <c r="FN42" i="35"/>
  <c r="GF40" i="35"/>
  <c r="GF38" i="35"/>
  <c r="FN38" i="35"/>
  <c r="GF36" i="35"/>
  <c r="FN36" i="35"/>
  <c r="GF34" i="35"/>
  <c r="FN34" i="35"/>
  <c r="GF32" i="35"/>
  <c r="FN32" i="35"/>
  <c r="GF30" i="35"/>
  <c r="FN30" i="35"/>
  <c r="GF28" i="35"/>
  <c r="FN28" i="35"/>
  <c r="GF26" i="35"/>
  <c r="FN26" i="35"/>
  <c r="GF24" i="35"/>
  <c r="FN24" i="35"/>
  <c r="GF22" i="35"/>
  <c r="FN22" i="35"/>
  <c r="GF20" i="35"/>
  <c r="FN20" i="35"/>
  <c r="GF18" i="35"/>
  <c r="FN18" i="35"/>
  <c r="GF16" i="35"/>
  <c r="FN16" i="35"/>
  <c r="GF14" i="35"/>
  <c r="FN14" i="35"/>
  <c r="GF12" i="35"/>
  <c r="FN12" i="35"/>
  <c r="GF9" i="35"/>
  <c r="EY9" i="35"/>
  <c r="EE9" i="35"/>
  <c r="DK9" i="35"/>
  <c r="CS9" i="35"/>
  <c r="CB9" i="35"/>
  <c r="BJ9" i="35"/>
  <c r="AR9" i="35"/>
  <c r="AR46" i="35"/>
  <c r="EY7" i="35"/>
  <c r="EE7" i="35"/>
  <c r="DK7" i="35"/>
  <c r="CS7" i="35"/>
  <c r="CB7" i="35"/>
  <c r="BJ7" i="35"/>
  <c r="AR7" i="35"/>
  <c r="GH37" i="28"/>
  <c r="GH35" i="28"/>
  <c r="GH33" i="28"/>
  <c r="GH31" i="28"/>
  <c r="GF7" i="35"/>
  <c r="EM40" i="23"/>
  <c r="EM38" i="23"/>
  <c r="DR38" i="23"/>
  <c r="CU40" i="23"/>
  <c r="CU38" i="23"/>
  <c r="BI40" i="23"/>
  <c r="BI38" i="23"/>
  <c r="FX61" i="23"/>
  <c r="FX59" i="23"/>
  <c r="FX57" i="23"/>
  <c r="FX55" i="23"/>
  <c r="FX51" i="23"/>
  <c r="FX32" i="23"/>
  <c r="FX30" i="23"/>
  <c r="FX28" i="23"/>
  <c r="FX26" i="23"/>
  <c r="FX24" i="23"/>
  <c r="FX22" i="23"/>
  <c r="FX20" i="23"/>
  <c r="FX18" i="23"/>
  <c r="FX16" i="23"/>
  <c r="FX13" i="23"/>
  <c r="FF11" i="23"/>
  <c r="FF9" i="23"/>
  <c r="EM11" i="23"/>
  <c r="EM69" i="23"/>
  <c r="EM9" i="23"/>
  <c r="DR11" i="23"/>
  <c r="DR69" i="23"/>
  <c r="DR9" i="23"/>
  <c r="DR67" i="23"/>
  <c r="CU11" i="23"/>
  <c r="CU69" i="23"/>
  <c r="CU9" i="23"/>
  <c r="CU67" i="23"/>
  <c r="BI11" i="23"/>
  <c r="BI69" i="23"/>
  <c r="BI9" i="23"/>
  <c r="DP6" i="18"/>
  <c r="FC16" i="26"/>
  <c r="FX34" i="23"/>
  <c r="EH13" i="32"/>
  <c r="EE46" i="35"/>
  <c r="CB46" i="35"/>
  <c r="BL13" i="32"/>
  <c r="BJ46" i="35"/>
  <c r="EH11" i="32"/>
  <c r="EE44" i="35"/>
  <c r="CX11" i="32"/>
  <c r="CS44" i="35"/>
  <c r="CF11" i="32"/>
  <c r="CB44" i="35"/>
  <c r="FD65" i="23"/>
  <c r="FD40" i="23"/>
  <c r="FX49" i="23"/>
  <c r="FX47" i="23"/>
  <c r="FD63" i="23"/>
  <c r="FX36" i="23"/>
  <c r="FX11" i="23"/>
  <c r="DV13" i="26"/>
  <c r="DF13" i="26"/>
  <c r="BD13" i="26"/>
  <c r="DV11" i="26"/>
  <c r="DF11" i="26"/>
  <c r="BD11" i="26"/>
  <c r="CW23" i="21"/>
  <c r="CW29" i="21"/>
  <c r="DB7" i="19"/>
  <c r="BM7" i="19"/>
  <c r="FU13" i="26"/>
  <c r="FU11" i="26"/>
  <c r="CA11" i="23"/>
  <c r="DQ11" i="32"/>
  <c r="DM44" i="35"/>
  <c r="AN39" i="16"/>
  <c r="BI67" i="23"/>
  <c r="AN37" i="16"/>
  <c r="FQ18" i="32"/>
  <c r="DD26" i="16"/>
  <c r="DD39" i="16"/>
  <c r="CA40" i="23"/>
  <c r="HN26" i="16"/>
  <c r="BW24" i="16"/>
  <c r="BW13" i="16"/>
  <c r="GA13" i="16"/>
  <c r="CA38" i="23"/>
  <c r="FX63" i="23"/>
  <c r="CL39" i="16"/>
  <c r="BW39" i="16"/>
  <c r="FN9" i="35"/>
  <c r="CS46" i="35"/>
  <c r="FQ16" i="32"/>
  <c r="FQ11" i="32"/>
  <c r="FQ13" i="32"/>
  <c r="FN46" i="35"/>
  <c r="FQ20" i="32"/>
  <c r="FX9" i="23"/>
  <c r="CA67" i="23"/>
  <c r="GA26" i="16"/>
  <c r="GA39" i="16"/>
  <c r="BW37" i="16"/>
  <c r="GA29" i="16"/>
  <c r="GA24" i="16"/>
  <c r="GA37" i="16"/>
  <c r="GA11" i="16"/>
  <c r="FQ22" i="32"/>
  <c r="FC11" i="26"/>
  <c r="FC13" i="26"/>
  <c r="FD38" i="23"/>
  <c r="CA69" i="23"/>
  <c r="FX65" i="23"/>
  <c r="EM67" i="23"/>
  <c r="FX38" i="23"/>
  <c r="FX67" i="23"/>
  <c r="FX40" i="23"/>
  <c r="FX69" i="23"/>
</calcChain>
</file>

<file path=xl/sharedStrings.xml><?xml version="1.0" encoding="utf-8"?>
<sst xmlns="http://schemas.openxmlformats.org/spreadsheetml/2006/main" count="2210" uniqueCount="1133">
  <si>
    <t>Нематериальные активы - всего</t>
  </si>
  <si>
    <t>в том числе:</t>
  </si>
  <si>
    <t>Наименование показателя</t>
  </si>
  <si>
    <t>за 20</t>
  </si>
  <si>
    <t>Период</t>
  </si>
  <si>
    <t>первоначальная стоимость</t>
  </si>
  <si>
    <t>(</t>
  </si>
  <si>
    <t>)</t>
  </si>
  <si>
    <t>накопленная амортизация и убытки от обесценения</t>
  </si>
  <si>
    <t>На начало года</t>
  </si>
  <si>
    <t>выбыло</t>
  </si>
  <si>
    <t>поступило</t>
  </si>
  <si>
    <t>убыток
от обесце-нения</t>
  </si>
  <si>
    <t>переоценка</t>
  </si>
  <si>
    <t>Изменения за период</t>
  </si>
  <si>
    <t>1.1. Наличие и движение нематериальных активов</t>
  </si>
  <si>
    <t>1.2. Первоначальная стоимость нематериальных активов, созданных самой организацией</t>
  </si>
  <si>
    <t>Всего</t>
  </si>
  <si>
    <t>На 31 декабря</t>
  </si>
  <si>
    <t>1.3. Нематериальные активы с полностью погашенной стоимостью</t>
  </si>
  <si>
    <t>НИОКР - всего</t>
  </si>
  <si>
    <t>1.4. Наличие и движение результатов НИОКР</t>
  </si>
  <si>
    <t>1.5. Незаконченные и неоформленные НИОКР и незаконченные операции по приобретению нематериальных активов</t>
  </si>
  <si>
    <t>затраты за период</t>
  </si>
  <si>
    <t>списано затрат как
не давших положительного результата</t>
  </si>
  <si>
    <t>принято к учету в качестве нематериальных активов
или НИОКР</t>
  </si>
  <si>
    <t>На начало
года</t>
  </si>
  <si>
    <t>2. Основные средства</t>
  </si>
  <si>
    <t>2.1. Наличие и движение основных средств</t>
  </si>
  <si>
    <t>Основные средства (без учета доходных вложений в материальные ценности) - всего</t>
  </si>
  <si>
    <t>Учтено в составе доходных вложений в материальные ценности - всего</t>
  </si>
  <si>
    <t>выбыло объектов</t>
  </si>
  <si>
    <t>2.2. Незавершенные капитальные вложения</t>
  </si>
  <si>
    <t>Незавершенное строительство и незаконченные операции по приобретению, модернизации и т.п. основных средств - всего</t>
  </si>
  <si>
    <t>списано</t>
  </si>
  <si>
    <t>принято к учету в качестве основных средств или увеличена стоимость</t>
  </si>
  <si>
    <t>Увеличение стоимости объектов основных средств в результате достройки, дооборудования, реконструкции - всего</t>
  </si>
  <si>
    <t>2.3. Изменение стоимости основных средств в результате достройки, дооборудования,</t>
  </si>
  <si>
    <t>реконструкции и частичной ликвидации</t>
  </si>
  <si>
    <t>Переданные в аренду основные средства, числящиеся на балансе</t>
  </si>
  <si>
    <t>Переданные в аренду основные средства, числящиеся за балансом</t>
  </si>
  <si>
    <t>Полученные в аренду основные средства, числящиеся на балансе</t>
  </si>
  <si>
    <t>Полученные в аренду основные средства, числящиеся за балансом</t>
  </si>
  <si>
    <t>Объекты недвижимости, принятые 
в эксплуатацию и фактически используемые, находящиеся в процессе государственной регистрации</t>
  </si>
  <si>
    <t>2.4. Иное использование основных средств</t>
  </si>
  <si>
    <t>Основные средства, переведенные
на консервацию</t>
  </si>
  <si>
    <t>Иное использование основных средств (залог и др.)</t>
  </si>
  <si>
    <t>3. Финансовые вложения</t>
  </si>
  <si>
    <t>3.1. Наличие и движение финансовых вложений</t>
  </si>
  <si>
    <t>Долгосрочные - всего</t>
  </si>
  <si>
    <t>Краткосрочные - всего</t>
  </si>
  <si>
    <t>Финансовых вложений - 
итого</t>
  </si>
  <si>
    <t>выбыло (погашено)</t>
  </si>
  <si>
    <t>текущей рыночной стоимости (убытков от обесценения)</t>
  </si>
  <si>
    <t>начисление
процентов (включая доведение перво-начальной стоимости до номинальной)</t>
  </si>
  <si>
    <t>3.2. Иное использование финансовых вложений</t>
  </si>
  <si>
    <t>Иное использование финансовых вложений</t>
  </si>
  <si>
    <t>4. Запасы</t>
  </si>
  <si>
    <t>4.1. Наличие и движение запасов</t>
  </si>
  <si>
    <t>Запасы - всего</t>
  </si>
  <si>
    <t>оборот запасов между их группами (видами)</t>
  </si>
  <si>
    <t>х</t>
  </si>
  <si>
    <t>поступления
и затраты</t>
  </si>
  <si>
    <t>убытков
от снижения стоимости</t>
  </si>
  <si>
    <t>4.2. Запасы в залоге</t>
  </si>
  <si>
    <t>Запасы, находящиеся в залоге по договору, - всего</t>
  </si>
  <si>
    <t>5. Дебиторская и кредиторская задолженность</t>
  </si>
  <si>
    <t>5.1. Наличие и движение дебиторской задолженности</t>
  </si>
  <si>
    <t>Долгосрочная дебиторская задолженность -
всего</t>
  </si>
  <si>
    <t>учтенная
по условиям договора</t>
  </si>
  <si>
    <t>величина резерва
по сомни-тельным долгам</t>
  </si>
  <si>
    <t>поступление</t>
  </si>
  <si>
    <t>Краткосрочная дебиторская задолженность -
всего</t>
  </si>
  <si>
    <t>Итого</t>
  </si>
  <si>
    <t>5.2. Просроченная дебиторская задолженность</t>
  </si>
  <si>
    <t>балансовая стоимость</t>
  </si>
  <si>
    <t>Долгосрочная кредиторская задолженность - всего</t>
  </si>
  <si>
    <t>5.3. Наличие и движение кредиторской задолженности</t>
  </si>
  <si>
    <t>Краткосрочная кредиторская задолженность - всего</t>
  </si>
  <si>
    <t>Остаток
на начало
года</t>
  </si>
  <si>
    <t>5.4. Просроченная кредиторская задолженность</t>
  </si>
  <si>
    <t>Материальные затраты</t>
  </si>
  <si>
    <t>Расходы на оплату труда</t>
  </si>
  <si>
    <t>Отчисления на социальные нужды</t>
  </si>
  <si>
    <t>Амортизация</t>
  </si>
  <si>
    <t>Прочие затраты</t>
  </si>
  <si>
    <t>Итого по элементам</t>
  </si>
  <si>
    <t>Остаток на начало
года</t>
  </si>
  <si>
    <t>8. Обеспечения обязательств</t>
  </si>
  <si>
    <t>Полученные - всего</t>
  </si>
  <si>
    <t>Выданные - всего</t>
  </si>
  <si>
    <t>Получено бюджетных средств - всего</t>
  </si>
  <si>
    <t>на текущие расходы</t>
  </si>
  <si>
    <t>на вложения во внеоборотные активы</t>
  </si>
  <si>
    <t>Бюджетные кредиты - всего</t>
  </si>
  <si>
    <t>величина резерва
под снижение стоимости</t>
  </si>
  <si>
    <t>резерв
под снижение стоимости</t>
  </si>
  <si>
    <t>себестоимость</t>
  </si>
  <si>
    <t>Финансовые вложения, находящиеся в залоге, - всего</t>
  </si>
  <si>
    <t>Финансовые вложения, переданные третьим лицам (кроме продажи), - всего</t>
  </si>
  <si>
    <t>Запасы, не оплаченные на отчетную дату, - всего</t>
  </si>
  <si>
    <t>Итого расходы по обычным видам деятельности</t>
  </si>
  <si>
    <t>Код</t>
  </si>
  <si>
    <t>Руководитель</t>
  </si>
  <si>
    <t>предоставленные займы</t>
  </si>
  <si>
    <t>разница между первоначальной и текущей рыночной стоимостью - по финансовым вложениям, по которым можно определить текущую рыночную стоимость,</t>
  </si>
  <si>
    <t xml:space="preserve">начисленная в течение срока обращения разница между первоначальной стоимостью и номинальной стоимостью - по долговым ценным бумагам, </t>
  </si>
  <si>
    <t>сырье, материалы и другие аналогичные ценности</t>
  </si>
  <si>
    <t>затраты в незавершенном производстве (издержках обращения)</t>
  </si>
  <si>
    <t>готовая продукция и товары для перепродажи</t>
  </si>
  <si>
    <t>товары отгруженные</t>
  </si>
  <si>
    <t>расходы будущих периодов</t>
  </si>
  <si>
    <t>прочие запасы и затраты</t>
  </si>
  <si>
    <t>Приобретение нематериальных объектов</t>
  </si>
  <si>
    <t>Выполнение научно-исследовательских, опытно-конструкторских работ</t>
  </si>
  <si>
    <t>накопленная амортизация</t>
  </si>
  <si>
    <t>начислено амортизации</t>
  </si>
  <si>
    <t>(объект основных средств с указанием инв.№)</t>
  </si>
  <si>
    <t xml:space="preserve"> г. *</t>
  </si>
  <si>
    <t xml:space="preserve"> г. **</t>
  </si>
  <si>
    <t>Главный бухгалтер</t>
  </si>
  <si>
    <t>МП</t>
  </si>
  <si>
    <t>6.1. Затраты на производство</t>
  </si>
  <si>
    <t>6.2. Расшифровка прочих доходов и расходов</t>
  </si>
  <si>
    <t>прибыль</t>
  </si>
  <si>
    <t>убыток</t>
  </si>
  <si>
    <t>Штрафы, пени и неустойки, признанные или по которым получены решения суда (арбитражного суда) об их взыскании</t>
  </si>
  <si>
    <t>Прибыль (убыток) прошлых лет</t>
  </si>
  <si>
    <t>Возмещение убытков, причиненных неисполнением или ненадлежащим исполнением обязательств</t>
  </si>
  <si>
    <t>Курсовые разницы по операциям в иностранной валюте</t>
  </si>
  <si>
    <t>Отчисления в оценочные резервы</t>
  </si>
  <si>
    <t>Списание дебиторских и кредиторских задолженностей, по которым истек срок исковой давности</t>
  </si>
  <si>
    <t>7. Оценочные обязательства</t>
  </si>
  <si>
    <t>незавершенного производства</t>
  </si>
  <si>
    <t>готовой продукции</t>
  </si>
  <si>
    <t>прочее</t>
  </si>
  <si>
    <t>Изменение остатков</t>
  </si>
  <si>
    <t>11</t>
  </si>
  <si>
    <t>10</t>
  </si>
  <si>
    <t>прочие кредиторы</t>
  </si>
  <si>
    <t>прочие финансовые вложения</t>
  </si>
  <si>
    <t>перевод
из долгосрочной
в краткосрочную задолженность, из краткосрочной в долгосрочную задолженность</t>
  </si>
  <si>
    <t>вклады в уставные (складочные) капиталы других организаций</t>
  </si>
  <si>
    <t>в том числе дочерних и зависимых хозяйственных обществ</t>
  </si>
  <si>
    <t>государственные и муниципальные ценные бумаги</t>
  </si>
  <si>
    <t>ценные бумаги других организаций</t>
  </si>
  <si>
    <t>в том числе долговые ценные бумаги (облигации, векселя)</t>
  </si>
  <si>
    <t>депозитные вклады</t>
  </si>
  <si>
    <t>Уменьшение стоимости объектов основных средств в результате частичной ликвидации - всего</t>
  </si>
  <si>
    <t>период</t>
  </si>
  <si>
    <t>Начислено</t>
  </si>
  <si>
    <t>Использовано</t>
  </si>
  <si>
    <t>Восстановлено</t>
  </si>
  <si>
    <t>(прирост [-], уменьшение [+]):</t>
  </si>
  <si>
    <t>поставщики и подрядчики</t>
  </si>
  <si>
    <t>перевод из долгосрочной
в краткосрочную задолженность</t>
  </si>
  <si>
    <t>задолженность перед персоналом организации</t>
  </si>
  <si>
    <t>задолженность перед государственными внебюджетными фондами</t>
  </si>
  <si>
    <t>задолженность по налогам и сборам</t>
  </si>
  <si>
    <t>задолженность перед участниками (учредителями) по выплате доходов</t>
  </si>
  <si>
    <t xml:space="preserve">первоначальная стоимость </t>
  </si>
  <si>
    <t>часть стоимости, списанной на расходы</t>
  </si>
  <si>
    <t>первона-чальная стоимость</t>
  </si>
  <si>
    <t>часть стоимости, списанная на расходы за период</t>
  </si>
  <si>
    <t>незаконченные операции по приобретению нематериальных активов - всего</t>
  </si>
  <si>
    <t>животные на выращивании и откорме</t>
  </si>
  <si>
    <t>покупатели и заказчики</t>
  </si>
  <si>
    <t>в том числе более 6 месяцев</t>
  </si>
  <si>
    <t>2. Указывается предыдущий год.</t>
  </si>
  <si>
    <t>5. Указывается год, предшествующий предыдущему.</t>
  </si>
  <si>
    <t>7. Накопленная корректировка определяется как:</t>
  </si>
  <si>
    <t>величина резерва под обесценение финансовых вложений, созданного на предыдущую отчетную дату , - по финансовым вложениям, по которым</t>
  </si>
  <si>
    <t>не определяется текущая рыночная стоимость.</t>
  </si>
  <si>
    <t>6. Некоммерческая организация графы "Накопленная амортизация" и "Начисленная амортизация" именует соответственно "Накопленный износ" и "Начисленный износ".</t>
  </si>
  <si>
    <t>8.  Данные раскрываются за минусом дебиторской задолженности, поступившей и погашенной (списанной) в одном отчетном периоде.</t>
  </si>
  <si>
    <t>9.  Данные раскрываются за минусом кредиторской задолженности, поступившей и погашенной (списанной) в одном отчетном периоде.</t>
  </si>
  <si>
    <t>10.  Указывается отчетный период.</t>
  </si>
  <si>
    <t>11. Указывается период предшествующего года, аналогичный отчетному периоду.</t>
  </si>
  <si>
    <t>(подпись)</t>
  </si>
  <si>
    <t>(расшифровка подписи)</t>
  </si>
  <si>
    <t>г.</t>
  </si>
  <si>
    <t>"</t>
  </si>
  <si>
    <t>2011 г.</t>
  </si>
  <si>
    <t>2010 г.</t>
  </si>
  <si>
    <t>1. Указывается отчетный год.</t>
  </si>
  <si>
    <t>3. В случае переоценки в графе "Первоначальная стоимость" приводится текущая рыночная стоимость или текущая (восстановительная) стоимость.</t>
  </si>
  <si>
    <t>4. Указывается отчетная дата отчетного периода.</t>
  </si>
  <si>
    <r>
      <t>в результате хозяйственных операций (сумма долга по сделке, операции)</t>
    </r>
    <r>
      <rPr>
        <sz val="8"/>
        <rFont val="Arial"/>
        <family val="2"/>
        <charset val="204"/>
      </rPr>
      <t xml:space="preserve"> </t>
    </r>
    <r>
      <rPr>
        <sz val="6"/>
        <rFont val="Arial"/>
        <family val="2"/>
        <charset val="204"/>
      </rPr>
      <t>9</t>
    </r>
  </si>
  <si>
    <r>
      <t xml:space="preserve">причитающиеся проценты, штрафы
и иные начисления </t>
    </r>
    <r>
      <rPr>
        <sz val="6"/>
        <rFont val="Arial"/>
        <family val="2"/>
        <charset val="204"/>
      </rPr>
      <t>9</t>
    </r>
  </si>
  <si>
    <r>
      <t>погашение</t>
    </r>
    <r>
      <rPr>
        <sz val="6"/>
        <rFont val="Arial"/>
        <family val="2"/>
        <charset val="204"/>
      </rPr>
      <t xml:space="preserve"> 9</t>
    </r>
  </si>
  <si>
    <r>
      <t>списание
на финансовый результат</t>
    </r>
    <r>
      <rPr>
        <sz val="6"/>
        <rFont val="Arial"/>
        <family val="2"/>
        <charset val="204"/>
      </rPr>
      <t xml:space="preserve"> 9</t>
    </r>
  </si>
  <si>
    <r>
      <t xml:space="preserve">в результате хозяйствен-ных операций (сумма долга по сделке операции) </t>
    </r>
    <r>
      <rPr>
        <sz val="6"/>
        <rFont val="Arial"/>
        <family val="2"/>
        <charset val="204"/>
      </rPr>
      <t>8</t>
    </r>
  </si>
  <si>
    <r>
      <t>причитающиеся проценты, штрафы и иные начисления</t>
    </r>
    <r>
      <rPr>
        <sz val="6"/>
        <rFont val="Arial"/>
        <family val="2"/>
        <charset val="204"/>
      </rPr>
      <t xml:space="preserve"> 8</t>
    </r>
  </si>
  <si>
    <r>
      <t>погашение</t>
    </r>
    <r>
      <rPr>
        <sz val="6"/>
        <rFont val="Arial"/>
        <family val="2"/>
        <charset val="204"/>
      </rPr>
      <t xml:space="preserve"> 8</t>
    </r>
  </si>
  <si>
    <r>
      <t>списание
на финансовый результат</t>
    </r>
    <r>
      <rPr>
        <sz val="6"/>
        <rFont val="Arial"/>
        <family val="2"/>
        <charset val="204"/>
      </rPr>
      <t xml:space="preserve"> 8</t>
    </r>
  </si>
  <si>
    <r>
      <t xml:space="preserve">накопленная корректировка </t>
    </r>
    <r>
      <rPr>
        <sz val="6"/>
        <rFont val="Arial"/>
        <family val="2"/>
        <charset val="204"/>
      </rPr>
      <t>7</t>
    </r>
  </si>
  <si>
    <r>
      <t>накопленная корректировка</t>
    </r>
    <r>
      <rPr>
        <sz val="6"/>
        <rFont val="Arial"/>
        <family val="2"/>
        <charset val="204"/>
      </rPr>
      <t xml:space="preserve"> 7</t>
    </r>
  </si>
  <si>
    <r>
      <t>первона-чальная стоимость</t>
    </r>
    <r>
      <rPr>
        <sz val="6"/>
        <rFont val="Arial"/>
        <family val="2"/>
        <charset val="204"/>
      </rPr>
      <t xml:space="preserve"> 3</t>
    </r>
  </si>
  <si>
    <r>
      <t xml:space="preserve">накопленная амортизация </t>
    </r>
    <r>
      <rPr>
        <sz val="6"/>
        <rFont val="Arial"/>
        <family val="2"/>
        <charset val="204"/>
      </rPr>
      <t>6</t>
    </r>
  </si>
  <si>
    <r>
      <t xml:space="preserve">первоначальная стоимость </t>
    </r>
    <r>
      <rPr>
        <sz val="6"/>
        <rFont val="Arial"/>
        <family val="2"/>
        <charset val="204"/>
      </rPr>
      <t>3</t>
    </r>
  </si>
  <si>
    <r>
      <t xml:space="preserve">начислено амортизации </t>
    </r>
    <r>
      <rPr>
        <sz val="6"/>
        <rFont val="Arial"/>
        <family val="2"/>
        <charset val="204"/>
      </rPr>
      <t>6</t>
    </r>
  </si>
  <si>
    <r>
      <t xml:space="preserve">первона-чальная стоимость </t>
    </r>
    <r>
      <rPr>
        <sz val="6"/>
        <rFont val="Arial"/>
        <family val="2"/>
        <charset val="204"/>
      </rPr>
      <t>3</t>
    </r>
  </si>
  <si>
    <r>
      <t>первоначальная стоимость</t>
    </r>
    <r>
      <rPr>
        <sz val="6"/>
        <rFont val="Arial"/>
        <family val="2"/>
        <charset val="204"/>
      </rPr>
      <t xml:space="preserve"> 3</t>
    </r>
  </si>
  <si>
    <t>12. Указывается отчетная дата периода, аналогичного отчетному периоду.</t>
  </si>
  <si>
    <t>Затраты по незаконченным исследованиям и разработкам - всего</t>
  </si>
  <si>
    <t>1. Нематериальные активы и расходы на научно-исследовательские, опытно-конструкторские и технологические работы (НИОКР)</t>
  </si>
  <si>
    <t>изменение величины резерва по сомнительным долгам</t>
  </si>
  <si>
    <t>по которым не определяется текущая рыночная стоимость,</t>
  </si>
  <si>
    <t>прочие дебиторы</t>
  </si>
  <si>
    <t>Получено за период</t>
  </si>
  <si>
    <t>Возвращено за период</t>
  </si>
  <si>
    <t>На конец периода</t>
  </si>
  <si>
    <t>за 1 кв.2011</t>
  </si>
  <si>
    <t>Остаток на конец периода</t>
  </si>
  <si>
    <t>2012 г.</t>
  </si>
  <si>
    <t>Остаток
на конец периода</t>
  </si>
  <si>
    <t>Оценочные обязательства (резерв предстоящих расходов на оплату отпусков работников)- всего</t>
  </si>
  <si>
    <t>Когогин С.А.</t>
  </si>
  <si>
    <t>Максимов А.А.</t>
  </si>
  <si>
    <t>за 2012 год</t>
  </si>
  <si>
    <t>за 2011 год</t>
  </si>
  <si>
    <t>За 2011 год</t>
  </si>
  <si>
    <t>За 2012 год</t>
  </si>
  <si>
    <t>6. Расшифровка статей отчета о финансовых результатах</t>
  </si>
  <si>
    <t>Государственная помощь</t>
  </si>
  <si>
    <t xml:space="preserve"> производство грузовых автомобилей;</t>
  </si>
  <si>
    <t xml:space="preserve"> производство двигателей внутреннего сгорания для автомобилей;</t>
  </si>
  <si>
    <t xml:space="preserve"> производство частей и принадлежностей автомобилей и их двигателей;</t>
  </si>
  <si>
    <t xml:space="preserve"> металлургическое производство и производство металлических изделий;</t>
  </si>
  <si>
    <t xml:space="preserve"> производство инструментов;</t>
  </si>
  <si>
    <t xml:space="preserve"> научные исследования и разработки в области естественных и технических наук;</t>
  </si>
  <si>
    <t xml:space="preserve"> осуществление работ с использованием сведений, составляющих государственную тайну;</t>
  </si>
  <si>
    <t xml:space="preserve"> торговля автотранспортными средствами;</t>
  </si>
  <si>
    <t xml:space="preserve"> торговля автомобильными деталями, узлами и принадлежностями;</t>
  </si>
  <si>
    <t xml:space="preserve"> инвестиционная деятельность;</t>
  </si>
  <si>
    <t xml:space="preserve"> внешнеэкономическая деятельность; </t>
  </si>
  <si>
    <t xml:space="preserve"> иные виды деятельности, не запрещенные действующим законодательством и не противоречащие целям деятельности Общества.</t>
  </si>
  <si>
    <t xml:space="preserve">Подразделения ОАО «КАМАЗ»  являются частью единого технологического комплекса по производству автомобильной техники КАМАЗ и размещены на промышленной площадке города Набережные Челны. </t>
  </si>
  <si>
    <t xml:space="preserve">ПОЯСНЕНИЯ </t>
  </si>
  <si>
    <t>К БУХГАЛТЕРСКОМУ БАЛАНСУ и ОТЧЕТУ О ФИНАНСОВЫХ РЕЗУЛЬТАТАХ</t>
  </si>
  <si>
    <t>по ОАО "КАМАЗ"</t>
  </si>
  <si>
    <t>ОАО «КАМАЗ» является учредителем (участником)   78  организаций.</t>
  </si>
  <si>
    <t>ОАО «КАМАЗ» имеет представительство на территории Российской Федерации  в  г.Казань.</t>
  </si>
  <si>
    <t>Наименование акционера</t>
  </si>
  <si>
    <t>Количество акций (шт)</t>
  </si>
  <si>
    <t>Доля в уставном капитале (%)</t>
  </si>
  <si>
    <t>Государственная корпорация по содействию разработке, производству и экспорту высокотехнологичной промышленной продукции "Ростехнологии"</t>
  </si>
  <si>
    <t>Компания с ограниченной ответственностью AVTOINVEST LIMITED, Кипр</t>
  </si>
  <si>
    <t>Даймлер АГ, Германия</t>
  </si>
  <si>
    <t>Европейский банк реконструкции и развития</t>
  </si>
  <si>
    <t>KAMAZ International Management CO.,L.P., США</t>
  </si>
  <si>
    <t>Компания с ограниченной ответственностью "ДЕКОДЭЛЕМЕНТ СЕРВИСИЗ ЛИМИТЕД",Кипр</t>
  </si>
  <si>
    <t>Сведения о котировках акций ОАО "КАМАЗ" по состоянию на 31.12.2012</t>
  </si>
  <si>
    <t>Рыночная цена  - 37,221 руб.</t>
  </si>
  <si>
    <t>Котировка на продажу - 37,45 руб.</t>
  </si>
  <si>
    <t>Органами  управления Общества являются:</t>
  </si>
  <si>
    <t>Общее собрание акционеров;</t>
  </si>
  <si>
    <t>Совет директоров;</t>
  </si>
  <si>
    <t>Правление;</t>
  </si>
  <si>
    <t>Генеральный директор.</t>
  </si>
  <si>
    <t xml:space="preserve">Состав членов Совета директоров ОАО "КАМАЗ", </t>
  </si>
  <si>
    <t>избранных на годовом Общем собрании акционеров 29 июня 2012 года</t>
  </si>
  <si>
    <t>1.Чемезов Сергей Викторович</t>
  </si>
  <si>
    <t>Председатель Совета директоров ОАО "КАМАЗ"</t>
  </si>
  <si>
    <t>Генеральный директор Государственной корпорации "Ростехнологии"</t>
  </si>
  <si>
    <t>2.Бройтман Михаил Яковлевич</t>
  </si>
  <si>
    <t>Генеральный директор ЗАО "СИБ Финансовый консультант"</t>
  </si>
  <si>
    <t>3.Варданян Рубен Карленович</t>
  </si>
  <si>
    <t>Управляющий директор ЗАО "Сбербанк КИБ"</t>
  </si>
  <si>
    <t>4.Дмитриев Владимир Александрович</t>
  </si>
  <si>
    <t>Председатель государственной корпорации "Банк развития и внешнеэкономической деятельности (Внешэкономбанк)"</t>
  </si>
  <si>
    <t>5.Завьялов Игорь Николаевич</t>
  </si>
  <si>
    <t>Заместитель генерального директора Государственной корпорации "Ростехнологии"</t>
  </si>
  <si>
    <t>6.Когогин Сергей Анатольевич</t>
  </si>
  <si>
    <t>Генеральный директор ОАО "КАМАЗ"</t>
  </si>
  <si>
    <t>7.Нуретдинов Гумер Хасанзянович</t>
  </si>
  <si>
    <t>Председатель Профсоюзного комитета работников ОАО "КАМАЗ"</t>
  </si>
  <si>
    <t>8.Салонен Илкка Сеппо (Ilkka Seppo Salonen)</t>
  </si>
  <si>
    <t>Советник председателя правления Банка "Уралсиб"</t>
  </si>
  <si>
    <t>9.Скворцов Сергей Викторович</t>
  </si>
  <si>
    <t>Исполнительный директор ЗАО "СИБ Финансовый брокер"</t>
  </si>
  <si>
    <t>10.Троска Губертус (Hubertus Troska)</t>
  </si>
  <si>
    <t>Руководитель "Мерседес-Бенц Тракс", член правления "Даймлер Тракс"</t>
  </si>
  <si>
    <t>11.Халиков Ильдар Шафкатович</t>
  </si>
  <si>
    <t>Премьер-министр Республики Татарстан</t>
  </si>
  <si>
    <t xml:space="preserve">Состав членов коллегиального исполнительного органа ОАО "КАМАЗ"- Правления ОАО "КАМАЗ" </t>
  </si>
  <si>
    <t>(по состоянию на 31 декабря 2012 года):</t>
  </si>
  <si>
    <t>1.Когогин Сергей Анатольевич</t>
  </si>
  <si>
    <t>2.Гумеров Ирек Флорович</t>
  </si>
  <si>
    <t>Заместитель генерального директора ОАО "КАМАЗ" -директор по развитию</t>
  </si>
  <si>
    <t>3.Клочков Юрий Петрович</t>
  </si>
  <si>
    <t>4.Милинова Елена Михайловна</t>
  </si>
  <si>
    <t>Заместитель генерального директора ОАО "КАМАЗ"- финансовый директор</t>
  </si>
  <si>
    <t>5.Пронин Евгений Павлович</t>
  </si>
  <si>
    <t>Заместитель генерального директора ОАО "КАМАЗ" по продажам и сервису</t>
  </si>
  <si>
    <t>6.Пузырьков Кирилл Юрьевич</t>
  </si>
  <si>
    <t>Заместитель генерального директора ОАО "КАМАЗ"                                                                                                       по управлению персоналом и организационному развитию</t>
  </si>
  <si>
    <t>7.Урманов Ахат Фаритович</t>
  </si>
  <si>
    <t>Заместитель председателя Правления ОАО "КАМАЗ"</t>
  </si>
  <si>
    <t>(+) прирост          (-) снижение</t>
  </si>
  <si>
    <t>Среднесписочная численность всего</t>
  </si>
  <si>
    <t>в том числе</t>
  </si>
  <si>
    <t>ППП</t>
  </si>
  <si>
    <t>рабочие</t>
  </si>
  <si>
    <t>удельный вес в ППП (%)</t>
  </si>
  <si>
    <t>РСиС</t>
  </si>
  <si>
    <t>Непромышленный персонал</t>
  </si>
  <si>
    <t>№ п/п</t>
  </si>
  <si>
    <t>Наименование предприятия</t>
  </si>
  <si>
    <t>Уставный капитал (тыс.руб.)</t>
  </si>
  <si>
    <t>Валюта уставного капитала</t>
  </si>
  <si>
    <t>Доля ОАО "КАМАЗ" в уставном капитале</t>
  </si>
  <si>
    <t>Место регистрации</t>
  </si>
  <si>
    <t>Вид деятельности</t>
  </si>
  <si>
    <t>в %</t>
  </si>
  <si>
    <t>в тыс. руб.</t>
  </si>
  <si>
    <t>Дочерние общества</t>
  </si>
  <si>
    <t>ЗАО "ВТК "КАМАЗ"</t>
  </si>
  <si>
    <t>руб.</t>
  </si>
  <si>
    <t>г. Набережные Челны</t>
  </si>
  <si>
    <t>Продажа автомобилей, запасных частей</t>
  </si>
  <si>
    <t>ЗАО "КАМАЗжилбыт"</t>
  </si>
  <si>
    <t>Оказание организациям и населению гостиничных услуг, услуг по проживанию в общежитиях, оказание услуг по отдыху и оздор-ию в санаториях-профилакториях</t>
  </si>
  <si>
    <t>ЗАО "ЧЕЛНЫВОДОКАНАЛ"</t>
  </si>
  <si>
    <t>г.Набережные Челны</t>
  </si>
  <si>
    <t>ЗАО"ОС-КАМ"</t>
  </si>
  <si>
    <t>г.Москва</t>
  </si>
  <si>
    <t xml:space="preserve">Исследование конъюнктуры рынка </t>
  </si>
  <si>
    <t>ОАО "АЭРОПОРТ "БЕГИШЕВО"</t>
  </si>
  <si>
    <t>ОАО "КАМАЗ-Дизель"</t>
  </si>
  <si>
    <t>Сдача внаем собственного нежилого недвижимого имущества</t>
  </si>
  <si>
    <t>ОАО "КАМАЗ-Металлургия"</t>
  </si>
  <si>
    <t>ОАО "КамПРЗ"</t>
  </si>
  <si>
    <t>Сдача в наем собственного недвижимого имущества</t>
  </si>
  <si>
    <t>ОАО "КИСМ"</t>
  </si>
  <si>
    <t>ОАО "Лизинговая компания "КАМАЗ"</t>
  </si>
  <si>
    <t>Лизинговая деятельность</t>
  </si>
  <si>
    <t>ОАО "ТФК "КАМАЗ"</t>
  </si>
  <si>
    <t>Продажа автомобилей "КАМАЗ" и запасных частей к ним через фирменную сеть продаж и сервисного обслуживания</t>
  </si>
  <si>
    <t>ООО "АвтоЗапчасть КАМАЗ"</t>
  </si>
  <si>
    <t xml:space="preserve">Сервисное обслуживание автомобилей. Оптовая и розничная торговля автомобильной техникой и запасными частями к автомобильной технике. </t>
  </si>
  <si>
    <t>ООО "Инновационный центр "КАМАЗ"</t>
  </si>
  <si>
    <t>РФ, г.Москва</t>
  </si>
  <si>
    <t>Научные исследования и разработки в области естественных и технических наук</t>
  </si>
  <si>
    <t>ООО "ИнтерТранс-КАМАЗ"</t>
  </si>
  <si>
    <t>Разработка технологий и систем грузовых перевозок на базе транспортных предприятий</t>
  </si>
  <si>
    <t>ООО "КАМАЗ-Восток"</t>
  </si>
  <si>
    <t>г.Хабаровск</t>
  </si>
  <si>
    <t>Производство автомобилей; производство автомобильных кузовов; производство прицепов, полуприцепов и контейнеров</t>
  </si>
  <si>
    <t>ООО "КАМАЗ-НТ"</t>
  </si>
  <si>
    <t>Производство грузовых автомобилей, автокомпонентов</t>
  </si>
  <si>
    <t>ООО "КАМАЗ-Энерго"</t>
  </si>
  <si>
    <t xml:space="preserve"> г.Набережные Челны</t>
  </si>
  <si>
    <t>Передача электроэнергии</t>
  </si>
  <si>
    <t>ООО "КАМАЗавтотехника"</t>
  </si>
  <si>
    <t>г. Заинск</t>
  </si>
  <si>
    <t>Производство частей и принадлежностей автомобилей и спецтехники, а так же их двигателей, торговля ими, производство колес, деталей узлов и агрегатов</t>
  </si>
  <si>
    <t>ООО "КАМЭР"</t>
  </si>
  <si>
    <t>ООО "КСО"</t>
  </si>
  <si>
    <t>Сдача внаем собственного недвижимого имущества</t>
  </si>
  <si>
    <t>ООО "ПЖДТ-Сервис"</t>
  </si>
  <si>
    <t>Осуществление перевозок грузов железнодорожным транспортом, погрузочно-разгрузочные работы, хранение грузов, сдача в аренду подвижного состава.</t>
  </si>
  <si>
    <t>ООО "УК КАМАЗ-Спецтехника"</t>
  </si>
  <si>
    <t>Предоставление услуг доверительного управления активами</t>
  </si>
  <si>
    <t>ООО "ФК "КАМАЗ"</t>
  </si>
  <si>
    <t>Деятельность в области спорта</t>
  </si>
  <si>
    <t>ООО "ФЛК "КАМАЗ"</t>
  </si>
  <si>
    <t>ООО "Электротранспорт"</t>
  </si>
  <si>
    <t>Частная акционерная компания "МИКАМ ХОЛДИНГС ЛИМИТЕД"</t>
  </si>
  <si>
    <t>EUR</t>
  </si>
  <si>
    <t>Кипр</t>
  </si>
  <si>
    <t>ЕООО "КАМАЗ-БАЛКАН"</t>
  </si>
  <si>
    <t>BGN</t>
  </si>
  <si>
    <t>г. София, Болгария</t>
  </si>
  <si>
    <t>Продажа автомобилей "КАМАЗ" и других марок,  а также запасных частей к ним</t>
  </si>
  <si>
    <t>ООО "Вологодский автоцентр КАМАЗ"</t>
  </si>
  <si>
    <t xml:space="preserve"> г. Вологда</t>
  </si>
  <si>
    <t>ООО "Зеленодольский автоцентр КАМАЗ"</t>
  </si>
  <si>
    <t>г. Зеленодольск</t>
  </si>
  <si>
    <t xml:space="preserve">Организация сервисного обслуживания,ремонта и технического обслуживания автомобильной техники </t>
  </si>
  <si>
    <t>ООО "Набережночелнинский автоцентр КАМАЗ"</t>
  </si>
  <si>
    <t>Все виды гарантийного и послегарантийного обслуживания автомобильной техники КАМАЗ, организация сервисного обслуживания</t>
  </si>
  <si>
    <t>ООО "Новосибирский "КАМАЗ-ЦЕНТР"</t>
  </si>
  <si>
    <t>Новосибирская область</t>
  </si>
  <si>
    <t>ООО "Уфимский "КАМАЗ-ЦЕНТР"</t>
  </si>
  <si>
    <t>г.Уфа</t>
  </si>
  <si>
    <t>Организация сервисного обслуживания, ремонта и технического обслуживания автомобильной техники</t>
  </si>
  <si>
    <t>СРКП ТОО "Алматинский Автоцентр "Камаз"</t>
  </si>
  <si>
    <t>KZT</t>
  </si>
  <si>
    <t>г. Алматы</t>
  </si>
  <si>
    <t>Все виды гарантийного и послегарантийного обслуживания автомобильной техники КАМАЗ</t>
  </si>
  <si>
    <t>ТОО "Акмолинский автоцентр КАМАЗ"</t>
  </si>
  <si>
    <t>г. Астана</t>
  </si>
  <si>
    <t>Обеспечение сервисного обслуживания автомобильной техники</t>
  </si>
  <si>
    <t>ОАО "Авто-Инвест"</t>
  </si>
  <si>
    <t>Оказание консультационных услуг по выпуску и обращению ценных бумаг</t>
  </si>
  <si>
    <t>ООО "КАМАЗ-ФИНАНС"</t>
  </si>
  <si>
    <t xml:space="preserve"> г. Набережные Челны</t>
  </si>
  <si>
    <t>Инвестирование собственных средств в виде денежных средств, целевых вкладов, паев, акций</t>
  </si>
  <si>
    <t>ОАО "ЗРД"</t>
  </si>
  <si>
    <t>ОАО "КАМАЗТЕХОБСЛУЖИВАНИЕ"</t>
  </si>
  <si>
    <t>ООО "Ставропольский автоцентр КамАЗ"</t>
  </si>
  <si>
    <t>Ставропольский край</t>
  </si>
  <si>
    <t>Организация автосервиса</t>
  </si>
  <si>
    <t>ООО "Центр "КАМАЗ"</t>
  </si>
  <si>
    <t>г. Нижний Новгород</t>
  </si>
  <si>
    <t>ООО "Стерлитамакский автоцентр КАМАЗ"</t>
  </si>
  <si>
    <t>г.Стерлитамак</t>
  </si>
  <si>
    <t>ООО "Тындинский Автоцентр КАМАЗ"</t>
  </si>
  <si>
    <t>г. Тында</t>
  </si>
  <si>
    <t>Организация сервисного обслуживания, ремонта и технического обслуживания</t>
  </si>
  <si>
    <t>ООО "ЧЕРНИГОВСКИЙ АВТОЦЕНТР КАМАЗ"</t>
  </si>
  <si>
    <t>UAH</t>
  </si>
  <si>
    <t>Украина, г.Чернигов</t>
  </si>
  <si>
    <t xml:space="preserve">Организация предпродажного, гарантийного и сервисного обслуживания транспортных средств </t>
  </si>
  <si>
    <t>ОАО "КИП "Мастер"</t>
  </si>
  <si>
    <t>Предоставление в аренду нежилых помещений</t>
  </si>
  <si>
    <t>ОАО "ТЗА"</t>
  </si>
  <si>
    <t>г. Туймазы</t>
  </si>
  <si>
    <t>Производство и реализация бетонотранспортной, противопожарной, сельскохозяйственной и иной техники, товаров народного потребления и иной продукции</t>
  </si>
  <si>
    <t>АО "КАМАЗ-Инжиниринг"</t>
  </si>
  <si>
    <t>г.Кокшетау</t>
  </si>
  <si>
    <t>Производство и реализация автобусов, автомобилей, спецтехники и запасных частей к ним</t>
  </si>
  <si>
    <t>ЗАО "Березниковский автоцентр КАМАЗ"</t>
  </si>
  <si>
    <t>г.Березники</t>
  </si>
  <si>
    <t>ЗАО "Краснодарский автоцентр КАМАЗ"</t>
  </si>
  <si>
    <t>Краснодарский край</t>
  </si>
  <si>
    <t>Обеспечение сервисного и технического обслуживания автомобильной техники</t>
  </si>
  <si>
    <t>ООО "Саратовский автоцентр КАМАЗ"</t>
  </si>
  <si>
    <t>г. Саратов</t>
  </si>
  <si>
    <t>ООО Ленинабадский областной автоцентр "КамАЗ"</t>
  </si>
  <si>
    <t>TJS</t>
  </si>
  <si>
    <t>Ленинабадская область</t>
  </si>
  <si>
    <t>Обеспечение сервисного обслуживания автомобильной техники, связанное с повышением эффективности её использования</t>
  </si>
  <si>
    <t>ООО Новосибирский "Автоцентр КАМАЗ"</t>
  </si>
  <si>
    <t xml:space="preserve"> г.Новосибирск</t>
  </si>
  <si>
    <t>Техническое обслуживание и ремонт автомобилей</t>
  </si>
  <si>
    <t>Совместное Российско -Казахстанское предприятие товарищество с ограниченной ответственностью «Усть-Каменогорский Автоцентр «КАМАЗ»</t>
  </si>
  <si>
    <t>г.Усть-Каменогорск</t>
  </si>
  <si>
    <t xml:space="preserve">Обеспечение сервисного обслуживания автомобильной техники, связанное с повышением эффективности ее использования </t>
  </si>
  <si>
    <t>Совместное Российско-Казахстанское предприятие товарищество с ограниченной ответственностью «Актюбинский Автоцентр «Камаз»</t>
  </si>
  <si>
    <t>г.Актюбинск</t>
  </si>
  <si>
    <t>СП ТОО "Атырауский Автоцентр КАМАЗ"</t>
  </si>
  <si>
    <t xml:space="preserve"> г.Атырау</t>
  </si>
  <si>
    <t>СП ТОО "Костанайский автоцентр КАМАЗ"</t>
  </si>
  <si>
    <t>г.Костанай</t>
  </si>
  <si>
    <t>ТОО  "СКРП "Уральский автоцентр КАМАЗ"</t>
  </si>
  <si>
    <t>г.Уральск</t>
  </si>
  <si>
    <t>ТОО "Крымский автоцентр КАМАЗ"</t>
  </si>
  <si>
    <t>Республика Крым</t>
  </si>
  <si>
    <t>Ремонт и обслуживание автомобилей КАМАЗ</t>
  </si>
  <si>
    <t>ТОО "СП "Актауский "Автоцентр КАМАЗ"</t>
  </si>
  <si>
    <t>село Мангистау</t>
  </si>
  <si>
    <t>ОАО "Автоприцеп-КАМАЗ"</t>
  </si>
  <si>
    <t>г.Ставрополь</t>
  </si>
  <si>
    <t>Общество вправе осуществлять любые виды деятельности, не запрещенные законодательством РФ</t>
  </si>
  <si>
    <t>ОАО "НЕФАЗ"</t>
  </si>
  <si>
    <t>г. Нефтекамск</t>
  </si>
  <si>
    <t xml:space="preserve">Производство и реализация автомобильных кузовов, прицепов, полуприцепов и контейнеров, производство автобусов и троллейбусов </t>
  </si>
  <si>
    <t>Зависимые общества</t>
  </si>
  <si>
    <t>"СиЭнЭйч-КАМАЗ Индастриал Б.В."</t>
  </si>
  <si>
    <t>Нидерланды</t>
  </si>
  <si>
    <t>Участвовать, финансировать, осуществлять управление другими обществами и/или предприятиями, занимающимися производством и/или сбытом с/х техники</t>
  </si>
  <si>
    <t>ЗАО "КАММИНЗ КАМА"</t>
  </si>
  <si>
    <t>Сборка и производство дизельных двигателей, деталей и компонентов</t>
  </si>
  <si>
    <t>ООО "КАМАЗ-Марко"</t>
  </si>
  <si>
    <t>ООО "Кнорр-Бремзе КАМА"</t>
  </si>
  <si>
    <t>Производство, сборка , тестирование и прикладной инжиниринг тормозных систем для грузовых автомобилей, автобусов, седельных тягачей.</t>
  </si>
  <si>
    <t>ООО "Федерал-Могул Набережные Челны"</t>
  </si>
  <si>
    <t xml:space="preserve"> г.Набережные Челны Республики Татарстан</t>
  </si>
  <si>
    <t>Производство продукции для производителей автомобилей и автомобильной промышленности</t>
  </si>
  <si>
    <t>ЗАО "КАМАЗ-УТК"</t>
  </si>
  <si>
    <t xml:space="preserve"> г.Харьков</t>
  </si>
  <si>
    <t>Производство автомобильного транспорта</t>
  </si>
  <si>
    <t>"СиЭнЭйч-КАМАЗ Коммершиал Б.В."</t>
  </si>
  <si>
    <t xml:space="preserve">Участвовать, финансировать, осуществлять управление другими обществами и/или предприятиями, занимающимися торговлей, распределением, производством </t>
  </si>
  <si>
    <t>ООО "ЦФ КАМА"</t>
  </si>
  <si>
    <t>Производство, монтаж, продажа и осуществление поставок коробок передач</t>
  </si>
  <si>
    <t>Совместное предприятие  с ограниченной ответственностью "Арабско-Российская автомобильная торговая компания"KAMAZ-MIDDLE EAST LTD"</t>
  </si>
  <si>
    <t>USD</t>
  </si>
  <si>
    <t>г.Амман</t>
  </si>
  <si>
    <t>Продажа автомобилей</t>
  </si>
  <si>
    <t>ООО "ХВР"АвтоцентрКАМАЗ"</t>
  </si>
  <si>
    <t>ООО "Кемеровский автоцентр КАМАЗ"</t>
  </si>
  <si>
    <t>г. Кемерово</t>
  </si>
  <si>
    <t>"CENTRUL AUTO "KAMAZ" S.R.L.</t>
  </si>
  <si>
    <t>MDL</t>
  </si>
  <si>
    <t>г.Кишенев</t>
  </si>
  <si>
    <t xml:space="preserve">Организация деятельности станций по ремонту и техническому обслуживанию автотранспортных средств, гарантийному и сервисному обслуживанию а/м КАМАЗ    </t>
  </si>
  <si>
    <t>ООО "АЛЬФАТЕР С.Р.Л."</t>
  </si>
  <si>
    <t>Италия</t>
  </si>
  <si>
    <t>Предоставление услуг в области оптовой торговли запасными частями и комплектующими для автомобильного транспорта</t>
  </si>
  <si>
    <t>ООО "Магаданский автоцентр КАМАЗ"</t>
  </si>
  <si>
    <t xml:space="preserve"> г.Магадан</t>
  </si>
  <si>
    <t>Торговля автотранспортными средствами</t>
  </si>
  <si>
    <t>Прочие</t>
  </si>
  <si>
    <t>ТОО "Торговая компания КАМАЗ" г. Астана</t>
  </si>
  <si>
    <t>РК, г. Астана</t>
  </si>
  <si>
    <t>Продажа запасных частей и автомобилей</t>
  </si>
  <si>
    <t>ЗАО "Центральная компания МФПГ "БелРусАвто"</t>
  </si>
  <si>
    <t>г. Москва</t>
  </si>
  <si>
    <t>Разработка программ по созданию новых и/или модернизации существующих производств автомобильной техники, дизельных силовых агрегатов</t>
  </si>
  <si>
    <t>ОАО "МеМЗ"</t>
  </si>
  <si>
    <t>г.Мензелинск</t>
  </si>
  <si>
    <t>Добыча сырой нефти и нефтяного (попутного газа); извлечение фракций из нефти,  газа; добыча природного газа и газового конденсата</t>
  </si>
  <si>
    <t>ОАО "РПК"</t>
  </si>
  <si>
    <t>Консультирование по вопросам коммерческой деятельности и управления предприятием, деятельность в области права</t>
  </si>
  <si>
    <t>Обеспечение хозпитьевой, производственной, речной, технической, оборотной и повторно используемой водой ОАО "КАМАЗ", города Набережные Челны</t>
  </si>
  <si>
    <t>Авиатопливообеспечение воздушных перевозок; осуществление контроля качества авиационных горюче-смазочных материалов; аэродромное обеспечение</t>
  </si>
  <si>
    <t>Организация сервисного обслуживания, ремонта, тех.обслуживания, гарантийное обслуживание а/м КАМАЗ, капремонт</t>
  </si>
  <si>
    <t>Техническое обслуживание и ремонт (в том числе капитальный) автотранспортных средств</t>
  </si>
  <si>
    <t>Организация сервисного обслуживания, ремонта и технического обслуживания автомобильной техники КАМАЗ, гарантийное обслуживание</t>
  </si>
  <si>
    <t xml:space="preserve">       Место нахождения: 420073, Республика Татарстан, г.Казань, ул.Гвардейская, 15</t>
  </si>
  <si>
    <t xml:space="preserve">       ЗАО "Аудэкс" является членом Саморегулируемой организации аудиторов "Некоммерческое партнерство "Российская Коллегия аудиторов"</t>
  </si>
  <si>
    <t xml:space="preserve"> В целях бухгалтерского учета:</t>
  </si>
  <si>
    <t xml:space="preserve"> -  полученное по договору лизинга;</t>
  </si>
  <si>
    <t xml:space="preserve"> -  ранее принятое  к учету у продавца в качестве объектов основных средств (за исключением инвентаря и хозяйственных принадлежностей).</t>
  </si>
  <si>
    <t xml:space="preserve">         Активы, в отношении которых выполняются все условия принятия их к учету в качестве объектов основных средств, стоимостью не более 40000 рублей за единицу отражаются в бухгалтерском учете и бухгалтерской отчетности в составе МПЗ и оформляются первичными документами по учету материалов. В целях обеспечения сохранности этих объектов в производстве (эксплуатации) должен быть организован аналитический учет и контроль за их движением. При этом в составе основных средств учитывается имущество:</t>
  </si>
  <si>
    <t xml:space="preserve">        В соответствии с принципом рациональности ведения учета при передаче многооборотной возвратной тары в производство (эксплуатацию) ее стоимость относится на затраты производства и по каждому объекту тары организуется количественный учет.</t>
  </si>
  <si>
    <t xml:space="preserve">       Затраты на достройку, дооборудование, реконструкцию, модернизацию основных средств, учтенные на счете учета вложений во внеоборотные активы, относятся на счет учета основных средств и увеличивают их первоначальную стоимость.</t>
  </si>
  <si>
    <t xml:space="preserve">       Годовая бухгалтерская отчетность  ОАО "КАМАЗ" состоит из бухгалтерского баланса, отчета о финансовых результатах, приложений к бухгалтерскому балансу и отчету о финансовых результатах (отчет об изменениях капитала, отчет о движении денежных средств) и настоящих Пояснений.</t>
  </si>
  <si>
    <t xml:space="preserve">       Отчетным годом является календарный год – с 01.01.2012 по 31.12.2012.</t>
  </si>
  <si>
    <t xml:space="preserve">     Спецоснастка, спецодежда и спецобувь, независимо от стоимости и срока полезного использования, учитываются в составе материалов.</t>
  </si>
  <si>
    <t xml:space="preserve">     Начисление амортизации объектов основных средств и нематериальных активов производится линейным способом. </t>
  </si>
  <si>
    <t xml:space="preserve">     В случае отклонения текущей (восстановительной) стоимости от рыночной стоимости более чем на 10% в ОАО «КАМАЗ» по ранее переоценивающимся группам однородных объектов основных средств осуществляется переоценка по документально подтвержденным рыночным ценам.</t>
  </si>
  <si>
    <t xml:space="preserve">     Готовая продукция учитывается по фактическим затратам, связанным с ее изготовлением (по ограниченной фактической производственной себестоимости). В стоимость готовой продукции не включаются общехозяйственные расходы. Аналитический учет готовой продукции на складе ведется в разрезе номенклатуры по учетным ценам. В качестве учетной цены применяется ограниченная нормативная себестоимость (без учета общехозяйственных расходов). </t>
  </si>
  <si>
    <t xml:space="preserve">     Учет товаров в оптовой торговле осуществляется по покупной стоимости, а в розничной торговле – по продажной стоимости с применением торговой наценки. </t>
  </si>
  <si>
    <t xml:space="preserve">     Оценка товаров (кроме товаров, учитываемых по продажной стоимости) при их отпуске в производство и ином выбытии осуществляется по средней себестоимости.</t>
  </si>
  <si>
    <t xml:space="preserve">     Оценка финансовых вложений, по которым не определяется текущая рыночная стоимость, осуществляется при их выбытии по первоначальной стоимости каждой единицы бухгалтерского учета финансовых вложений.  Все затраты на приобретение финансовых вложений включаются в их первоначальную стоимость.</t>
  </si>
  <si>
    <t xml:space="preserve">     Финансовые вложения, по которым можно определить текущую рыночную стоимость, отражаются в бухгалтерской отчетности на конец отчетного года по текущей рыночной стоимости путем ежемесячной корректировки их оценки на предыдущую отчетную дату.</t>
  </si>
  <si>
    <t xml:space="preserve">     Проценты, причитающиеся к оплате заимодавцу (кредитору), за исключением той части, которая подлежит включению в стоимость инвестиционного актива, признаются прочими расходами в том отчетном периоде, к которому они относятся, независимо от условий предоставления займа (кредита). Дополнительные расходы, связанные с выполнением обязательств по полученным займам и кредитам, признаются прочими расходами и отражаются в том отчетном периоде, к которому они относятся.</t>
  </si>
  <si>
    <t xml:space="preserve">     Проценты по полученным кредитам и займам, непосредственно связанные с приобретением инвестиционного актива, включаются в стоимость инвестиционного актива в том отчетном периоде, к которому они относятся, независимо от условий предоставления займа (кредита). Для целей учета расходов по займам и кредитам к инвестиционным активам относятся объекты основных средств, (включая земельные участки), нематериальные активы или иные внеоборотные активы (за исключением имущества, полученного или переданного по договору лизинга), имеющие сумму предполагаемых расходов на приобретение, сооружение и (или) изготовление более 250 млн. руб. и предполагаемый срок подготовки или создания более 12 месяцев.</t>
  </si>
  <si>
    <t xml:space="preserve">     Оценка НЗП в ОАО «КАМАЗ» производится по прямым нормативным  (плановым) статьям затрат.</t>
  </si>
  <si>
    <t xml:space="preserve">     Оценка затрат на гарантийное обслуживание и гарантийный ремонт проданной с гарантией продукции производится по фактической стоимости. Резерв на гарантийный ремонт и гарантийное обслуживание не создается.</t>
  </si>
  <si>
    <t xml:space="preserve">     Оценка внутреннего окончательного брака осуществляется по ограниченной нормативной (плановой) себестоимости.</t>
  </si>
  <si>
    <t xml:space="preserve">     Общехозяйственные расходы  в конце отчетного месяца списываются на счет учета продаж.</t>
  </si>
  <si>
    <t xml:space="preserve">     Расходы на продажу готовой продукции (работ, услуг) в полном объеме списываются на счет учета продаж.</t>
  </si>
  <si>
    <t xml:space="preserve">     Списание расходов по научно-исследовательским, опытно-конструкторским и технологическим работам на расходы по обычным видам деятельности осуществляется линейным способом в течение одного года.</t>
  </si>
  <si>
    <t xml:space="preserve">     Резерв на ремонт основных средств не создается. Затраты на ремонт основных средств включаются в себестоимость продукции. </t>
  </si>
  <si>
    <t xml:space="preserve">     Создается оценочное обязательство в связи с предстоящей оплатой отпусков работников. </t>
  </si>
  <si>
    <t xml:space="preserve">     Создается резерв по сомнительным долгам.</t>
  </si>
  <si>
    <t>В целях налогообложения:</t>
  </si>
  <si>
    <t xml:space="preserve">     Ввозные таможенные пошлины и сборы, государственные пошлины за государственную регистрацию транспортных средств и совершение иных регистрационных действий (в том числе за выдачу талона о прохождении государственного технического осмотра), уплачиваемые в связи с приобретением объектов основных средств, включаются в первоначальную стоимость до введения имущества в эксплуатацию. </t>
  </si>
  <si>
    <t xml:space="preserve">     Расходы на капитальные вложения в размере 10 процентов (или в размере 30 процентов – в отношении основных средств, относящихся к третьей-седьмой амортизационным группам) первоначальной стоимости основных средств (за исключением основных средств, полученных безвозмездно), а также в размере 10 процентов (или в размере 30 процентов – в отношении основных средств, относящихся к третьей-седьмой амортизационным группам) расходов по достройке, дооборудованию, реконструкции, модернизации, техническому перевооружению, частичной ликвидации основных средств включаются в состав расходов отчетного (налогового) периода. </t>
  </si>
  <si>
    <t xml:space="preserve">     Начисление амортизации основных средств производится линейным способом. Срок полезного использования в результате достройки, дооборудования, реконструкции, модернизации, технического перевооружения, частичной ликвидации  не изменяется. Сумма амортизационных отчислений определяется исходя из первоначальной стоимости объекта основных средств с учетом расходов на достройку, дооборудование, реконструкцию, модернизацию, техперевооружение, частичную ликвидацию  и нормы амортизации. При этом норма амортизации, установленная при введении в эксплуатацию этого объекта, не пересчитывается. Начисление амортизации осуществляется до полного списания стоимости объекта основных средств, либо до момента выбытия этого объекта из состава амортизируемого имущества. </t>
  </si>
  <si>
    <t xml:space="preserve">     При расчете амортизации основных средств, являющихся предметом договора финансовой аренды (лизинга), к основной норме амортизации применяется специальный коэффициент, но не выше 3 в соответствии с условиями договоров. Указанный коэффициент устанавливается на дату ввода предмета лизинга в эксплуатацию.  Специальный коэффициент не применяется к основным средствам, относящимся к первой - третьей амортизационным группам. По всем объектам основных средств, полученным в лизинг (аренду) и учитываемым на балансе лизингополучателя (арендатора) в соответствии с условиями договора, амортизация начисляется независимо от их стоимости.</t>
  </si>
  <si>
    <t xml:space="preserve">     К основной норме амортизации основных средств, используемых для работы в условиях агрессивной среды и (или) повышенной сменности, применяется коэффициент 2. </t>
  </si>
  <si>
    <t xml:space="preserve">     К основной норме амортизации основных средств, используемых только для осуществления научно-технической деятельности, применяется коэффициент 3. В случае если один и тот же объект основных средств используется как в основной деятельности, так и в научно-технической деятельности, коэффициент 3 не применяется.</t>
  </si>
  <si>
    <t xml:space="preserve">     При приобретении основных средств, бывших в употреблении (в том числе в виде вклада в уставный капитал или в порядке правопреемства при реорганизации юридических лиц), в целях применения линейного способа начисления амортизации по этим объектам норма амортизации определяется с учетом срока полезного использования, уменьшенного на количество лет (месяцев) эксплуатации данного имущества предыдущими собственниками.</t>
  </si>
  <si>
    <t xml:space="preserve">     При списании материалов, используемых при производстве (изготовлении)  продукции, товаров (работ, услуг), применяется метод оценки по средней стоимости. </t>
  </si>
  <si>
    <t xml:space="preserve">     Списание на расходы стоимости выбывших ценных бумаг осуществляется по стоимости единицы.</t>
  </si>
  <si>
    <t xml:space="preserve">     Расходы на оплату услуг банков учитываются в составе внереализационных расходов. </t>
  </si>
  <si>
    <t xml:space="preserve">     Создается резерв предстоящих расходов на оплату отпусков работников. </t>
  </si>
  <si>
    <t xml:space="preserve">     Не создается резерв расходов на ремонт основных средств. </t>
  </si>
  <si>
    <t xml:space="preserve">     Не создается резерв по гарантийному ремонту и гарантийному обслуживанию автомобильной техники.</t>
  </si>
  <si>
    <t>ИЗМЕНЕНИЯ В УЧЕТНОЙ ПОЛИТИКЕ 2012 г. ПО СРАВНЕНИЮ С 2011 г.</t>
  </si>
  <si>
    <t xml:space="preserve">     В 2012 году способы ведения бухгалтерского и налогового учета по сравнению с 2011 годом изменились следующим образом:</t>
  </si>
  <si>
    <t xml:space="preserve">     1. В 2012 году, в соответствии с приказом Минфина РФ от 24.12.2010 №186н,  исключены следующие пункты, не предусматривающие выбора вариантов учета:</t>
  </si>
  <si>
    <t xml:space="preserve">     - п.4.1.1 «Объекты недвижимости, которые фактически эксплуатируются и по которым закончены капитальные вложения, а также оформлены первичные учетные документы по приемке-передаче и переданы документы на государственную регистрацию, принимаются к бухгалтерскому учету в составе основных средств»</t>
  </si>
  <si>
    <t xml:space="preserve">     - п.4.1.2 «Расходы на государственную регистрацию прав на недвижимое имущество, до ввода объектов в эксплуатацию, учитываются в первоначальной стоимости основных средств, а после ввода объектов в эксплуатацию – в составе прочих расходов».</t>
  </si>
  <si>
    <t xml:space="preserve">     Объекты недвижимости, по которым закончены капитальные вложения, независимо от факта эксплуатации или государственной регистрации, вводятся в состав основных средств и по ним начисляются амортизация и налог на имущество.</t>
  </si>
  <si>
    <t xml:space="preserve">     2. В 2012 году изменился размер суммы предполагаемых расходов  на приобретение, сооружение и (или) изготовление  со 100 млн. руб. (в 2011г.) до 250 млн. руб. (в 2012г.) для целей учета расходов по займам и кредитам при отнесении к инвестиционным активам объектов основных средств, (включая земельные участки), нематериальных активов или иных внеоборотных активов (за исключением имущества, полученного или переданного по договору лизинга), с предполагаемым сроком подготовки или создания более 12 месяцев (п.4.1.6).</t>
  </si>
  <si>
    <t xml:space="preserve">     3. В 2012 году введен п.5.25 в редакции: «Резерв предстоящих расходов на научные исследования и (или) опытно-конструкторские разработки не создается».</t>
  </si>
  <si>
    <t xml:space="preserve">     Для целей налогообложения предусмотрено не создавать резерв предстоящих расходов на НИОКР,  а произведенные расходы на научные исследования и (или) опытно-конструкторские разработки относить в состав расходов в том отчетном (налоговом) периоде, в котором завершены исследования и разработки. </t>
  </si>
  <si>
    <t>ИЗМЕНЕНИЯ В УЧЕТНОЙ ПОЛИТИКЕ НА 2013 ГОД</t>
  </si>
  <si>
    <t>В бухгалтерском учете:</t>
  </si>
  <si>
    <t>В налоговом учете:</t>
  </si>
  <si>
    <t xml:space="preserve">     В Учетную политику ОАО «КАМАЗ»  с 1 января 2013 года внесены следующие изменения: </t>
  </si>
  <si>
    <t xml:space="preserve">     1. Проценты по полученным займам и кредитам, непосредственно связанные с приобретением инвестиционного актива, включаются в стоимость инвестиционного актива в том отчетном периоде, к которому они относятся, независимо от условий предоставления займа (кредита).</t>
  </si>
  <si>
    <t xml:space="preserve">     Для целей учета расходов по займам и кредитам к инвестиционным активам относятся объекты основных средств, (включая земельные участки), нематериальных активов или иных внеоборотных активов (за исключением имущества, полученного или переданного по договору лизинга), имеющие сумму предполагаемых расходов на приобретение, сооружение и (или) изготовление более 500 млн. руб. и предполагаемый срок подготовки или создания более 12 месяцев.</t>
  </si>
  <si>
    <t xml:space="preserve">     2. Затраты по электрической, тепловой энергии и природному газу отражаются в соответствии с Методикой, утвержденной распоряжением заместителя генерального директора – финансового директора ОАО «КАМАЗ». </t>
  </si>
  <si>
    <t xml:space="preserve">     1. Резерв предстоящих расходов на оплату отпусков не создается.</t>
  </si>
  <si>
    <t xml:space="preserve">     2.Определение цен для целей налогообложения в сделках между ОАО "КАМАЗ" и взаимозависимыми лицами, являющихся контролируемыми, осуществляется в соответствии с утвержденными локальными нормативными актами.</t>
  </si>
  <si>
    <t xml:space="preserve">     04 октября 2012 года ОАО "КАМАЗ" размещен третий выпуск биржевых облигаций серии БО-03 на Фондовой бирже ММВБ (идентификационный номер выпуска 4В02-03-55010-D от 19.11.2010) в количестве 2 000 000 штук номинальной стоимостью 1 000 (одна тысяча) рублей каждая. В течение 2012 года ОАО "КАМАЗ" в полном объеме исполнило свои обязательства перед облигационерами. В срок выплачены доходы за третий и четвертый купонные периоды в сумме 179 520 000 руб. по биржевым облигациям серии БО-01-18.06.2012 и 17.12.2012. Размер дохода, подлежащего выплате по облигациям выпуска, составил в расчете на одну облигацию 44,88 руб., в совокупности по всем облигациям выпуска по каждому купонному периоду 89 760 000 руб. Выплаты по биржевым облигациям серии БО-02 за второй и третий купонные периоды состоялись 07.02.2012 и 07.08.2012 в сумме 257 280 000 руб. Размер дохода, подлежащего выплате по облигациям выпуска, в расчете на одну облигацию составил 42.88 руб. в совокупности по всем облигациям выпуска по каждому купонному периоду 128 640 000руб. В соответствии с п.10.1 решения о выпуске биржевых облигаций серии БО-01 ОАО "КАМАЗ" осуществлено приобретение у владельцев биржевых облигаций в количестве 1 786 752 штук. В обращении осталось 213 248 биржевых облигаций срии БО-01.</t>
  </si>
  <si>
    <t xml:space="preserve">     Акции ОАО «КАМАЗ» существуют в бездокументарной форме в виде записей на счетах в реестре акционеров Общества. Акционеру либо номинальному держателю акций по его требованию выдается выписка из реестра акционеров Общества, подтверждающая его права на акции Общества.</t>
  </si>
  <si>
    <t xml:space="preserve">     Собственных акций на балансе ОАО «КАМАЗ»  нет. </t>
  </si>
  <si>
    <t>декабрь 2012</t>
  </si>
  <si>
    <t>декабрь 2011</t>
  </si>
  <si>
    <t xml:space="preserve">Среднесписочная численность ОАО «КАМАЗ» за декабрь отчетного года  в сравнении с аналогичным периодом прошлого года выросла на 7427 чел.  в основном,  за счет перевода персонала из ОАО "КАМАЗ-Металлургия” в  Металлургический комплекс -  с 1.01.2012г., (впоследствии Литейный и Кузнечный заводы). </t>
  </si>
  <si>
    <t xml:space="preserve">     В ОАО "КАМАЗ" проведена инвентаризация имущества и обязательств:</t>
  </si>
  <si>
    <t>Материально-производственные запасы по состоянию на 01.10.2012г.</t>
  </si>
  <si>
    <t>Основные средства по состоянию на 01.11.2012г.</t>
  </si>
  <si>
    <t>Вложения во внеоборотные активы  по состоянию на 03.12.2012г.</t>
  </si>
  <si>
    <t>Денежные средства, финансовые вложения  - на 31.12.2012г.</t>
  </si>
  <si>
    <t>Забалансовые счета по состоянию на 31.12.2012г.</t>
  </si>
  <si>
    <t xml:space="preserve">По результатам инвентаризаций в 2012 году выявлены недостачи на сумму 60 371 тыс. руб. и излишки в размере 14 136 тыс. руб. </t>
  </si>
  <si>
    <t>Наименование показателей</t>
  </si>
  <si>
    <t>Поставщик</t>
  </si>
  <si>
    <t>Единица измерения</t>
  </si>
  <si>
    <t>Объемы, физ.ед.</t>
  </si>
  <si>
    <t>Затраты с НДС,  тыс.руб.</t>
  </si>
  <si>
    <t>Электрическая энергия</t>
  </si>
  <si>
    <t>Тепловая энергия</t>
  </si>
  <si>
    <t>Природный газ</t>
  </si>
  <si>
    <t>Водопотребление</t>
  </si>
  <si>
    <t>Сжатый воздух и специальные газы</t>
  </si>
  <si>
    <t>ОАО "Татэнергосбыт"</t>
  </si>
  <si>
    <t>ОАО "Таттеплосбыт"</t>
  </si>
  <si>
    <t>ЗАО "Газпром Межрегионгаз-Казань"</t>
  </si>
  <si>
    <t>ООО "КАМАЗ-ЭНЕРГО"</t>
  </si>
  <si>
    <t>тыс.кВт.час</t>
  </si>
  <si>
    <t>Гкал</t>
  </si>
  <si>
    <t>тыс.м3</t>
  </si>
  <si>
    <t>7.1. Изменения оценочных значений</t>
  </si>
  <si>
    <t>Величина резерва по сомнительным долгам</t>
  </si>
  <si>
    <t>Величина резерва под обесценение финансовых вложений</t>
  </si>
  <si>
    <t>Данные бухгалтерской отчетности</t>
  </si>
  <si>
    <t>Показатели бухгалтерского баланса</t>
  </si>
  <si>
    <t>Денежные средства и денежные эквиваленты</t>
  </si>
  <si>
    <t>Показатели отчета о движении денежных средств</t>
  </si>
  <si>
    <t>9.Денежные средства и денежные эквиваленты</t>
  </si>
  <si>
    <t>Наименвание показателя</t>
  </si>
  <si>
    <t>касса</t>
  </si>
  <si>
    <t>расчетные счета</t>
  </si>
  <si>
    <t>валютные счета</t>
  </si>
  <si>
    <t>депозиты</t>
  </si>
  <si>
    <t>долговые ценные бумаги</t>
  </si>
  <si>
    <t>прочие денежные средства и денежные эквиваленты</t>
  </si>
  <si>
    <t>Примечание: *на 31 декабря 2010 года в остаток денежных средств и денежных эквивалентов в отчете денежных средств не входят денежные документы на сумму 53 тыс.руб.</t>
  </si>
  <si>
    <t>10.Добавочный капитал</t>
  </si>
  <si>
    <t>Переоценка внеоборотных активов</t>
  </si>
  <si>
    <t>Добавочный капитал (без переоценки)</t>
  </si>
  <si>
    <t>На сертификацию продукции (работ, услуг); аккредитацию</t>
  </si>
  <si>
    <t>На приобретение лицензий (свидетельств, аттестатов и т.д.)</t>
  </si>
  <si>
    <t>На уплату страховых взносов по договорам страхования: в т.ч.</t>
  </si>
  <si>
    <t>автогражданской ответственности</t>
  </si>
  <si>
    <t>имущества</t>
  </si>
  <si>
    <t>По лизинговым договорам</t>
  </si>
  <si>
    <t>медицинского</t>
  </si>
  <si>
    <t>ответственности при эксплуатации опасных промышленных объектов (ОПО)</t>
  </si>
  <si>
    <t>работников от несчастных случаев</t>
  </si>
  <si>
    <t>Предпродажная подготовка основных средств</t>
  </si>
  <si>
    <t>4.3.Долгосрочные расходы будущих периодов</t>
  </si>
  <si>
    <t>4.4.Краткосрочные расходы будущих периодов</t>
  </si>
  <si>
    <t>На подготовку и освоение производств, новых организаций, цехов, агрегатов (пусковые расходы)</t>
  </si>
  <si>
    <t>За неисключительное право пользования объектами интеллектуальной собственности</t>
  </si>
  <si>
    <t xml:space="preserve">За неисключительное право пользования объектами интеллектуальной собственности </t>
  </si>
  <si>
    <t xml:space="preserve">Общие сведения </t>
  </si>
  <si>
    <t xml:space="preserve"> Сведения об акционерах, владеющих свыше 2% акций ОАО "КАМАЗ", по состоянию на 31.12.2012</t>
  </si>
  <si>
    <t xml:space="preserve"> Сведения о биржевых облигациях ОАО "КАМАЗ"</t>
  </si>
  <si>
    <t xml:space="preserve"> Органы управления ОАО  "КАМАЗ"</t>
  </si>
  <si>
    <t>Структура и динамика среднесписочной численности</t>
  </si>
  <si>
    <t xml:space="preserve"> Информация о дочерних и зависимых обществах</t>
  </si>
  <si>
    <t>Сведения об аудиторе</t>
  </si>
  <si>
    <t>Основы составления бухгалтерской отчетности</t>
  </si>
  <si>
    <t xml:space="preserve"> Учетная политика ОАО "КАМАЗ"</t>
  </si>
  <si>
    <t xml:space="preserve"> Инвентаризация имущества и обязательств, проведенная в 2012 году</t>
  </si>
  <si>
    <t>Сведения об объемах и затратах на оплату использованных в 2012 году топливно-энергетических ресурсов</t>
  </si>
  <si>
    <t>5.3.1. Наличие и движение кредитов и займов</t>
  </si>
  <si>
    <t>Долгосрочная  задолженность - всего</t>
  </si>
  <si>
    <t>кредиты</t>
  </si>
  <si>
    <t>займы</t>
  </si>
  <si>
    <t>Краткосрочная задолженность - всего</t>
  </si>
  <si>
    <t>курсовая разница</t>
  </si>
  <si>
    <t>11. Информация о ценностях, учитываемых на забалансовых счетах</t>
  </si>
  <si>
    <t>Товарно-материальные ценности, принятые на ответственное хранение</t>
  </si>
  <si>
    <t>Списанная в убыток задолженность неплатежеспособных дебиторов</t>
  </si>
  <si>
    <t>Товарно-материальные ценности, переданные  на ответственное хранение</t>
  </si>
  <si>
    <t>Объекты НИОКР на испытаниях</t>
  </si>
  <si>
    <t>Изделия, принятые на испытание</t>
  </si>
  <si>
    <t>МПЗ стоимостью менее 40000 рублей и сроком полезного использования более 12 месяцев, по которым организуется количественный учет</t>
  </si>
  <si>
    <t>Программные продукты для ЭВМ</t>
  </si>
  <si>
    <t>Особо учитываемая номенклатура</t>
  </si>
  <si>
    <t>Материально-производственные запасы, списанные по данным БУ, но оставшиеся в эксплуатации</t>
  </si>
  <si>
    <t>423827, Республика Татарстан, г.Наб.Челны, пр.Автозводский, 2</t>
  </si>
  <si>
    <t>ОАО «КАМАЗ-Дизель»</t>
  </si>
  <si>
    <t>423800, РФ, РТ,  г.Наб.Челны, Промкомзона, АБК-306</t>
  </si>
  <si>
    <t>“  -  “</t>
  </si>
  <si>
    <t>ОАО «КамПРЗ»</t>
  </si>
  <si>
    <t>РФ, РТ, г.Наб.Челны, Промкомзона, промплощадка автопроизводства АБК-107</t>
  </si>
  <si>
    <t xml:space="preserve">ОАО «КАМАЗинструментспецмаш» </t>
  </si>
  <si>
    <t>РФ, РТ,  г.Наб.Челны, Промкомзона, корпус вспомогательных цехов (КИСМ)</t>
  </si>
  <si>
    <t xml:space="preserve">ОАО «ТОРГОВО-ФИНАНСОВАЯ КОМПАНИЯ «КАМАЗ»  </t>
  </si>
  <si>
    <t>ООО «КАМАЗэнергоремонт»</t>
  </si>
  <si>
    <t>РФ, РТ, г.Наб.Челны, Промкомзона, ремонтные службы с АБК</t>
  </si>
  <si>
    <t xml:space="preserve">ООО «Промжелдортранс-Сервис» </t>
  </si>
  <si>
    <t>423800,РФ,РТ, г.Наб.Челны, Прокомзона, железнодорожная станция «Автозаводская»</t>
  </si>
  <si>
    <t>ЗАО «КАМАЗжилбыт»</t>
  </si>
  <si>
    <t>РФ, РТ,</t>
  </si>
  <si>
    <t>г. Наб.  Челны,</t>
  </si>
  <si>
    <t>ул. Ак. Рубаненко, д. 6</t>
  </si>
  <si>
    <t xml:space="preserve">ЗАО «ЧЕЛНЫВОДОКАНАЛ» </t>
  </si>
  <si>
    <t>423810, РФ, РТ,   г. Наб.  Челны, Промкомзона – 2</t>
  </si>
  <si>
    <t xml:space="preserve">ООО «Электротранспорт» </t>
  </si>
  <si>
    <t>423803,РФ,РТ г.Наб.Челны, ул. Коммунальная, 59</t>
  </si>
  <si>
    <t xml:space="preserve">ЗАО «Внешнеторговая компания «КАМАЗ» </t>
  </si>
  <si>
    <t xml:space="preserve">423827, РФ, РТ, </t>
  </si>
  <si>
    <t>г. Наб. Челны, пр. Автозаводский, 2</t>
  </si>
  <si>
    <t xml:space="preserve">ЗАО «ОС-КАМ»  </t>
  </si>
  <si>
    <t>109004, г. Москва, Верхний Таганский тупик, д. 2/17 стр. 1</t>
  </si>
  <si>
    <t xml:space="preserve">ЕООО «КАМАЗ-БАЛКАН» </t>
  </si>
  <si>
    <t>Республика Болгария, г. София 1612, район «Красно Село», бульвар «Царь Борис III»№ 126</t>
  </si>
  <si>
    <t xml:space="preserve">ООО «Футбольный клуб «КАМАЗ» </t>
  </si>
  <si>
    <t>423818, г. Наб. Челны, Московский пр., 104</t>
  </si>
  <si>
    <t xml:space="preserve">ООО  «КАМАЗ-ФИНАНС» </t>
  </si>
  <si>
    <t>423810, РТ, г. Наб. Челны, бульвар  Рубаненко, 4</t>
  </si>
  <si>
    <t>ООО «ИнтерТранс-КАМАЗ»</t>
  </si>
  <si>
    <t>423815, РФ, РТ,</t>
  </si>
  <si>
    <t>г. Наб. Челны, пр. Вахитова, д.11, подъезд 2, этаж 7</t>
  </si>
  <si>
    <t>ООО «КАМАЗавтотехника»</t>
  </si>
  <si>
    <t>423520, РФ, г.Заинск, ул.Автозаводская,11</t>
  </si>
  <si>
    <t xml:space="preserve">ООО «Финансово-лизинговая компания «КАМАЗ» </t>
  </si>
  <si>
    <t>423810, РФ, РТ, г. Наб. Челны, бульвар Рубаненко, 6</t>
  </si>
  <si>
    <t>ООО  «Камский строительный объект»</t>
  </si>
  <si>
    <t>РФ, РТ, г. Наб. Челны,</t>
  </si>
  <si>
    <t xml:space="preserve"> ул. Рубаненко 6, 3 подъезд, 5,5 этаж, к. 5.</t>
  </si>
  <si>
    <t>РФ, РТ,  г. Наб. Челны,</t>
  </si>
  <si>
    <t xml:space="preserve"> район площадки КИСМ и ООН, инженерный корпус  МСЧ</t>
  </si>
  <si>
    <t>ОАО «АЭРОПОРТ «БЕГИШЕВО»</t>
  </si>
  <si>
    <t>Тукаевский р-он. село Биклянь,  Аэропорт Бегишево</t>
  </si>
  <si>
    <t xml:space="preserve">ОАО  «Авто-Инвест» </t>
  </si>
  <si>
    <t>ОАО «КАМАЗТЕХОБСЛУЖИВАНИЕ»</t>
  </si>
  <si>
    <t>423815, г.Наб.Челны,</t>
  </si>
  <si>
    <t xml:space="preserve"> пр. Вахитова, 4</t>
  </si>
  <si>
    <t>ОАО «Туймазинский завод автобетоновозов»</t>
  </si>
  <si>
    <t>Республика Башкортостан,</t>
  </si>
  <si>
    <t>г. Туймазы, ул.70-летия Октября, д.17</t>
  </si>
  <si>
    <t>ООО «КАМАЗ-Восток»</t>
  </si>
  <si>
    <t>РФ, г.Хабаровскк, Воронежский проезд, дом 1</t>
  </si>
  <si>
    <t>ТОО «Торговая компания КАМАЗ»</t>
  </si>
  <si>
    <t>010008,РК,г.Астана р-н Сарыарка,ул.Ирченко,д.31</t>
  </si>
  <si>
    <t>ТОО «КАМАЗ-ЛИЗИНГ»</t>
  </si>
  <si>
    <t>010000,РК,г.Астана,р-н Алматы,промзона 35</t>
  </si>
  <si>
    <t>КАМАЗ ВЕКТРА МОТОРС ЛИМИТЕД</t>
  </si>
  <si>
    <t>Индия,Карнатака,Бангалор</t>
  </si>
  <si>
    <t>ООО «Торговая Компания КАМАЗ»</t>
  </si>
  <si>
    <t>Украина г.Чернигов,ул.Инструментальная,17</t>
  </si>
  <si>
    <t xml:space="preserve">ЗАО «КАМАЗ-УТК» </t>
  </si>
  <si>
    <t>610002, Украина, г. Харьков, ул. Каразина 1</t>
  </si>
  <si>
    <t xml:space="preserve">ООО «ЦФ КАМА» </t>
  </si>
  <si>
    <t>423827, РФ, РТ, г. Наб. Челны, пр. Автозаводский, 2</t>
  </si>
  <si>
    <t>ООО «Кемеровский автоцентр КАМАЗ»</t>
  </si>
  <si>
    <t>650033, РФ, г.Кемерово, ул. Попова, 26</t>
  </si>
  <si>
    <t>Совместное Молдово Российское предприятие  "CENTRUL AUTO "КАМАZ" S.R.L.</t>
  </si>
  <si>
    <t xml:space="preserve">277070, Республика Молдова,    </t>
  </si>
  <si>
    <t>ООО «Магаданский автоцентр КАМАЗ»</t>
  </si>
  <si>
    <t>685015, г. Магадан, Марчеканское шоссе, 44</t>
  </si>
  <si>
    <t>ЗАО «Чебоксарский а/ц КАМАЗ» (з/о ОАО «КТО»)</t>
  </si>
  <si>
    <t>428020, РФ,г.Чебоксары,Базовый проезд,4Б</t>
  </si>
  <si>
    <t>ООО «Астраханский а/ц «КАМАЗ» (з/о ОАО «КТО»)</t>
  </si>
  <si>
    <t>414057,РФ,г.Астрахань,Фунтовское шоссе д,9б</t>
  </si>
  <si>
    <t>ООО "Торговая Компания КАМАЗ" (з/о ЗАО "ВТК "КАМАЗ")</t>
  </si>
  <si>
    <t>AZ 1065, Азербайджанская Республика, г. Баку, Муртуза Мухтарова, д. 203</t>
  </si>
  <si>
    <t>Мерседес-Бенц Тракс Восток Холдинг  ГмбХ (з/о "МИКАМ ХОЛДИНГС ЛИМИТЕД")</t>
  </si>
  <si>
    <t>Штернгассе 13,1010 г.Вена, Австрия</t>
  </si>
  <si>
    <t>ФКТ Холдинг ГмбХ (з/о "МИКАМ ХОЛДИНГС ЛИМИТЕД")</t>
  </si>
  <si>
    <t>ООО «КамАвто-Холдинг»</t>
  </si>
  <si>
    <t>423810,РТ,г.Наб.Челны б-р  Ак.Рубаненко,4</t>
  </si>
  <si>
    <t>Акционерное общество имеет право распоряжаться более чем 20 процентами общего количества акций  данного лица</t>
  </si>
  <si>
    <t>423800, РФ, РТ, район Автомобильного завода,АБК-421</t>
  </si>
  <si>
    <t xml:space="preserve">603158, г.Нижний Новгород, ул. Зайцева,31
</t>
  </si>
  <si>
    <t xml:space="preserve">  ООО "Центр "КАМАЗ"</t>
  </si>
  <si>
    <r>
      <t>ОАО «КАМАЗ-Металлургия</t>
    </r>
    <r>
      <rPr>
        <b/>
        <i/>
        <sz val="8"/>
        <rFont val="Arial"/>
        <family val="2"/>
        <charset val="204"/>
      </rPr>
      <t xml:space="preserve">» </t>
    </r>
  </si>
  <si>
    <r>
      <t>ООО</t>
    </r>
    <r>
      <rPr>
        <b/>
        <i/>
        <sz val="8"/>
        <rFont val="Arial"/>
        <family val="2"/>
        <charset val="204"/>
      </rPr>
      <t xml:space="preserve"> </t>
    </r>
    <r>
      <rPr>
        <sz val="8"/>
        <rFont val="Arial"/>
        <family val="2"/>
        <charset val="204"/>
      </rPr>
      <t>«КАМАЗ-Энерго»</t>
    </r>
  </si>
  <si>
    <t>ОАО "Лизинговая компания КАМАЗ"</t>
  </si>
  <si>
    <t>423800, РФ, РТ,г.Наб.Челны пр.Вахитова,2</t>
  </si>
  <si>
    <t>020004,Акмолинская обл.г.Кокшетау, ул.Мира,13</t>
  </si>
  <si>
    <t>ОАО"Автоприцеп-КАМАЗ"</t>
  </si>
  <si>
    <t>355044,г.Стврополь,пр.Кулакова,18</t>
  </si>
  <si>
    <t>452680,РБ,г.Нефтекамск,</t>
  </si>
  <si>
    <t>ЧАК "МИКАМ ХОЛДИНГС ЛИМИТЕД"</t>
  </si>
  <si>
    <t>422540,РФ,РТ,г.Зеленодольск</t>
  </si>
  <si>
    <t>06,06,2005</t>
  </si>
  <si>
    <t>423812,РФ,РТ,г.Наб.Челны</t>
  </si>
  <si>
    <t>25,05,1993</t>
  </si>
  <si>
    <t>ООО "Тындинский автоцентр КАМАЗ"</t>
  </si>
  <si>
    <t>676080,РФ,г.Тында</t>
  </si>
  <si>
    <t>ООО "Черниговский автоцентр КАМАЗ"</t>
  </si>
  <si>
    <t>Украина,г.Чернигов</t>
  </si>
  <si>
    <t>21,12,1992</t>
  </si>
  <si>
    <t>СКРП ТОО "Алмаатинский автоцентр КАМАЗ"</t>
  </si>
  <si>
    <t>050028,Республика Казахстан г.Алматы</t>
  </si>
  <si>
    <t>ТОО "Акмолинскийй автоцентр КАМАЗ"</t>
  </si>
  <si>
    <t>010008,Республика Казахстан г.Астана</t>
  </si>
  <si>
    <t>СП ТОО "Актаусский автоцентр КАМАЗ"</t>
  </si>
  <si>
    <t>130006,Мангистауская обл.г.Актау</t>
  </si>
  <si>
    <t>ТОО "Актюбинский автоцентр КАМАЗ"</t>
  </si>
  <si>
    <t>03000,Республика Казахстан, г.Актобе</t>
  </si>
  <si>
    <t>СП ТОО "Атыраусский автоцентр КАМАЗ"</t>
  </si>
  <si>
    <t>06001,Республика Казахстан,г.Атырау</t>
  </si>
  <si>
    <t>09,12,1993</t>
  </si>
  <si>
    <t>160028,г.Вологда</t>
  </si>
  <si>
    <t>353202,Краснодарский край,ст.Динская</t>
  </si>
  <si>
    <t>СРКП ТОО "Костанайский автоцентр КАМАЗ"</t>
  </si>
  <si>
    <t>100004,Республика Казахстан,г.Костанай</t>
  </si>
  <si>
    <t>ООО "Ленинабадский областной автоцентр КАМАЗ"</t>
  </si>
  <si>
    <t>735834,Таджикистан,</t>
  </si>
  <si>
    <t>ООО "Новосибирский автоцентр КАМАЗ"</t>
  </si>
  <si>
    <t>ЗАО "Пермский автоцентр КАМАЗ"</t>
  </si>
  <si>
    <t>614113,г.Пермь</t>
  </si>
  <si>
    <t>630001,г.Новосибирск</t>
  </si>
  <si>
    <t xml:space="preserve">410536,пос.Зоринский </t>
  </si>
  <si>
    <t>СРКП ТОО "Усть-Каменогорский  автоцентр КАМАЗ"</t>
  </si>
  <si>
    <t>070006,Республика Казахстан,г.Усть-Каменогорск</t>
  </si>
  <si>
    <t>ООО "Чистопольский автоцентр КАМАЗ"</t>
  </si>
  <si>
    <t>422980,РФ,РТ,г.Чистополь</t>
  </si>
  <si>
    <t>ООО "Мерседес-Бенц Тракс Восток"</t>
  </si>
  <si>
    <t>125167,г.Москва</t>
  </si>
  <si>
    <t>06,10,2009</t>
  </si>
  <si>
    <t>ООО "ФУЗО КАМАЗ ТРАКС Рус"</t>
  </si>
  <si>
    <t>422527,РФ,РТ,Зеленодольский р-н</t>
  </si>
  <si>
    <t>ООО "Склад ТФК КАМАЗ"</t>
  </si>
  <si>
    <t>РФ,РТ,г.Наб,Челны</t>
  </si>
  <si>
    <t>ООО «СиЭнЭйч-КАМАЗ -Коммерция</t>
  </si>
  <si>
    <t>Акционерное Промышленно-Автомобильное Общество-Винакомин (з/о ЗАО "ВТК "КАМАЗ</t>
  </si>
  <si>
    <t xml:space="preserve">Вьетнам, провинция Кангнинь, г. Кам Фа, район </t>
  </si>
  <si>
    <t>ООО "Арбакам Идель-Сервис" (д/о ООО "КамАвто-ХОЛДИНГ")</t>
  </si>
  <si>
    <t>422527, Зеленодольский р-н, с. Осиново, ул.Полевая, д.30</t>
  </si>
  <si>
    <t>04073 Украина, г.Киев, пр.Московский, д.6</t>
  </si>
  <si>
    <t>Компания "Firstelement Trading Limited" (д/о ООО "ФЛК "КАМАЗ")</t>
  </si>
  <si>
    <t>Трайдент Чемберз, а/я 146, Род-Таун, Тортола, Британские Виргинские острова</t>
  </si>
  <si>
    <t>ООО «АвтоЗапчасть КАМАЗ»</t>
  </si>
  <si>
    <t>РФ, РТ, г.Набережные Челны, Промзона Производственный проезд,45</t>
  </si>
  <si>
    <t>ЗАО «Автокамтехобслуживание»</t>
  </si>
  <si>
    <t>644085, Россия,г.Омск</t>
  </si>
  <si>
    <t>" - "</t>
  </si>
  <si>
    <t>"- "</t>
  </si>
  <si>
    <t>"-"</t>
  </si>
  <si>
    <t>" _ "</t>
  </si>
  <si>
    <t>ЗАО "Ростовский автоцентр "КАМАЗ"</t>
  </si>
  <si>
    <t>344090, Россия,г.Ростов на Дону</t>
  </si>
  <si>
    <t>ЗАО "СпецАвтоЦентр "КАМАЗ"</t>
  </si>
  <si>
    <t>445847, Россия,г.Тольятти</t>
  </si>
  <si>
    <t>ЗАО "Бурятский автоцентр "КАМАЗ"</t>
  </si>
  <si>
    <t>ООО "Барнаульский автоцентр "КАМАЗ"</t>
  </si>
  <si>
    <t>ООО «СиЭнЭйч-КАМАЗ  Индустрия"</t>
  </si>
  <si>
    <t>670023,Россия, г. Улан-Удэ, ул. Дальнегурульбинская, 5а</t>
  </si>
  <si>
    <t>656033, Россия,г.Барнаул</t>
  </si>
  <si>
    <t>РТ, г.Наб. Челны, Автозаводский проспект,д.2</t>
  </si>
  <si>
    <t>ЗАО  «КАММИНЗ КАМА»</t>
  </si>
  <si>
    <t xml:space="preserve">ООО «Кнорр – Бремзе КАМА» </t>
  </si>
  <si>
    <t xml:space="preserve">ООО «Федерал – Могул Набережные Челны» </t>
  </si>
  <si>
    <t xml:space="preserve">ОАО  «Камский индустриальный парк «Мастер»   </t>
  </si>
  <si>
    <t>ООО "ВОЛГАКАМАЗАВТОСЕРВИС"</t>
  </si>
  <si>
    <t>423827, РТ, г. Наб. Челны, пр. Автозаводский,2</t>
  </si>
  <si>
    <t>423827, РТ, г. Наб.Челны,  пр. Автозаводский,2</t>
  </si>
  <si>
    <t>РФ, РТ, г. Наб. Челны, Промкомзона, АБП-2</t>
  </si>
  <si>
    <t>400075, Россия,г.Волгоград</t>
  </si>
  <si>
    <t>ООО "Ижевский автоцентр "КАМАЗ"</t>
  </si>
  <si>
    <t>ООО "Региональный автоцентр "Петро-КАМАЗ"</t>
  </si>
  <si>
    <t>ООО "Липецкий автоцентр "КАМАЗ"</t>
  </si>
  <si>
    <t>ООО "Павловский автоцентр "КАМАЗ"</t>
  </si>
  <si>
    <t>ООО "Пензенский автоцентр "КАМАЗ"</t>
  </si>
  <si>
    <t>ООО "Поволжский региональный автоцентр "КАМАЗ"</t>
  </si>
  <si>
    <t>426028, Россия,</t>
  </si>
  <si>
    <t>г.Ижевск, ул.Маяковского,14</t>
  </si>
  <si>
    <t>196655, Россия,</t>
  </si>
  <si>
    <t>г.С-Петербург, Колпино,</t>
  </si>
  <si>
    <t>398027, Россия,</t>
  </si>
  <si>
    <t>г.Липецк, район Цементного завода, а/я 1001</t>
  </si>
  <si>
    <t>396420, Россия,</t>
  </si>
  <si>
    <t>г. Павловск, ул.Транспортная, 4</t>
  </si>
  <si>
    <t>440033, Россия,</t>
  </si>
  <si>
    <t>г. Пенза,</t>
  </si>
  <si>
    <t>443051, Россия,</t>
  </si>
  <si>
    <t>г.Самара, Ракитовское шоссе,3</t>
  </si>
  <si>
    <t>ООО "Саранский автоцентр "КАМАЗ"</t>
  </si>
  <si>
    <t>ООО "Ставропольский автоцентр "КАМАЗ"</t>
  </si>
  <si>
    <t>ООО "Тамбовский автоцентр "КАМАЗ"</t>
  </si>
  <si>
    <t>ООО "Хабаровский Восточно-Региональный</t>
  </si>
  <si>
    <t>автоцентр "КАМАЗ"</t>
  </si>
  <si>
    <t>ООО "Брестский автоцентр "КАМАЗ"</t>
  </si>
  <si>
    <t>ООО "Витебский автоцентр "КАМАЗ"</t>
  </si>
  <si>
    <t>ООО "Гомельский автоцентр "КАМАЗ"</t>
  </si>
  <si>
    <t>ТОО "Хмельницкий автоцентр "КАМАЗ"</t>
  </si>
  <si>
    <t>430034, Россия,</t>
  </si>
  <si>
    <t>г.Саранск, ул. 1-ая  Промышленная, 15</t>
  </si>
  <si>
    <t>355044, Россия,</t>
  </si>
  <si>
    <t>г.Ставрополь,</t>
  </si>
  <si>
    <t>392029, Россия,</t>
  </si>
  <si>
    <t>г. Тамбов, ул.Авиационная, 143</t>
  </si>
  <si>
    <t>680042, Россия,</t>
  </si>
  <si>
    <t>г. Хабаровск, проезд Воронежский, 1</t>
  </si>
  <si>
    <t>210604, Беларусь,</t>
  </si>
  <si>
    <t>г. Витебск, Бешенковичское ш.,</t>
  </si>
  <si>
    <t>246044, Беларусь,</t>
  </si>
  <si>
    <t>г. Гомель, ул.Борисенко, 5а</t>
  </si>
  <si>
    <t>31345, Украина,</t>
  </si>
  <si>
    <t>СТРП ООО "Автоцентр КАМАЗ" г. Душанбе</t>
  </si>
  <si>
    <t>734060, Таджикистан,</t>
  </si>
  <si>
    <t>г.Душанбе, 1км Айнинск</t>
  </si>
  <si>
    <t>ООО СП "Ереванский "КАМАЗАВТОЦЕНТР"</t>
  </si>
  <si>
    <t>375086, Армения,</t>
  </si>
  <si>
    <t>г.Ереван,</t>
  </si>
  <si>
    <t>ул.Шираки, 86</t>
  </si>
  <si>
    <t>ООО "КАМАЗАВТОСЕРВИС</t>
  </si>
  <si>
    <t>г. Республика Марий Эл, Медведевский р-н, п.Знаменский, ул. Черепанова, д.11</t>
  </si>
  <si>
    <t>ООО "КАМАЗ-ЛИЗИНГ-Сервис" (д/о ОАО "Лизинговая компания "КАМАЗ")</t>
  </si>
  <si>
    <t>142401, РФ, Московская обл., г. Ногинск, ш. Энтузиастов, д. 64-Б</t>
  </si>
  <si>
    <t>Общество с ограниченной ответственностью  «АКТИВЫ КАМАЗА»</t>
  </si>
  <si>
    <t>РТ,г.Наб.Челны</t>
  </si>
  <si>
    <t>ООО "Логистический Центр Мастер" (д/о ОАО "КИП "Мастер")</t>
  </si>
  <si>
    <t>ООО "Логикам" (д/о ОАО "КИП "Мастер")</t>
  </si>
  <si>
    <t>ООО «Уфимский КАМАЗ-ЦЕНТР»</t>
  </si>
  <si>
    <t>ООО «Новосибирский КАМАЗ-ЦЕНТР»</t>
  </si>
  <si>
    <t>423800 гРФ,РТ,г.Набережные Челны</t>
  </si>
  <si>
    <t>450028, РФ г.Уфа</t>
  </si>
  <si>
    <t>630001, РФ,г.Новосибирск</t>
  </si>
  <si>
    <t>ООО «КАМАЗ-Нью-Технолоджис»</t>
  </si>
  <si>
    <t>ООО «КАМАЗ-Синерджи»</t>
  </si>
  <si>
    <t>ООО «КАМАЗ-Эко»</t>
  </si>
  <si>
    <t>ООО «Бошунг-КАМА»</t>
  </si>
  <si>
    <t>ОАО «Завод по ремонту двигателей»</t>
  </si>
  <si>
    <t>ООО «Инновационный центр «КАМАЗ»</t>
  </si>
  <si>
    <t>ООО «Управляющая компания КАМАЗ-Спецтехника»</t>
  </si>
  <si>
    <t>ЧООО «СиЭнЭйч-КАМАЗ Индастриал Б.В.»</t>
  </si>
  <si>
    <t>ЧООО «СиЭнЭйч-КАМАЗ         Коммершиал Б.В..»</t>
  </si>
  <si>
    <t>ООО «КАМАЗ-Марко»</t>
  </si>
  <si>
    <t>г.Москва, ул.Верхняя Радищевская, д.17/2 стр.1</t>
  </si>
  <si>
    <t>РФ, РТ, г.Набережные Челны, промзона, Производственный проезд, 45</t>
  </si>
  <si>
    <t>Нидерланды, г.Амстердам, б-р Схипхол 217, Всемирный Торговый Центр, 1118</t>
  </si>
  <si>
    <t>РФ, РТ, г.Наб.Челны пр.Хасана Туфана,12 оф.1710</t>
  </si>
  <si>
    <t xml:space="preserve">" - " </t>
  </si>
  <si>
    <t>Информация о связанных сторонах</t>
  </si>
  <si>
    <t>Государственная корпорация по содействию,разработке,производству и экспорту высокотехнологичной промышленной продукции "РОСТЕХНОЛОГИИ"</t>
  </si>
  <si>
    <t>119991, РФ,Москва,Гоголевский бульвар,дом 2/1</t>
  </si>
  <si>
    <t>Лицо имеет право распоряжаться более чем 20 процентами голосующих акций общества</t>
  </si>
  <si>
    <t>P.C.1066,Cyprus/Nicosia/ Themistokli Dervi, 15, Margarite House, Ist Floor, Flat/Office 102</t>
  </si>
  <si>
    <t>АВТОИНВЕСТ ЛИМИТЕД ( AVTOINVEST LIMITED)</t>
  </si>
  <si>
    <t>Дивиденды</t>
  </si>
  <si>
    <t xml:space="preserve">     Общее собрание акционеров ОАО "КАМАЗ", состоявшееся 29 июня 2012 года, приняло решение: дивиденды по акциям ОАО "КАМАЗ" по итогам финансово-хозяйственной деятельности за 2011 год не выплачивать.</t>
  </si>
  <si>
    <t>Прибыль (убыток) на акцию</t>
  </si>
  <si>
    <t>Показатель</t>
  </si>
  <si>
    <t>Чистая прибыль (убыток) Общества за отчетный год (тыс.руб)</t>
  </si>
  <si>
    <t>Базовая прибыль(убыток) Общества (тыс.руб.)</t>
  </si>
  <si>
    <t>Количество обыкновенных акций (штук)</t>
  </si>
  <si>
    <t>Средневзвешенное количество обыкновенных акций (штук)</t>
  </si>
  <si>
    <t>Прибыль(убыток) на акцию (в рублях)</t>
  </si>
  <si>
    <t xml:space="preserve">Другие связанные стороны </t>
  </si>
  <si>
    <t xml:space="preserve">     Базовая прибыль на акцию определяется как отношение базовой прибыли Общества отчетного периода к средневзвешенному количеству обыкновенных акций, находящихся в обращении в течение отчетного периода.</t>
  </si>
  <si>
    <t xml:space="preserve">     Базовая прибыль Общества за  отчетный период определяется путем уменьшения чистой прибыли отчетного периода на сумму дивидендов по привилегированным акциям, начисленным их владельцам за отчетный период.</t>
  </si>
  <si>
    <t xml:space="preserve">     Поскольку в ОАО «КАМАЗ»  нет привилегированных акций, базовая прибыль признается равной чистой прибыли.</t>
  </si>
  <si>
    <t xml:space="preserve">     Разводненная прибыль на акцию не рассчитывается, поскольку ОАО «КАМАЗ»  не выпускает ценные бумаги, конвертируемые в акции.</t>
  </si>
  <si>
    <t>2012год</t>
  </si>
  <si>
    <t>2011 год</t>
  </si>
  <si>
    <t>2010 год</t>
  </si>
  <si>
    <t>Выручка от продажи продукции, товаров и услуг, всего, в том числе</t>
  </si>
  <si>
    <r>
      <t xml:space="preserve">Продукция, </t>
    </r>
    <r>
      <rPr>
        <sz val="10"/>
        <rFont val="Arial"/>
        <family val="2"/>
        <charset val="204"/>
      </rPr>
      <t>из нее:</t>
    </r>
  </si>
  <si>
    <t xml:space="preserve">   грузовые автомобили</t>
  </si>
  <si>
    <t xml:space="preserve">   запасные части к грузовым автомобилям</t>
  </si>
  <si>
    <t xml:space="preserve">   продукция диверсификации и прочая продукция</t>
  </si>
  <si>
    <t xml:space="preserve">   автомобили</t>
  </si>
  <si>
    <r>
      <t xml:space="preserve">Товары </t>
    </r>
    <r>
      <rPr>
        <sz val="10"/>
        <rFont val="Arial"/>
        <family val="2"/>
        <charset val="204"/>
      </rPr>
      <t>(перепродажа), из них:</t>
    </r>
  </si>
  <si>
    <t xml:space="preserve">   автобусы</t>
  </si>
  <si>
    <t xml:space="preserve">   прицепная техника</t>
  </si>
  <si>
    <t xml:space="preserve">   тракторы КАМАЗ</t>
  </si>
  <si>
    <t xml:space="preserve">   прочее</t>
  </si>
  <si>
    <r>
      <t xml:space="preserve">Услуги, </t>
    </r>
    <r>
      <rPr>
        <sz val="10"/>
        <rFont val="Arial"/>
        <family val="2"/>
        <charset val="204"/>
      </rPr>
      <t>из них:</t>
    </r>
  </si>
  <si>
    <t xml:space="preserve">   лизинговая деятельность</t>
  </si>
  <si>
    <t xml:space="preserve">   услуги непромышленного характера</t>
  </si>
  <si>
    <t xml:space="preserve">   аренда</t>
  </si>
  <si>
    <t>Сырье и материалы (с РПХ)</t>
  </si>
  <si>
    <t>Покупные комплектующие изделия, полуфабрикаты</t>
  </si>
  <si>
    <t>Топливо и энергия</t>
  </si>
  <si>
    <t>Затраты на оплату труда</t>
  </si>
  <si>
    <t>Страховые взносы в фонды</t>
  </si>
  <si>
    <t>Амортизация основных средств</t>
  </si>
  <si>
    <t>Итого себестоимость продукции и услуг</t>
  </si>
  <si>
    <t>Себестоимость проданных товаров</t>
  </si>
  <si>
    <t>Затраты на 1 рубль товарной продукции и услуг, копеек</t>
  </si>
  <si>
    <t xml:space="preserve">События после отчетной даты </t>
  </si>
  <si>
    <t xml:space="preserve">31.01.2013г. продано ООО "КСО". Цена реализации составила 10 тыс. руб. </t>
  </si>
  <si>
    <t>В феврале планируется реализация доли ООО "Вологодский автоцентр КАМАЗ" за 78 000 тыс.руб.</t>
  </si>
  <si>
    <t xml:space="preserve">В марте планируется продажа : </t>
  </si>
  <si>
    <t>-ТОО "Крымский автоцентр КАМАЗ" 1,989 тыс.руб.;</t>
  </si>
  <si>
    <t xml:space="preserve">-"CENTRUL AUTO "KAMAZ" S.R.L. 51,059 тыс.руб.; </t>
  </si>
  <si>
    <t xml:space="preserve">- ОАО "РПК" 150 тыс.руб.; </t>
  </si>
  <si>
    <t>- ЗАО "КАМАЗ-УТК" 632,304 тыс.руб.;</t>
  </si>
  <si>
    <t>- ОАО "МеМЗ"  5,00 тыс.руб.;</t>
  </si>
  <si>
    <t>- ЗАО "Центральная компания МФПГ "БелРусАвто"9,00 тыс.руб;</t>
  </si>
  <si>
    <t>- ЗАО «Березниковский автоцентр КАМАЗ» 0,918 тыс.руб.</t>
  </si>
  <si>
    <t xml:space="preserve"> </t>
  </si>
  <si>
    <t>Планируется выкуп долей(акций)</t>
  </si>
  <si>
    <t>ООО «АрбаКам-Идель-сервис» 130 тыс.руб.;</t>
  </si>
  <si>
    <t>ЗАО «КАМАЗ-Армения» 7 006 тыс.руб.;</t>
  </si>
  <si>
    <t>ООО «КЦК» 10 тыс.руб.;</t>
  </si>
  <si>
    <t>ТОО «ТОРГОВАЯ КОМПАНИЯ «КАМАЗ» (Украина) 52 600 тыс.руб,;</t>
  </si>
  <si>
    <t>ОАО «КАМАЗТЕХОБСЛУЖИВАНИЕ»  4 007 тыс.руб.;</t>
  </si>
  <si>
    <t>ТОО «ТОРГОВАЯ КОМПАНИЯ «КАМАЗ» (Астана)  325 188,653 тыс.руб,</t>
  </si>
  <si>
    <t>Дополнительный вклад в уставный капитал</t>
  </si>
  <si>
    <t>ООО "ЦФ КАМА" 144 182,793 тыс.руб.;</t>
  </si>
  <si>
    <t>ООО "Инновационный центр "КАМАЗ"  5 000 тыс.руб.;</t>
  </si>
  <si>
    <t>ООО УК «КАМАЗ- Спецтехника» в размере 15 000 тыс.руб.;</t>
  </si>
  <si>
    <t>ООО «ХВР «Автоцентр КАМАЗ»  24  997,023 тыс.руб.</t>
  </si>
  <si>
    <t xml:space="preserve">Увеличение уставного капитала </t>
  </si>
  <si>
    <t>ООО «КАМЭР» 2 062,050 тыс.руб.</t>
  </si>
  <si>
    <t xml:space="preserve">            - Совместное предприятие  с ограниченной ответственностью "Арабско-Российская автомобильная торговая компания"KAMAZ-MIDDLE EAST LTD" 0,322 тыс.руб.;</t>
  </si>
  <si>
    <r>
      <t>Связанное лицо</t>
    </r>
    <r>
      <rPr>
        <sz val="10"/>
        <rFont val="Arial"/>
        <family val="2"/>
        <charset val="204"/>
      </rPr>
      <t>: Негосударственный пенсионный фонд «Первый промышленный альянс».</t>
    </r>
  </si>
  <si>
    <r>
      <t>Характер отношений:</t>
    </r>
    <r>
      <rPr>
        <sz val="10"/>
        <rFont val="Arial"/>
        <family val="2"/>
        <charset val="204"/>
      </rPr>
      <t xml:space="preserve">  ОАО «КАМАЗ» является вкладчиком, работники ОАО «КАМАЗ»- участниками фонда.</t>
    </r>
  </si>
  <si>
    <r>
      <t>Виды операций:</t>
    </r>
    <r>
      <rPr>
        <sz val="10"/>
        <rFont val="Arial"/>
        <family val="2"/>
        <charset val="204"/>
      </rPr>
      <t xml:space="preserve"> дополнительное негосударственное пенсионное обеспечение граждан- работников ОАО «КАМАЗ».</t>
    </r>
  </si>
  <si>
    <r>
      <t xml:space="preserve">Объем операций: </t>
    </r>
    <r>
      <rPr>
        <sz val="10"/>
        <rFont val="Arial"/>
        <family val="2"/>
        <charset val="204"/>
      </rPr>
      <t>87,0 млн. руб</t>
    </r>
    <r>
      <rPr>
        <i/>
        <sz val="10"/>
        <rFont val="Arial"/>
        <family val="2"/>
        <charset val="204"/>
      </rPr>
      <t>.</t>
    </r>
  </si>
  <si>
    <r>
      <t xml:space="preserve">Стоимостные показатели по незавершенным на конец отчетного периода операциям: </t>
    </r>
    <r>
      <rPr>
        <sz val="10"/>
        <rFont val="Arial"/>
        <family val="2"/>
        <charset val="204"/>
      </rPr>
      <t>Незавершенных операций на конец отчетного периода нет.</t>
    </r>
  </si>
  <si>
    <r>
      <t xml:space="preserve">Условия и сроки осуществления (завершения) расчетов по операциям, форма расчетов: </t>
    </r>
    <r>
      <rPr>
        <sz val="10"/>
        <rFont val="Arial"/>
        <family val="2"/>
        <charset val="204"/>
      </rPr>
      <t>Перечисление денежных средств на расчетный счет.</t>
    </r>
  </si>
  <si>
    <r>
      <t xml:space="preserve">Величина образованных резервов по сомнительным долгам на конец отчетного периода: </t>
    </r>
    <r>
      <rPr>
        <sz val="10"/>
        <rFont val="Arial"/>
        <family val="2"/>
        <charset val="204"/>
      </rPr>
      <t>Сомнительная задолженность отсутствует.</t>
    </r>
  </si>
  <si>
    <r>
      <t xml:space="preserve">Величина списанной дебиторской задолженности, по которой истек срок исковой давности, других долгов, нереальных для взыскания, в том числе за счет резерва по сомнительным долгам: </t>
    </r>
    <r>
      <rPr>
        <sz val="10"/>
        <rFont val="Arial"/>
        <family val="2"/>
        <charset val="204"/>
      </rPr>
      <t>Списание дебиторской задолженности не производилось.</t>
    </r>
  </si>
  <si>
    <t>Изменения по статьям баланса и отчета о финансовых результатах</t>
  </si>
  <si>
    <t>Способность Общества продолжать свою деятельность в обозримом будущем</t>
  </si>
  <si>
    <t>При подготовке бухгалтерской отчетности за отчетный год руководство ОАО «КАМАЗ»  исходило из допущения о том, что Общество будет продолжать свою деятельность в обозримом будущем и у него отсутствуют намерения и необходимость ликвидации или существенного сокращения деятельности.</t>
  </si>
  <si>
    <t>№</t>
  </si>
  <si>
    <t>Цели</t>
  </si>
  <si>
    <t>Задачи</t>
  </si>
  <si>
    <t>Запланированные  мероприятия</t>
  </si>
  <si>
    <t>(по РСБУ)</t>
  </si>
  <si>
    <t xml:space="preserve">Реализация запчастей собственного производства </t>
  </si>
  <si>
    <t>Реализация мероприятий по снижению удельных затрат на производство 4,7%, в том числе:</t>
  </si>
  <si>
    <t>– Снижение прямых материальных затрат на 5,3%</t>
  </si>
  <si>
    <t>– Снижение затрат на оплату труда на 1,0%</t>
  </si>
  <si>
    <t>Изменение стоимости акций компании - лучше или равно изменению индекса  ММВБ/РТС.</t>
  </si>
  <si>
    <t>Оптимизировать трудовые и бизнес-процессы</t>
  </si>
  <si>
    <t xml:space="preserve">Оптимизации персонала (повышения эффективности использования рабочего времени). </t>
  </si>
  <si>
    <t>Снижения потребности в привлеченном персонале.</t>
  </si>
  <si>
    <t>Усовершенствовать систему оплаты труда.</t>
  </si>
  <si>
    <t>Возобновить с 2013 года практику предоставления единого корпоративного отпуска.</t>
  </si>
  <si>
    <t>Научно-техническое развитие</t>
  </si>
  <si>
    <t>Развитие продукта</t>
  </si>
  <si>
    <t>Начало промышленного производства магистрального тягача, разработанного совместно с компанией Daimler.</t>
  </si>
  <si>
    <t>Запуск серийного производства а/м КАМАЗ экологического стандарта Евро-4.</t>
  </si>
  <si>
    <t>Модернизация и развитие имеющихся технологических мощностей.</t>
  </si>
  <si>
    <r>
      <t xml:space="preserve">Получить консолидированной выручки от продажи товаров, продукции и услуг на сумму </t>
    </r>
    <r>
      <rPr>
        <b/>
        <sz val="8"/>
        <rFont val="Arial"/>
        <family val="2"/>
        <charset val="204"/>
      </rPr>
      <t>не менее</t>
    </r>
    <r>
      <rPr>
        <sz val="8"/>
        <rFont val="Arial"/>
        <family val="2"/>
        <charset val="204"/>
      </rPr>
      <t xml:space="preserve"> </t>
    </r>
    <r>
      <rPr>
        <b/>
        <sz val="8"/>
        <rFont val="Arial"/>
        <family val="2"/>
        <charset val="204"/>
      </rPr>
      <t>125,1</t>
    </r>
    <r>
      <rPr>
        <sz val="8"/>
        <rFont val="Arial"/>
        <family val="2"/>
        <charset val="204"/>
      </rPr>
      <t xml:space="preserve"> млрд. руб. </t>
    </r>
  </si>
  <si>
    <r>
      <t xml:space="preserve">Реализация  </t>
    </r>
    <r>
      <rPr>
        <b/>
        <sz val="8"/>
        <rFont val="Arial"/>
        <family val="2"/>
        <charset val="204"/>
      </rPr>
      <t>45 050</t>
    </r>
    <r>
      <rPr>
        <sz val="8"/>
        <rFont val="Arial"/>
        <family val="2"/>
        <charset val="204"/>
      </rPr>
      <t xml:space="preserve"> шт. грузовых автомобилей:    </t>
    </r>
  </si>
  <si>
    <t xml:space="preserve">Ø   повышение потребительских свойств грузовых автомобилей КАМАЗ, </t>
  </si>
  <si>
    <r>
      <t>-</t>
    </r>
    <r>
      <rPr>
        <b/>
        <sz val="8"/>
        <rFont val="Arial"/>
        <family val="2"/>
        <charset val="204"/>
      </rPr>
      <t>39 000</t>
    </r>
    <r>
      <rPr>
        <sz val="8"/>
        <rFont val="Arial"/>
        <family val="2"/>
        <charset val="204"/>
      </rPr>
      <t xml:space="preserve"> шт. в России; </t>
    </r>
  </si>
  <si>
    <t xml:space="preserve">Ø   вывод на рынок новых моделей автотехники (КАМАЗ-5490, автомобили с компонентами Daimler), </t>
  </si>
  <si>
    <r>
      <t>-</t>
    </r>
    <r>
      <rPr>
        <b/>
        <sz val="8"/>
        <rFont val="Arial"/>
        <family val="2"/>
        <charset val="204"/>
      </rPr>
      <t>6 050</t>
    </r>
    <r>
      <rPr>
        <sz val="8"/>
        <rFont val="Arial"/>
        <family val="2"/>
        <charset val="204"/>
      </rPr>
      <t xml:space="preserve"> шт. на экспорт</t>
    </r>
  </si>
  <si>
    <t xml:space="preserve">Ø   реклама и продвижение продукции и услуг ОАО «КАМАЗ», </t>
  </si>
  <si>
    <t xml:space="preserve">Ø   реструктуризация и развитие  товаропроводящей и сервисной сетей с целью повышения их эффективности, </t>
  </si>
  <si>
    <t>Ø   расширение работы с корпоративными клиентами, госзаказчиками, международными организациями,</t>
  </si>
  <si>
    <t xml:space="preserve">Ø   географическая диверсификация продаж  путем  организации сборочных производств в Литве, Эфиопии, </t>
  </si>
  <si>
    <t>Ø   открытие субъектов ТПС в ключевых регионах: Украина и Казахстан, активизацией работы с заводами-изготовителями спецтехники.</t>
  </si>
  <si>
    <t xml:space="preserve">Ø   модернизация и совершенствование работы складов с целью повышения эффективности логистических операций и оптимизации складских запасов, </t>
  </si>
  <si>
    <r>
      <t xml:space="preserve">на сумму </t>
    </r>
    <r>
      <rPr>
        <b/>
        <sz val="8"/>
        <rFont val="Arial"/>
        <family val="2"/>
        <charset val="204"/>
      </rPr>
      <t>10,2</t>
    </r>
    <r>
      <rPr>
        <sz val="8"/>
        <rFont val="Arial"/>
        <family val="2"/>
        <charset val="204"/>
      </rPr>
      <t xml:space="preserve"> млрд. руб.</t>
    </r>
  </si>
  <si>
    <t xml:space="preserve">Ø   проведение комплексных рекламных кампаний по продвижению оригинальных запасных частей, </t>
  </si>
  <si>
    <t xml:space="preserve">Ø   расширение ассортимента запасных частей производства заводов-смежников; </t>
  </si>
  <si>
    <t xml:space="preserve">Ø   построение сети фирменных магазинов запасных частей под брендом «Оригинальные запчасти KAMAZ», </t>
  </si>
  <si>
    <t xml:space="preserve">Ø   разработка и внедрение инструментов ценового и территориального контроля с целью повышения эффективности работы дилеров, </t>
  </si>
  <si>
    <t xml:space="preserve">Ø   внедрение защитных мер от контрафактной продукции. </t>
  </si>
  <si>
    <r>
      <t xml:space="preserve">Реализация продукции диверсификации и возвратной кооперации на сумму </t>
    </r>
    <r>
      <rPr>
        <b/>
        <sz val="8"/>
        <rFont val="Arial"/>
        <family val="2"/>
        <charset val="204"/>
      </rPr>
      <t>14,1</t>
    </r>
    <r>
      <rPr>
        <sz val="8"/>
        <rFont val="Arial"/>
        <family val="2"/>
        <charset val="204"/>
      </rPr>
      <t xml:space="preserve"> млрд. руб.</t>
    </r>
  </si>
  <si>
    <t>Ø    Реализация программ восстановительного ремонта и модернизации старого парка.</t>
  </si>
  <si>
    <r>
      <t xml:space="preserve">Обеспечить рентабельность по EBITDA </t>
    </r>
    <r>
      <rPr>
        <b/>
        <sz val="8"/>
        <rFont val="Arial"/>
        <family val="2"/>
        <charset val="204"/>
      </rPr>
      <t>не менее</t>
    </r>
    <r>
      <rPr>
        <sz val="8"/>
        <rFont val="Arial"/>
        <family val="2"/>
        <charset val="204"/>
      </rPr>
      <t xml:space="preserve"> </t>
    </r>
    <r>
      <rPr>
        <b/>
        <sz val="8"/>
        <rFont val="Arial"/>
        <family val="2"/>
        <charset val="204"/>
      </rPr>
      <t>8,1%</t>
    </r>
    <r>
      <rPr>
        <sz val="8"/>
        <rFont val="Arial"/>
        <family val="2"/>
        <charset val="204"/>
      </rPr>
      <t xml:space="preserve">  (по РСБУ)</t>
    </r>
  </si>
  <si>
    <r>
      <t xml:space="preserve">Получение прибыли от продаж не менее </t>
    </r>
    <r>
      <rPr>
        <b/>
        <sz val="8"/>
        <rFont val="Arial"/>
        <family val="2"/>
        <charset val="204"/>
      </rPr>
      <t xml:space="preserve">10,5 </t>
    </r>
    <r>
      <rPr>
        <sz val="8"/>
        <rFont val="Arial"/>
        <family val="2"/>
        <charset val="204"/>
      </rPr>
      <t>млрд. руб.</t>
    </r>
  </si>
  <si>
    <r>
      <t xml:space="preserve">Повышение производительности труда на </t>
    </r>
    <r>
      <rPr>
        <b/>
        <sz val="8"/>
        <rFont val="Arial"/>
        <family val="2"/>
        <charset val="204"/>
      </rPr>
      <t>10%</t>
    </r>
  </si>
  <si>
    <r>
      <t xml:space="preserve">Полное фирменное наименование общества: - </t>
    </r>
    <r>
      <rPr>
        <b/>
        <sz val="10"/>
        <rFont val="Arial"/>
        <family val="2"/>
        <charset val="204"/>
      </rPr>
      <t>Открытое акционерное общество «КАМАЗ»</t>
    </r>
  </si>
  <si>
    <r>
      <t xml:space="preserve">Сокращённое фирменное наименование общества:- </t>
    </r>
    <r>
      <rPr>
        <b/>
        <sz val="10"/>
        <rFont val="Arial"/>
        <family val="2"/>
        <charset val="204"/>
      </rPr>
      <t>ОАО «КАМАЗ»</t>
    </r>
  </si>
  <si>
    <r>
      <t xml:space="preserve">Почтовый и юридический  адрес ОАО «КАМАЗ»: </t>
    </r>
    <r>
      <rPr>
        <sz val="10"/>
        <rFont val="Arial"/>
        <family val="2"/>
        <charset val="204"/>
      </rPr>
      <t>423827, Российская Федерация, Республика Татарстан,  г. Набережные Челны, проспект  Автозаводский, 2.</t>
    </r>
  </si>
  <si>
    <r>
      <t>Открытое акционерное общество ОАО «КАМАЗ»</t>
    </r>
    <r>
      <rPr>
        <sz val="10"/>
        <rFont val="Arial"/>
        <family val="2"/>
        <charset val="204"/>
      </rPr>
      <t xml:space="preserve"> создано в порядке преобразования  Производственного объединения «КамАЗ». Общество зарегистрировано решением Исполнительного комитета Набережночелнинского городского Совета народных депутатов ТАССР от 23 августа 1990 года №564, регистрационное удостоверение №1, а также   зарегистрировано Министерством финансов Республики Татарстан  как совместное предприятие «КАМАЗ» в виде акционерного общества  (АО «КАМАЗ») 7 августа 1991 года с реестровым №1. </t>
    </r>
  </si>
  <si>
    <r>
      <t xml:space="preserve">Открытое акционерное общество "КАМАЗ" </t>
    </r>
    <r>
      <rPr>
        <sz val="10"/>
        <rFont val="Arial"/>
        <family val="2"/>
        <charset val="204"/>
      </rPr>
      <t>внесено в ЕГРЮЛ Инспекцией МНС России по г.Набережные Челны Республики Татарстан за основным государственным регистрационным номером 1021602013971</t>
    </r>
  </si>
  <si>
    <r>
      <rPr>
        <b/>
        <sz val="10"/>
        <rFont val="Arial"/>
        <family val="2"/>
        <charset val="204"/>
      </rPr>
      <t xml:space="preserve">Открытое акционерное общество "КАМАЗ" </t>
    </r>
    <r>
      <rPr>
        <sz val="10"/>
        <rFont val="Arial"/>
        <family val="2"/>
        <charset val="204"/>
      </rPr>
      <t>поставлено на налоговый учет по месту нахождения. Свидетельство  серия 16  № 001031297</t>
    </r>
  </si>
  <si>
    <r>
      <t>Целью деятельности</t>
    </r>
    <r>
      <rPr>
        <sz val="10"/>
        <rFont val="Arial"/>
        <family val="2"/>
        <charset val="204"/>
      </rPr>
      <t xml:space="preserve"> ОАО «КАМАЗ»  является извлечение прибыли и использование ее в интересах акционеров, а также насыщение рынка товарами и услугами.</t>
    </r>
  </si>
  <si>
    <r>
      <t xml:space="preserve">Видами деятельности </t>
    </r>
    <r>
      <rPr>
        <sz val="10"/>
        <rFont val="Arial"/>
        <family val="2"/>
        <charset val="204"/>
      </rPr>
      <t>ОАО «КАМАЗ»</t>
    </r>
    <r>
      <rPr>
        <b/>
        <sz val="10"/>
        <rFont val="Arial"/>
        <family val="2"/>
        <charset val="204"/>
      </rPr>
      <t xml:space="preserve"> </t>
    </r>
    <r>
      <rPr>
        <sz val="10"/>
        <rFont val="Arial"/>
        <family val="2"/>
        <charset val="204"/>
      </rPr>
      <t xml:space="preserve"> являются:</t>
    </r>
  </si>
  <si>
    <r>
      <rPr>
        <b/>
        <sz val="10"/>
        <rFont val="Arial"/>
        <family val="2"/>
        <charset val="204"/>
      </rPr>
      <t xml:space="preserve">     Уставный капитал ОАО «КАМАЗ»</t>
    </r>
    <r>
      <rPr>
        <sz val="10"/>
        <rFont val="Arial"/>
        <family val="2"/>
        <charset val="204"/>
      </rPr>
      <t xml:space="preserve"> составляется из номинальной стоимости акций ОАО «КАМАЗ», приобретенных акционерами и составляет 35 361 477 950 рублей. ОАО «КАМАЗ» размещено 707 229 559 акций номинальной стоимостью 50 рублей каждая. Все размещённые акции полностью оплачены.</t>
    </r>
  </si>
  <si>
    <r>
      <t xml:space="preserve">Председатель Правления  </t>
    </r>
    <r>
      <rPr>
        <sz val="10"/>
        <rFont val="Arial"/>
        <family val="2"/>
        <charset val="204"/>
      </rPr>
      <t>ОАО "КАМАЗ",</t>
    </r>
  </si>
  <si>
    <t xml:space="preserve">Первый заместитель генерального директора ОАО "КАМАЗ - исполнительный директор </t>
  </si>
  <si>
    <r>
      <t xml:space="preserve">       Материальные ресурсы учитываются по фактической себестоимости. Фактическая себестоимость приобретенных за месяц МПЗ формируется путем сложения сумм, учтенных на счете материалов по учетной цене, сумм отклонений цены приобретения от учетной цены и сумм изменения учетных цен. </t>
    </r>
    <r>
      <rPr>
        <sz val="10"/>
        <color indexed="8"/>
        <rFont val="Arial"/>
        <family val="2"/>
        <charset val="204"/>
      </rPr>
      <t>Отдельными  подразделениями ОАО «КАМАЗ», у которых поступление материальных ресурсов составляет незначительный объем, МПЗ учитываются по цене приобретения. Также по цене приобретения учитываются  приобретенные материальные ресурсы, используемые для административно-хозяйственных и рекламных целей, ремонтно-эксплуатационных нужд, для обеспечения нормальных условий и охраны труда и мер по технике безопасности</t>
    </r>
    <r>
      <rPr>
        <sz val="10"/>
        <rFont val="Arial"/>
        <family val="2"/>
        <charset val="204"/>
      </rPr>
      <t>.</t>
    </r>
  </si>
  <si>
    <r>
      <t xml:space="preserve">     При отпуске материальных ресурсов в производство и ином выбытии их оценка осуществляется по методу средней себестоимости. </t>
    </r>
    <r>
      <rPr>
        <sz val="10"/>
        <color indexed="8"/>
        <rFont val="Arial"/>
        <family val="2"/>
        <charset val="204"/>
      </rPr>
      <t xml:space="preserve">Отдельными  подразделениями ОАО «КАМАЗ», у которых поступление материальных ресурсов составляет незначительный объем, оценка МПЗ при отпуске в производство и ином выбытии производится по себестоимости каждой единицы. Также по себестоимости каждой единицы производится оценка МПЗ при отпуске их для административно-хозяйственных и рекламных целей, ремонтно-эксплуатационных нужд, для обеспечения нормальных условий и охраны труда и мер по технике безопасности. </t>
    </r>
  </si>
  <si>
    <r>
      <t xml:space="preserve">     Стоимость приобретения товаров определяется по цене, обусловленной условиями договоров. Метод оценки покупных товаров при их продаже (отпуске)</t>
    </r>
    <r>
      <rPr>
        <b/>
        <sz val="10"/>
        <rFont val="Arial"/>
        <family val="2"/>
        <charset val="204"/>
      </rPr>
      <t xml:space="preserve"> </t>
    </r>
    <r>
      <rPr>
        <sz val="10"/>
        <rFont val="Arial"/>
        <family val="2"/>
        <charset val="204"/>
      </rPr>
      <t>определяется по средней стоимости.</t>
    </r>
  </si>
  <si>
    <r>
      <t xml:space="preserve">ООО "Торговое Представительство КАМАЗ"                                                </t>
    </r>
    <r>
      <rPr>
        <b/>
        <sz val="8"/>
        <rFont val="Arial"/>
        <family val="2"/>
        <charset val="204"/>
      </rPr>
      <t xml:space="preserve"> </t>
    </r>
  </si>
  <si>
    <r>
      <t xml:space="preserve">В 2012 году в пользу ОАО «КАМАЗ» были открыты кредитные линии ОАО «Сбербанк», </t>
    </r>
    <r>
      <rPr>
        <sz val="11"/>
        <rFont val="Times New Roman"/>
        <family val="1"/>
        <charset val="204"/>
      </rPr>
      <t>ОАО Банк ВТБ</t>
    </r>
    <r>
      <rPr>
        <sz val="12"/>
        <rFont val="Times New Roman"/>
        <family val="1"/>
        <charset val="204"/>
      </rPr>
      <t>. Неиспользованный лимит денежных средств составляет 6 670 188 тыс. руб.</t>
    </r>
  </si>
  <si>
    <t xml:space="preserve"> В 2012 году Членам Совета директоров и Правления ОАО «КАМАЗ» выплачено вознаграждение, связанное с исполнением ими своих обязанностей, на общую сумму 136 млн. руб.</t>
  </si>
  <si>
    <t>Членам Ревизионной комиссии ОАО «КАМАЗ» выплачено  вознаграждение в сумме 300 тыс. руб.</t>
  </si>
  <si>
    <t xml:space="preserve">12. Вознаграждения, выплаченные членам Совета директоров, Правления и Ревизионной комиссии ОАО «КАМАЗ» </t>
  </si>
  <si>
    <t>Величина предъявленных исков в адрес ОАО «КАМАЗ» на конец года составляет 27 585 тыс. руб., сумма начисленных санкций на которые – 1 026 тыс.руб.</t>
  </si>
  <si>
    <t>Последствия условных фактов хозяйственной деятельности существенно не повлияют на результаты деятельности и финансовое состояние ОАО «КАМАЗ».</t>
  </si>
  <si>
    <t>13. Условные факты хозяйственной деятельности</t>
  </si>
  <si>
    <t>Информация  по незавершенным искам предъявленных ОАО «КАМАЗ» и к ОАО «КАМАЗ»</t>
  </si>
  <si>
    <r>
      <t xml:space="preserve">    </t>
    </r>
    <r>
      <rPr>
        <sz val="10"/>
        <rFont val="Arial"/>
        <family val="2"/>
        <charset val="204"/>
      </rPr>
      <t xml:space="preserve"> На конец отчетного года в арбитражных судах находятся на рассмотрении 21 исковых заявлений, предъявленных ОАО "КАМАЗ". Сумма предъявлееных исков составляет 27480 тыс.руб., штрафных санкций - 2 923 тыс.руб.</t>
    </r>
  </si>
  <si>
    <t xml:space="preserve"> деятельность в области бухгалтерского учета;</t>
  </si>
  <si>
    <t>Изготовление и монтаж вентиляционного и отопительного оборудования</t>
  </si>
  <si>
    <t xml:space="preserve">Обеспечение эксплуатации трамваев; перевозка пассажиров; развитие электротранспорта в городе Набережные Челны; </t>
  </si>
  <si>
    <t>Деятельность с любыми ценными бумагами, участие в деле или предприятии любой компании партнерства, физического или юридического лица</t>
  </si>
  <si>
    <t>Создание и организация деятельности фирменной системы по обслуживанию автомобильной техники КАМАЗ через сеть специализир. предприятий - автоцентров</t>
  </si>
  <si>
    <t>Обеспечение сервисного обслуживания автомобильной техники,изготовление,восстановление и ремонт транспортных средств, а также зап.частей,узлов и агрегатов</t>
  </si>
  <si>
    <t>Сборка автобусной техники; розничная и оптовая торговля автобусной техникой на рынках РФ и СНГ</t>
  </si>
  <si>
    <t xml:space="preserve">        Решением Общего собрания акционеров ОАО "КАМАЗ" (протокол № 34 от 29 июня 2012г.) аудитором по проверке финансово-хозяйственной деятельности ОАО "КАМАЗ" за 2012 год утверждено  Закрытое акционерное общество "Аудиторско-консалтинговая компания "Аудэкс".                                                                                                                                                           </t>
  </si>
  <si>
    <t xml:space="preserve"> -  приобретенное для передачи в аренду;</t>
  </si>
  <si>
    <t>Расчеты с бюджетом, расчеты с покупателями, поставщиками, разными дебиторами и кредиторами - на 31.12.2012г.</t>
  </si>
  <si>
    <t>В условиях современного рынка  ОАО «КАМАЗ» работает достаточно стабильно и стремиться набирать обороты. Топ-менеджментом компании поставлены перед сотрудниками четкие цели, задачи развития ОАО «КАМАЗ» на 2013 год и запланированы мероприятия по их достижению.</t>
  </si>
  <si>
    <t>– Снижение затрат на энергоносители на 5,3%</t>
  </si>
  <si>
    <t>По состоянию на 31 декабря 2012 года  дебиторская задолженность связанных сторон перед  ОАО «КАМАЗ» составляет 6 186 млн.руб. Кредиторская задолженность ОАО "КАМАЗ" перед связанными сторонами - 3 179 млн.руб.</t>
  </si>
  <si>
    <t>Задолженность по займам, предоставленным связанным сторонам на конец года составляет 538 млн.руб. Величина полученных займов - 1 637 млн.руб.</t>
  </si>
  <si>
    <t>Показатели</t>
  </si>
  <si>
    <t>Прибыль до налогообложения</t>
  </si>
  <si>
    <t>Условный расход (условный доход) по налогу на прибыль, исчисленный по ставке, принятой для исчисления налога на прибыль в соответствии с налоговым законодательством РФ</t>
  </si>
  <si>
    <t>Разница</t>
  </si>
  <si>
    <t>Отложенные налоги</t>
  </si>
  <si>
    <t>Налоговое влияние статей, которые не исключаются из налогооблогаемой прибыли или не учитываются для целей налогообложения</t>
  </si>
  <si>
    <t>Отложенный наловый актив:</t>
  </si>
  <si>
    <t>Возникший в результате различий в методах создания резервов (погашения ранее созданных)</t>
  </si>
  <si>
    <t xml:space="preserve">Отложенный налоговый актив на налоговый убыток </t>
  </si>
  <si>
    <t>Отложенный налоговый актив на налоговый убыток от реализации основных средств</t>
  </si>
  <si>
    <t xml:space="preserve">Возникший в результате различий в оценке НЗП, готовой  и отгруженной продукции </t>
  </si>
  <si>
    <t xml:space="preserve">Возникший в результате различий в методах начисления амортизации основных средств </t>
  </si>
  <si>
    <t>Возникший в результате различий в признании доходов в виде субсидий с бюджета</t>
  </si>
  <si>
    <t>Отложенное налоговое обязательство:</t>
  </si>
  <si>
    <t>Постоянные  налоговые обязательства:</t>
  </si>
  <si>
    <t xml:space="preserve">Возникшее в результате различий в методах начисления амортизации основных средств </t>
  </si>
  <si>
    <t>Возникшее в результате создания в бухгалтерском учете резервов (погашения ранее созданных)</t>
  </si>
  <si>
    <t xml:space="preserve">Возникшее в результате различий в оценке НЗП,  готовой и отгруженной продукции </t>
  </si>
  <si>
    <t xml:space="preserve">Возникшее в связи с различиями в признании расходов по НИОКР </t>
  </si>
  <si>
    <t>Возникшие в результате непринятия для целей налогообложения расходов социального назначения в соответствии с положениями колдоговора и социального заказа</t>
  </si>
  <si>
    <t>Возникшие в результате непринятия для целей налогообложения расходов, связанных с вкладом в уставный капитал</t>
  </si>
  <si>
    <t>Возникшие в результате непринятия для целей налогообложения расходов по выбытию финансовых вложений</t>
  </si>
  <si>
    <t>Возникшее в связи с разницей между суммой фактических затрат на приобретение акций и их рыночной стоимостью</t>
  </si>
  <si>
    <t>Возникшие в результате непринятия для целей налогообложения прочих расходов, связанных с деятельностью предприятия</t>
  </si>
  <si>
    <t>Постоянные  налоговые активы:</t>
  </si>
  <si>
    <t>Доходы от участия в других организациях</t>
  </si>
  <si>
    <t>Доходы, связанные с вкладом в уставный капитал</t>
  </si>
  <si>
    <t>Списание резерва под обесценение финансовых вложений</t>
  </si>
  <si>
    <t>Прибыль по операциям прошлых лет</t>
  </si>
  <si>
    <t>Погашение убытков прошлых лет</t>
  </si>
  <si>
    <t>Текущий налог на прибыль</t>
  </si>
  <si>
    <t>(15 980)</t>
  </si>
  <si>
    <t>(3 196)</t>
  </si>
  <si>
    <t>(26 860)</t>
  </si>
  <si>
    <t>(5 372)</t>
  </si>
  <si>
    <t>(342 941)</t>
  </si>
  <si>
    <t>(68 588)</t>
  </si>
  <si>
    <t>(256 980)</t>
  </si>
  <si>
    <t>(51 396)</t>
  </si>
  <si>
    <t xml:space="preserve">6.3. Структура выручки по укрупненным видам </t>
  </si>
  <si>
    <t xml:space="preserve">6.4 Анализ себестоимости </t>
  </si>
  <si>
    <t xml:space="preserve">6.5 Расчет налога на прибыль </t>
  </si>
  <si>
    <t>Расчеты по налогу на прибыль Общества за 2012 год сверены следующим образом:</t>
  </si>
  <si>
    <t xml:space="preserve">     В 2012 году Членам Совета директоров и Правления ОАО «КАМАЗ» выплачено вознаграждение, связанное с исполнением ими своих обязанностей, на общую сумму 136 699 тыс.руб.</t>
  </si>
  <si>
    <t xml:space="preserve">     Годовая бухгалтерская отчетность составлена на основе данных бухгалтерского учета,  исходя из действующих в Российской Федерации правил бухгалтерского учета и отчетности:
     - Федерального закона «О бухгалтерском учете» от 06.12.2011 №402-ФЗ,
     - «Положения  по ведению бухгалтерского учета и бухгалтерской отчетности в Российской Федерации», утвержденного Приказом Минфина России от 29.07.1998 № 34н,
     - Положений по бухгалтерскому учету и иных нормативных актов, входящих в систему регулирования бухгалтерского учета и отчетности организаций в Российской Федерации,
     - Приказа Минфина России от 02.07.2010г. № 66н «О формах бухгалтерской отчетности организаций», 
     - «Положения об учетной политике ОАО "КАМАЗ" и организаций ОАО "КАМАЗ" в 2012 году", утвердженного приказами ОАО "КАМАЗ" от 29.12.2007 №228, от 30.12.2008 №236, от 17.12.2009 №193, от 13.12.2010 №228, от 28.12.2011 №305. 
</t>
  </si>
  <si>
    <t>Основной управленческий персонал</t>
  </si>
  <si>
    <t>Основные акционеры</t>
  </si>
  <si>
    <t>Дочерние и зависимые общества</t>
  </si>
  <si>
    <t>04</t>
  </si>
  <si>
    <t>марта</t>
  </si>
  <si>
    <t>13</t>
  </si>
  <si>
    <t xml:space="preserve">141400, Московская обл., г.Химки, </t>
  </si>
  <si>
    <t>224025, Беларусь,г.Брест</t>
  </si>
  <si>
    <t>Хмельницкий р-н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</si>
</sst>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5" formatCode="_-* #,##0_р_._-;\-* #,##0_р_._-;_-* &quot;-&quot;??_р_._-;_-@_-"/>
    <numFmt numFmtId="166" formatCode="#,##0_ ;\-#,##0\ "/>
    <numFmt numFmtId="167" formatCode="#,##0.0"/>
  </numFmts>
  <fonts count="33" x14ac:knownFonts="1">
    <font>
      <sz val="10"/>
      <name val="Arial Cyr"/>
      <charset val="204"/>
    </font>
    <font>
      <sz val="10"/>
      <name val="Arial Cyr"/>
      <charset val="204"/>
    </font>
    <font>
      <sz val="11"/>
      <name val="Arial"/>
      <family val="2"/>
      <charset val="204"/>
    </font>
    <font>
      <sz val="10"/>
      <name val="Arial"/>
      <family val="2"/>
      <charset val="204"/>
    </font>
    <font>
      <sz val="9"/>
      <name val="Arial"/>
      <family val="2"/>
      <charset val="204"/>
    </font>
    <font>
      <sz val="9"/>
      <name val="Times New Roman"/>
      <family val="1"/>
      <charset val="204"/>
    </font>
    <font>
      <sz val="8"/>
      <name val="Arial"/>
      <family val="2"/>
      <charset val="204"/>
    </font>
    <font>
      <b/>
      <sz val="10"/>
      <name val="Arial"/>
      <family val="2"/>
      <charset val="204"/>
    </font>
    <font>
      <b/>
      <sz val="11"/>
      <name val="Arial"/>
      <family val="2"/>
      <charset val="204"/>
    </font>
    <font>
      <sz val="8"/>
      <name val="Arial Cyr"/>
      <charset val="204"/>
    </font>
    <font>
      <sz val="7"/>
      <name val="Arial"/>
      <family val="2"/>
      <charset val="204"/>
    </font>
    <font>
      <sz val="10"/>
      <name val="Arial Cyr"/>
      <charset val="204"/>
    </font>
    <font>
      <u/>
      <sz val="10"/>
      <name val="Arial"/>
      <family val="2"/>
      <charset val="204"/>
    </font>
    <font>
      <sz val="6"/>
      <name val="Arial"/>
      <family val="2"/>
      <charset val="204"/>
    </font>
    <font>
      <b/>
      <sz val="9"/>
      <name val="Arial"/>
      <family val="2"/>
      <charset val="204"/>
    </font>
    <font>
      <b/>
      <sz val="10"/>
      <name val="Arial Cyr"/>
      <charset val="204"/>
    </font>
    <font>
      <b/>
      <sz val="12"/>
      <name val="Arial"/>
      <family val="2"/>
      <charset val="204"/>
    </font>
    <font>
      <sz val="12"/>
      <name val="Times New Roman"/>
      <family val="1"/>
      <charset val="204"/>
    </font>
    <font>
      <b/>
      <sz val="12"/>
      <name val="Times New Roman"/>
      <family val="1"/>
      <charset val="204"/>
    </font>
    <font>
      <sz val="10"/>
      <name val="Times New Roman"/>
      <family val="1"/>
      <charset val="204"/>
    </font>
    <font>
      <b/>
      <sz val="14"/>
      <name val="Times New Roman"/>
      <family val="1"/>
      <charset val="204"/>
    </font>
    <font>
      <sz val="8"/>
      <name val="Times New Roman"/>
      <family val="1"/>
      <charset val="204"/>
    </font>
    <font>
      <sz val="12"/>
      <name val="Arial Cyr"/>
      <charset val="204"/>
    </font>
    <font>
      <b/>
      <i/>
      <sz val="8"/>
      <name val="Arial"/>
      <family val="2"/>
      <charset val="204"/>
    </font>
    <font>
      <b/>
      <sz val="10"/>
      <name val="Times New Roman"/>
      <family val="1"/>
      <charset val="204"/>
    </font>
    <font>
      <b/>
      <sz val="12"/>
      <name val="Arial Cyr"/>
      <charset val="204"/>
    </font>
    <font>
      <sz val="12"/>
      <name val="Arial"/>
      <family val="2"/>
      <charset val="204"/>
    </font>
    <font>
      <i/>
      <sz val="10"/>
      <name val="Arial"/>
      <family val="2"/>
      <charset val="204"/>
    </font>
    <font>
      <b/>
      <sz val="8"/>
      <name val="Arial"/>
      <family val="2"/>
      <charset val="204"/>
    </font>
    <font>
      <sz val="10"/>
      <color indexed="8"/>
      <name val="Arial"/>
      <family val="2"/>
      <charset val="204"/>
    </font>
    <font>
      <sz val="11"/>
      <name val="Times New Roman"/>
      <family val="1"/>
      <charset val="204"/>
    </font>
    <font>
      <u/>
      <sz val="12"/>
      <name val="Arial"/>
      <family val="2"/>
      <charset val="204"/>
    </font>
    <font>
      <sz val="8"/>
      <color rgb="FF000000"/>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24"/>
      </left>
      <right/>
      <top style="thin">
        <color indexed="24"/>
      </top>
      <bottom style="thin">
        <color indexed="24"/>
      </bottom>
      <diagonal/>
    </border>
    <border>
      <left/>
      <right/>
      <top style="thin">
        <color indexed="24"/>
      </top>
      <bottom style="thin">
        <color indexed="24"/>
      </bottom>
      <diagonal/>
    </border>
    <border>
      <left/>
      <right style="thin">
        <color indexed="24"/>
      </right>
      <top style="thin">
        <color indexed="24"/>
      </top>
      <bottom style="thin">
        <color indexed="2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4">
    <xf numFmtId="0" fontId="0" fillId="0" borderId="0"/>
    <xf numFmtId="0" fontId="11" fillId="0" borderId="0"/>
    <xf numFmtId="0" fontId="22" fillId="0" borderId="0"/>
    <xf numFmtId="43" fontId="1" fillId="0" borderId="0" applyFont="0" applyFill="0" applyBorder="0" applyAlignment="0" applyProtection="0"/>
  </cellStyleXfs>
  <cellXfs count="1367">
    <xf numFmtId="0" fontId="0" fillId="0" borderId="0" xfId="0"/>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4" fillId="0" borderId="1" xfId="0" applyNumberFormat="1" applyFont="1" applyBorder="1" applyAlignment="1">
      <alignment horizontal="left"/>
    </xf>
    <xf numFmtId="0" fontId="4" fillId="0" borderId="2" xfId="0" applyNumberFormat="1" applyFont="1" applyBorder="1" applyAlignment="1">
      <alignment horizontal="left"/>
    </xf>
    <xf numFmtId="0" fontId="4" fillId="0" borderId="3" xfId="0" applyNumberFormat="1" applyFont="1" applyBorder="1" applyAlignment="1">
      <alignment horizontal="left"/>
    </xf>
    <xf numFmtId="0" fontId="6" fillId="0" borderId="0" xfId="0" applyNumberFormat="1" applyFont="1" applyBorder="1" applyAlignment="1">
      <alignment horizontal="left"/>
    </xf>
    <xf numFmtId="0" fontId="3" fillId="0" borderId="0" xfId="0" applyNumberFormat="1" applyFont="1" applyBorder="1" applyAlignment="1">
      <alignment horizontal="center" vertical="top" wrapText="1"/>
    </xf>
    <xf numFmtId="0" fontId="4" fillId="0" borderId="0" xfId="0" applyNumberFormat="1" applyFont="1" applyBorder="1" applyAlignment="1">
      <alignment horizontal="center" vertical="top" wrapText="1"/>
    </xf>
    <xf numFmtId="0" fontId="8" fillId="0" borderId="0" xfId="0" applyNumberFormat="1" applyFont="1" applyBorder="1" applyAlignment="1">
      <alignment horizontal="center"/>
    </xf>
    <xf numFmtId="0" fontId="3" fillId="0" borderId="0" xfId="0" applyNumberFormat="1" applyFont="1" applyBorder="1" applyAlignment="1">
      <alignment horizontal="right"/>
    </xf>
    <xf numFmtId="0" fontId="3" fillId="0" borderId="0" xfId="0" applyNumberFormat="1" applyFont="1" applyBorder="1" applyAlignment="1">
      <alignment horizontal="left" vertical="center"/>
    </xf>
    <xf numFmtId="0" fontId="3" fillId="0" borderId="0" xfId="0" applyNumberFormat="1" applyFont="1" applyBorder="1" applyAlignment="1">
      <alignment horizontal="right" vertical="center"/>
    </xf>
    <xf numFmtId="0" fontId="3" fillId="0" borderId="4" xfId="0" applyNumberFormat="1" applyFont="1" applyBorder="1" applyAlignment="1">
      <alignment horizontal="left"/>
    </xf>
    <xf numFmtId="0" fontId="3" fillId="0" borderId="1" xfId="0" applyNumberFormat="1" applyFont="1" applyBorder="1" applyAlignment="1">
      <alignment horizontal="left"/>
    </xf>
    <xf numFmtId="0" fontId="3" fillId="0" borderId="5" xfId="0" applyNumberFormat="1" applyFont="1" applyBorder="1" applyAlignment="1">
      <alignment horizontal="left"/>
    </xf>
    <xf numFmtId="0" fontId="3" fillId="0" borderId="2" xfId="0" applyNumberFormat="1" applyFont="1" applyBorder="1" applyAlignment="1">
      <alignment horizontal="left"/>
    </xf>
    <xf numFmtId="0" fontId="3" fillId="0" borderId="6" xfId="0" applyNumberFormat="1" applyFont="1" applyBorder="1" applyAlignment="1">
      <alignment horizontal="left"/>
    </xf>
    <xf numFmtId="0" fontId="3" fillId="0" borderId="3" xfId="0" applyNumberFormat="1" applyFont="1" applyBorder="1" applyAlignment="1">
      <alignment horizontal="left"/>
    </xf>
    <xf numFmtId="0" fontId="3" fillId="0" borderId="7" xfId="0" applyNumberFormat="1" applyFont="1" applyBorder="1" applyAlignment="1">
      <alignment horizontal="left"/>
    </xf>
    <xf numFmtId="0" fontId="3" fillId="0" borderId="7" xfId="0" applyNumberFormat="1" applyFont="1" applyBorder="1" applyAlignment="1">
      <alignment horizontal="lef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3" fillId="0" borderId="3" xfId="0" applyNumberFormat="1" applyFont="1" applyBorder="1" applyAlignment="1">
      <alignment horizontal="left" vertical="center"/>
    </xf>
    <xf numFmtId="0" fontId="8" fillId="0" borderId="0" xfId="0" applyNumberFormat="1" applyFont="1" applyBorder="1" applyAlignment="1">
      <alignment horizontal="left"/>
    </xf>
    <xf numFmtId="0" fontId="3" fillId="0" borderId="1" xfId="0" applyNumberFormat="1" applyFont="1" applyFill="1" applyBorder="1" applyAlignment="1">
      <alignment horizontal="left"/>
    </xf>
    <xf numFmtId="0" fontId="3" fillId="0" borderId="5" xfId="0" applyNumberFormat="1" applyFont="1" applyFill="1" applyBorder="1" applyAlignment="1">
      <alignment horizontal="left"/>
    </xf>
    <xf numFmtId="0" fontId="3" fillId="0" borderId="5" xfId="0" applyNumberFormat="1" applyFont="1" applyFill="1" applyBorder="1" applyAlignment="1">
      <alignment horizontal="right"/>
    </xf>
    <xf numFmtId="0" fontId="3" fillId="0" borderId="8" xfId="0" applyNumberFormat="1" applyFont="1" applyFill="1" applyBorder="1" applyAlignment="1">
      <alignment horizontal="left"/>
    </xf>
    <xf numFmtId="0" fontId="3" fillId="0" borderId="0" xfId="0" applyFont="1" applyBorder="1" applyAlignment="1">
      <alignment horizontal="left" vertical="center"/>
    </xf>
    <xf numFmtId="0" fontId="3" fillId="0" borderId="0" xfId="0" applyNumberFormat="1"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xf numFmtId="0" fontId="3" fillId="0" borderId="0" xfId="0" applyFont="1"/>
    <xf numFmtId="0" fontId="3" fillId="0" borderId="5" xfId="0" applyNumberFormat="1" applyFont="1" applyFill="1" applyBorder="1" applyAlignment="1"/>
    <xf numFmtId="0" fontId="3" fillId="0" borderId="9" xfId="0" applyNumberFormat="1" applyFont="1" applyBorder="1" applyAlignment="1">
      <alignment horizontal="center" vertical="center" wrapText="1"/>
    </xf>
    <xf numFmtId="165" fontId="3" fillId="0" borderId="3" xfId="3" applyNumberFormat="1" applyFont="1" applyBorder="1" applyAlignment="1">
      <alignment horizontal="left"/>
    </xf>
    <xf numFmtId="165" fontId="3" fillId="0" borderId="4" xfId="3" applyNumberFormat="1" applyFont="1" applyBorder="1" applyAlignment="1">
      <alignment horizontal="left"/>
    </xf>
    <xf numFmtId="165" fontId="3" fillId="0" borderId="10" xfId="3" applyNumberFormat="1" applyFont="1" applyBorder="1" applyAlignment="1">
      <alignment horizontal="left"/>
    </xf>
    <xf numFmtId="165" fontId="3" fillId="0" borderId="11" xfId="3" applyNumberFormat="1" applyFont="1" applyBorder="1" applyAlignment="1">
      <alignment horizontal="left"/>
    </xf>
    <xf numFmtId="165" fontId="3" fillId="0" borderId="12" xfId="3" applyNumberFormat="1" applyFont="1" applyBorder="1" applyAlignment="1">
      <alignment horizontal="left"/>
    </xf>
    <xf numFmtId="0" fontId="3" fillId="0" borderId="0" xfId="0" applyFont="1" applyBorder="1"/>
    <xf numFmtId="0" fontId="3" fillId="0" borderId="5" xfId="0" applyNumberFormat="1" applyFont="1" applyBorder="1" applyAlignment="1">
      <alignment vertical="center" wrapText="1"/>
    </xf>
    <xf numFmtId="0" fontId="3" fillId="0" borderId="13" xfId="0" applyNumberFormat="1" applyFont="1" applyBorder="1" applyAlignment="1">
      <alignment horizontal="left"/>
    </xf>
    <xf numFmtId="0" fontId="3" fillId="0" borderId="14" xfId="0" applyNumberFormat="1" applyFont="1" applyBorder="1" applyAlignment="1">
      <alignment horizontal="left" vertical="center" wrapText="1" indent="1"/>
    </xf>
    <xf numFmtId="0" fontId="3" fillId="0" borderId="8" xfId="0" applyNumberFormat="1" applyFont="1" applyBorder="1" applyAlignment="1">
      <alignment vertical="center" wrapText="1"/>
    </xf>
    <xf numFmtId="0" fontId="3" fillId="0" borderId="13" xfId="0" applyNumberFormat="1" applyFont="1" applyBorder="1" applyAlignment="1"/>
    <xf numFmtId="0" fontId="0" fillId="0" borderId="13" xfId="0" applyBorder="1" applyAlignment="1"/>
    <xf numFmtId="0" fontId="3" fillId="0" borderId="4" xfId="0" applyNumberFormat="1" applyFont="1" applyBorder="1" applyAlignment="1">
      <alignment horizontal="left" vertical="center" wrapText="1"/>
    </xf>
    <xf numFmtId="0" fontId="3" fillId="0" borderId="7" xfId="0" applyNumberFormat="1" applyFont="1" applyFill="1" applyBorder="1" applyAlignment="1">
      <alignment horizontal="center"/>
    </xf>
    <xf numFmtId="0" fontId="3" fillId="0" borderId="1" xfId="0" applyNumberFormat="1" applyFont="1" applyFill="1" applyBorder="1" applyAlignment="1">
      <alignment horizontal="center"/>
    </xf>
    <xf numFmtId="0" fontId="3" fillId="0" borderId="3" xfId="0" applyNumberFormat="1" applyFont="1" applyFill="1" applyBorder="1" applyAlignment="1">
      <alignment horizontal="center"/>
    </xf>
    <xf numFmtId="0" fontId="3" fillId="0" borderId="2" xfId="0" applyNumberFormat="1" applyFont="1" applyFill="1" applyBorder="1" applyAlignment="1">
      <alignment horizontal="center"/>
    </xf>
    <xf numFmtId="0" fontId="3" fillId="0" borderId="0" xfId="0" applyNumberFormat="1" applyFont="1" applyFill="1" applyBorder="1" applyAlignment="1">
      <alignment horizontal="left"/>
    </xf>
    <xf numFmtId="0" fontId="3" fillId="0" borderId="4" xfId="0" applyNumberFormat="1" applyFont="1" applyFill="1" applyBorder="1" applyAlignment="1">
      <alignment horizontal="left"/>
    </xf>
    <xf numFmtId="0" fontId="3" fillId="0" borderId="7" xfId="0" applyNumberFormat="1" applyFont="1" applyFill="1" applyBorder="1" applyAlignment="1">
      <alignment horizontal="center" wrapText="1"/>
    </xf>
    <xf numFmtId="0" fontId="3" fillId="0" borderId="1" xfId="0" applyNumberFormat="1" applyFont="1" applyFill="1" applyBorder="1" applyAlignment="1">
      <alignment horizontal="center" wrapText="1"/>
    </xf>
    <xf numFmtId="0" fontId="3" fillId="0" borderId="3" xfId="0" applyNumberFormat="1" applyFont="1" applyFill="1" applyBorder="1" applyAlignment="1">
      <alignment horizontal="center" wrapText="1"/>
    </xf>
    <xf numFmtId="0" fontId="3" fillId="0" borderId="0"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1" xfId="0" applyNumberFormat="1" applyFont="1" applyFill="1" applyBorder="1" applyAlignment="1"/>
    <xf numFmtId="0" fontId="3" fillId="0" borderId="14" xfId="0" applyNumberFormat="1" applyFont="1" applyFill="1" applyBorder="1" applyAlignment="1">
      <alignment horizontal="center" vertical="center" wrapText="1"/>
    </xf>
    <xf numFmtId="0" fontId="3" fillId="0" borderId="5" xfId="0" applyNumberFormat="1" applyFont="1" applyFill="1" applyBorder="1" applyAlignment="1">
      <alignment vertical="center" wrapText="1"/>
    </xf>
    <xf numFmtId="0" fontId="3" fillId="0" borderId="15" xfId="0" applyNumberFormat="1" applyFont="1" applyFill="1" applyBorder="1" applyAlignment="1">
      <alignment horizontal="center" wrapText="1"/>
    </xf>
    <xf numFmtId="0" fontId="3" fillId="0" borderId="14" xfId="0" applyNumberFormat="1" applyFont="1" applyFill="1" applyBorder="1" applyAlignment="1">
      <alignment horizontal="center" wrapText="1"/>
    </xf>
    <xf numFmtId="0" fontId="3" fillId="0" borderId="9" xfId="0" applyNumberFormat="1" applyFont="1" applyFill="1" applyBorder="1" applyAlignment="1">
      <alignment horizontal="center" wrapText="1"/>
    </xf>
    <xf numFmtId="0" fontId="3" fillId="0" borderId="9" xfId="0" applyNumberFormat="1" applyFont="1" applyFill="1" applyBorder="1" applyAlignment="1">
      <alignment horizontal="center" vertical="center" wrapText="1"/>
    </xf>
    <xf numFmtId="0" fontId="3" fillId="0" borderId="0" xfId="0" applyNumberFormat="1" applyFont="1" applyFill="1" applyBorder="1" applyAlignment="1">
      <alignment horizontal="center" wrapText="1"/>
    </xf>
    <xf numFmtId="0" fontId="3" fillId="0" borderId="0" xfId="0" applyNumberFormat="1" applyFont="1" applyBorder="1" applyAlignment="1">
      <alignment horizontal="center"/>
    </xf>
    <xf numFmtId="0" fontId="3" fillId="0" borderId="0" xfId="0" applyNumberFormat="1" applyFont="1" applyFill="1" applyBorder="1" applyAlignment="1">
      <alignment horizontal="center" vertical="justify"/>
    </xf>
    <xf numFmtId="0" fontId="3" fillId="0" borderId="0" xfId="0" applyFont="1" applyFill="1" applyBorder="1" applyAlignment="1">
      <alignment horizontal="right" vertical="center"/>
    </xf>
    <xf numFmtId="0" fontId="3" fillId="0" borderId="0" xfId="0" applyFont="1" applyFill="1" applyBorder="1" applyAlignment="1">
      <alignment horizontal="center" vertical="center"/>
    </xf>
    <xf numFmtId="0" fontId="11" fillId="0" borderId="0" xfId="0" applyFont="1"/>
    <xf numFmtId="165" fontId="3" fillId="0" borderId="16" xfId="3" applyNumberFormat="1" applyFont="1" applyBorder="1" applyAlignment="1">
      <alignment vertical="center"/>
    </xf>
    <xf numFmtId="165" fontId="3" fillId="0" borderId="5" xfId="3" applyNumberFormat="1" applyFont="1" applyBorder="1" applyAlignment="1">
      <alignment vertical="center"/>
    </xf>
    <xf numFmtId="165" fontId="3" fillId="0" borderId="1" xfId="3" applyNumberFormat="1" applyFont="1" applyBorder="1" applyAlignment="1">
      <alignment vertical="center"/>
    </xf>
    <xf numFmtId="165" fontId="3" fillId="0" borderId="17" xfId="3" applyNumberFormat="1" applyFont="1" applyBorder="1" applyAlignment="1">
      <alignment vertical="center"/>
    </xf>
    <xf numFmtId="165" fontId="3" fillId="0" borderId="8" xfId="3" applyNumberFormat="1" applyFont="1" applyBorder="1" applyAlignment="1">
      <alignment vertical="center"/>
    </xf>
    <xf numFmtId="165" fontId="3" fillId="0" borderId="5" xfId="3" applyNumberFormat="1" applyFont="1" applyBorder="1" applyAlignment="1">
      <alignment horizontal="center" vertical="center"/>
    </xf>
    <xf numFmtId="0" fontId="3" fillId="0" borderId="0" xfId="0" applyNumberFormat="1" applyFont="1" applyBorder="1" applyAlignment="1">
      <alignment horizontal="left" vertical="center" wrapText="1"/>
    </xf>
    <xf numFmtId="0" fontId="3" fillId="0" borderId="0" xfId="0" applyNumberFormat="1" applyFont="1" applyFill="1" applyBorder="1" applyAlignment="1">
      <alignment horizontal="right"/>
    </xf>
    <xf numFmtId="0" fontId="3" fillId="0" borderId="2" xfId="0" applyNumberFormat="1" applyFont="1" applyFill="1" applyBorder="1" applyAlignment="1">
      <alignment horizontal="left"/>
    </xf>
    <xf numFmtId="0" fontId="3" fillId="0" borderId="0" xfId="0" applyNumberFormat="1" applyFont="1" applyFill="1" applyBorder="1" applyAlignment="1">
      <alignment horizontal="center" vertical="center" wrapText="1"/>
    </xf>
    <xf numFmtId="0" fontId="3" fillId="0" borderId="5" xfId="0" applyNumberFormat="1" applyFont="1" applyBorder="1" applyAlignment="1"/>
    <xf numFmtId="0" fontId="4" fillId="0" borderId="0" xfId="0" applyNumberFormat="1" applyFont="1" applyBorder="1" applyAlignment="1">
      <alignment horizontal="justify" vertical="justify"/>
    </xf>
    <xf numFmtId="0" fontId="12" fillId="0" borderId="0" xfId="0" applyFont="1" applyBorder="1" applyAlignment="1"/>
    <xf numFmtId="0" fontId="3" fillId="0" borderId="0" xfId="0" applyFont="1" applyBorder="1" applyAlignment="1">
      <alignment wrapText="1"/>
    </xf>
    <xf numFmtId="0" fontId="4" fillId="0" borderId="0" xfId="0" applyFont="1" applyBorder="1"/>
    <xf numFmtId="0" fontId="10" fillId="0" borderId="0" xfId="0" applyFont="1" applyBorder="1"/>
    <xf numFmtId="0" fontId="3" fillId="0" borderId="0" xfId="0" applyFont="1" applyBorder="1" applyAlignment="1">
      <alignment horizontal="left" vertical="top"/>
    </xf>
    <xf numFmtId="0" fontId="3" fillId="0" borderId="0" xfId="0" applyNumberFormat="1" applyFont="1" applyFill="1" applyBorder="1" applyAlignment="1">
      <alignment horizontal="left" vertical="center"/>
    </xf>
    <xf numFmtId="0" fontId="0" fillId="0" borderId="0" xfId="0" applyFill="1"/>
    <xf numFmtId="0" fontId="3" fillId="0" borderId="13" xfId="0" applyNumberFormat="1" applyFont="1" applyFill="1" applyBorder="1" applyAlignment="1"/>
    <xf numFmtId="0" fontId="4" fillId="0" borderId="0" xfId="0" applyNumberFormat="1" applyFont="1" applyFill="1" applyBorder="1" applyAlignment="1">
      <alignment horizontal="left"/>
    </xf>
    <xf numFmtId="0" fontId="3" fillId="0" borderId="1"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0" xfId="0" applyNumberFormat="1" applyFont="1" applyBorder="1" applyAlignment="1"/>
    <xf numFmtId="0" fontId="3" fillId="0" borderId="8" xfId="0" applyNumberFormat="1" applyFont="1" applyFill="1" applyBorder="1" applyAlignment="1">
      <alignment vertical="center" wrapText="1"/>
    </xf>
    <xf numFmtId="0" fontId="3" fillId="0" borderId="3" xfId="0" applyNumberFormat="1" applyFont="1" applyFill="1" applyBorder="1" applyAlignment="1">
      <alignment horizontal="left"/>
    </xf>
    <xf numFmtId="165" fontId="3" fillId="0" borderId="0" xfId="3"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1" xfId="0" applyNumberFormat="1" applyFont="1" applyBorder="1" applyAlignment="1">
      <alignment horizontal="center" vertical="top" wrapText="1"/>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8" xfId="0" applyNumberFormat="1" applyFont="1" applyBorder="1" applyAlignment="1">
      <alignment horizontal="left"/>
    </xf>
    <xf numFmtId="0" fontId="7" fillId="0" borderId="1" xfId="0" applyNumberFormat="1" applyFont="1" applyBorder="1" applyAlignment="1">
      <alignment horizontal="left"/>
    </xf>
    <xf numFmtId="0" fontId="7" fillId="0" borderId="2" xfId="0" applyNumberFormat="1" applyFont="1" applyBorder="1" applyAlignment="1">
      <alignment horizontal="left"/>
    </xf>
    <xf numFmtId="0" fontId="7" fillId="0" borderId="3" xfId="0" applyNumberFormat="1" applyFont="1" applyBorder="1" applyAlignment="1">
      <alignment horizontal="left"/>
    </xf>
    <xf numFmtId="0" fontId="7" fillId="0" borderId="7" xfId="0" applyNumberFormat="1" applyFont="1" applyFill="1" applyBorder="1" applyAlignment="1">
      <alignment horizontal="center"/>
    </xf>
    <xf numFmtId="165" fontId="3" fillId="0" borderId="0" xfId="3" applyNumberFormat="1" applyFont="1" applyBorder="1" applyAlignment="1"/>
    <xf numFmtId="165" fontId="3" fillId="0" borderId="4" xfId="3" applyNumberFormat="1" applyFont="1" applyBorder="1" applyAlignment="1">
      <alignment horizontal="center" vertical="center"/>
    </xf>
    <xf numFmtId="0" fontId="3" fillId="0" borderId="5" xfId="0" applyNumberFormat="1" applyFont="1" applyBorder="1" applyAlignment="1">
      <alignment horizontal="left" vertical="center" wrapText="1"/>
    </xf>
    <xf numFmtId="0" fontId="3" fillId="0" borderId="1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165" fontId="3" fillId="0" borderId="11" xfId="3" applyNumberFormat="1" applyFont="1" applyBorder="1" applyAlignment="1">
      <alignment horizontal="center" vertical="center"/>
    </xf>
    <xf numFmtId="3" fontId="3" fillId="0" borderId="5" xfId="3" applyNumberFormat="1" applyFont="1" applyBorder="1" applyAlignment="1">
      <alignment horizontal="left" vertical="center"/>
    </xf>
    <xf numFmtId="3" fontId="3" fillId="0" borderId="8" xfId="3" applyNumberFormat="1" applyFont="1" applyBorder="1" applyAlignment="1">
      <alignment horizontal="left" vertical="center"/>
    </xf>
    <xf numFmtId="3" fontId="3" fillId="0" borderId="5" xfId="3" applyNumberFormat="1" applyFont="1" applyBorder="1" applyAlignment="1">
      <alignment horizontal="right" vertical="center"/>
    </xf>
    <xf numFmtId="0" fontId="3" fillId="0" borderId="13" xfId="0" applyNumberFormat="1" applyFont="1" applyBorder="1" applyAlignment="1">
      <alignment horizontal="left" wrapText="1"/>
    </xf>
    <xf numFmtId="0" fontId="3" fillId="0" borderId="5" xfId="0" applyNumberFormat="1" applyFont="1" applyBorder="1" applyAlignment="1">
      <alignment horizontal="left" wrapText="1" indent="1"/>
    </xf>
    <xf numFmtId="0" fontId="3" fillId="0" borderId="0" xfId="0" applyNumberFormat="1" applyFont="1" applyBorder="1" applyAlignment="1">
      <alignment horizontal="left" wrapText="1"/>
    </xf>
    <xf numFmtId="0" fontId="3" fillId="0" borderId="0" xfId="0" applyFont="1" applyBorder="1" applyAlignment="1">
      <alignment vertical="top" wrapText="1"/>
    </xf>
    <xf numFmtId="0" fontId="3" fillId="0" borderId="4" xfId="0" applyNumberFormat="1" applyFont="1" applyFill="1" applyBorder="1" applyAlignment="1">
      <alignment horizontal="right"/>
    </xf>
    <xf numFmtId="0" fontId="3" fillId="0" borderId="20" xfId="0" applyNumberFormat="1" applyFont="1" applyFill="1" applyBorder="1" applyAlignment="1">
      <alignment horizontal="center"/>
    </xf>
    <xf numFmtId="0" fontId="3" fillId="0" borderId="9" xfId="0" applyNumberFormat="1" applyFont="1" applyFill="1" applyBorder="1" applyAlignment="1">
      <alignment horizontal="center" vertical="center"/>
    </xf>
    <xf numFmtId="0" fontId="3" fillId="0" borderId="8" xfId="0" applyNumberFormat="1" applyFont="1" applyFill="1" applyBorder="1" applyAlignment="1"/>
    <xf numFmtId="165" fontId="3" fillId="0" borderId="16" xfId="3" applyNumberFormat="1" applyFont="1" applyFill="1" applyBorder="1" applyAlignment="1"/>
    <xf numFmtId="165" fontId="3" fillId="0" borderId="5" xfId="3" applyNumberFormat="1" applyFont="1" applyFill="1" applyBorder="1" applyAlignment="1"/>
    <xf numFmtId="165" fontId="3" fillId="0" borderId="8" xfId="3" applyNumberFormat="1" applyFont="1" applyFill="1" applyBorder="1" applyAlignment="1"/>
    <xf numFmtId="165" fontId="3" fillId="0" borderId="17" xfId="3" applyNumberFormat="1" applyFont="1" applyFill="1" applyBorder="1" applyAlignment="1"/>
    <xf numFmtId="0" fontId="3" fillId="0" borderId="0" xfId="0" applyNumberFormat="1" applyFont="1" applyFill="1" applyBorder="1" applyAlignment="1"/>
    <xf numFmtId="0" fontId="3" fillId="0" borderId="6" xfId="0" applyNumberFormat="1" applyFont="1" applyFill="1" applyBorder="1" applyAlignment="1"/>
    <xf numFmtId="0" fontId="3" fillId="0" borderId="7" xfId="0" applyNumberFormat="1" applyFont="1" applyFill="1" applyBorder="1" applyAlignment="1">
      <alignment horizontal="left"/>
    </xf>
    <xf numFmtId="0" fontId="3" fillId="0" borderId="4" xfId="0" applyNumberFormat="1" applyFont="1" applyBorder="1" applyAlignment="1">
      <alignment horizontal="right"/>
    </xf>
    <xf numFmtId="0" fontId="3" fillId="0" borderId="2" xfId="0" applyNumberFormat="1" applyFont="1" applyFill="1" applyBorder="1" applyAlignment="1">
      <alignment horizontal="center" vertical="top" wrapText="1"/>
    </xf>
    <xf numFmtId="0" fontId="0" fillId="0" borderId="0" xfId="0" applyFont="1"/>
    <xf numFmtId="0" fontId="0" fillId="0" borderId="0" xfId="0" applyFont="1" applyFill="1"/>
    <xf numFmtId="0" fontId="3" fillId="0" borderId="21" xfId="0" applyNumberFormat="1" applyFont="1" applyBorder="1" applyAlignment="1">
      <alignment horizontal="center" wrapText="1"/>
    </xf>
    <xf numFmtId="165" fontId="3" fillId="0" borderId="5" xfId="3" applyNumberFormat="1" applyFont="1" applyBorder="1" applyAlignment="1">
      <alignment horizontal="right" vertical="center"/>
    </xf>
    <xf numFmtId="165" fontId="3" fillId="0" borderId="5" xfId="3" applyNumberFormat="1" applyFont="1" applyBorder="1" applyAlignment="1">
      <alignment horizontal="left" vertical="center"/>
    </xf>
    <xf numFmtId="165" fontId="3" fillId="0" borderId="4" xfId="3" applyNumberFormat="1" applyFont="1" applyBorder="1" applyAlignment="1">
      <alignment horizontal="right"/>
    </xf>
    <xf numFmtId="165" fontId="3" fillId="0" borderId="22" xfId="3" applyNumberFormat="1" applyFont="1" applyBorder="1" applyAlignment="1">
      <alignment horizontal="left"/>
    </xf>
    <xf numFmtId="165" fontId="3" fillId="0" borderId="23" xfId="3" applyNumberFormat="1" applyFont="1" applyBorder="1" applyAlignment="1">
      <alignment horizontal="left"/>
    </xf>
    <xf numFmtId="0" fontId="8" fillId="0" borderId="0" xfId="0" applyNumberFormat="1" applyFont="1" applyBorder="1" applyAlignment="1"/>
    <xf numFmtId="0" fontId="0" fillId="0" borderId="0" xfId="0" applyBorder="1"/>
    <xf numFmtId="0" fontId="4" fillId="0" borderId="4" xfId="0" applyNumberFormat="1" applyFont="1" applyBorder="1" applyAlignment="1">
      <alignment horizontal="left"/>
    </xf>
    <xf numFmtId="0" fontId="4" fillId="0" borderId="18" xfId="0" applyNumberFormat="1" applyFont="1" applyBorder="1" applyAlignment="1">
      <alignment horizontal="left"/>
    </xf>
    <xf numFmtId="0" fontId="4" fillId="0" borderId="15" xfId="0" applyNumberFormat="1" applyFont="1" applyBorder="1" applyAlignment="1">
      <alignment horizontal="left"/>
    </xf>
    <xf numFmtId="0" fontId="3" fillId="0" borderId="9" xfId="0" applyNumberFormat="1" applyFont="1" applyBorder="1" applyAlignment="1">
      <alignment horizontal="center" vertical="top" wrapText="1"/>
    </xf>
    <xf numFmtId="0" fontId="3" fillId="0" borderId="9" xfId="0" applyNumberFormat="1" applyFont="1" applyFill="1" applyBorder="1" applyAlignment="1">
      <alignment horizontal="center" vertical="top" wrapText="1"/>
    </xf>
    <xf numFmtId="0" fontId="3" fillId="0" borderId="9" xfId="0" applyNumberFormat="1" applyFont="1" applyFill="1" applyBorder="1" applyAlignment="1">
      <alignment horizontal="center" vertical="top"/>
    </xf>
    <xf numFmtId="0" fontId="3" fillId="0" borderId="2" xfId="0" applyNumberFormat="1" applyFont="1" applyFill="1" applyBorder="1" applyAlignment="1">
      <alignment vertical="justify"/>
    </xf>
    <xf numFmtId="0" fontId="3" fillId="0" borderId="0" xfId="0" applyNumberFormat="1" applyFont="1" applyFill="1" applyBorder="1" applyAlignment="1">
      <alignment vertical="justify"/>
    </xf>
    <xf numFmtId="0" fontId="3" fillId="0" borderId="6" xfId="0" applyNumberFormat="1" applyFont="1" applyFill="1" applyBorder="1" applyAlignment="1">
      <alignment vertical="justify"/>
    </xf>
    <xf numFmtId="0" fontId="3" fillId="0" borderId="4" xfId="0" applyNumberFormat="1" applyFont="1" applyFill="1" applyBorder="1" applyAlignment="1">
      <alignment vertical="center"/>
    </xf>
    <xf numFmtId="165" fontId="3" fillId="0" borderId="1" xfId="3" applyNumberFormat="1" applyFont="1" applyBorder="1" applyAlignment="1">
      <alignment horizontal="left" vertical="center"/>
    </xf>
    <xf numFmtId="0" fontId="6" fillId="0" borderId="0" xfId="0" applyFont="1" applyBorder="1" applyAlignment="1">
      <alignment vertical="top" wrapText="1"/>
    </xf>
    <xf numFmtId="0" fontId="4" fillId="0" borderId="5" xfId="0" applyNumberFormat="1" applyFont="1" applyBorder="1" applyAlignment="1">
      <alignment horizontal="left"/>
    </xf>
    <xf numFmtId="0" fontId="4" fillId="0" borderId="5" xfId="0" applyNumberFormat="1" applyFont="1" applyFill="1" applyBorder="1" applyAlignment="1">
      <alignment horizontal="left"/>
    </xf>
    <xf numFmtId="0" fontId="7" fillId="0" borderId="4" xfId="0" applyNumberFormat="1" applyFont="1" applyFill="1" applyBorder="1" applyAlignment="1"/>
    <xf numFmtId="0" fontId="7" fillId="0" borderId="13" xfId="0" applyNumberFormat="1" applyFont="1" applyFill="1" applyBorder="1" applyAlignment="1"/>
    <xf numFmtId="0" fontId="3" fillId="0" borderId="5" xfId="0" applyNumberFormat="1" applyFont="1" applyBorder="1" applyAlignment="1">
      <alignment horizontal="left" vertical="center"/>
    </xf>
    <xf numFmtId="0" fontId="3" fillId="0" borderId="3" xfId="0" applyNumberFormat="1" applyFont="1" applyFill="1" applyBorder="1" applyAlignment="1">
      <alignment vertical="justify"/>
    </xf>
    <xf numFmtId="0" fontId="3" fillId="0" borderId="4" xfId="0" applyNumberFormat="1" applyFont="1" applyFill="1" applyBorder="1" applyAlignment="1">
      <alignment vertical="justify"/>
    </xf>
    <xf numFmtId="0" fontId="3" fillId="0" borderId="18" xfId="0" applyNumberFormat="1" applyFont="1" applyFill="1" applyBorder="1" applyAlignment="1">
      <alignment vertical="justify"/>
    </xf>
    <xf numFmtId="0" fontId="3" fillId="0" borderId="24" xfId="0" applyNumberFormat="1" applyFont="1" applyFill="1" applyBorder="1" applyAlignment="1">
      <alignment vertical="center"/>
    </xf>
    <xf numFmtId="0" fontId="3" fillId="0" borderId="3" xfId="0" applyNumberFormat="1" applyFont="1" applyBorder="1" applyAlignment="1">
      <alignment vertical="center" wrapText="1"/>
    </xf>
    <xf numFmtId="0" fontId="3" fillId="0" borderId="4" xfId="0" applyNumberFormat="1" applyFont="1" applyBorder="1" applyAlignment="1">
      <alignment vertical="center" wrapText="1"/>
    </xf>
    <xf numFmtId="0" fontId="0" fillId="0" borderId="0" xfId="0" applyFont="1" applyBorder="1"/>
    <xf numFmtId="165" fontId="3" fillId="0" borderId="18" xfId="3" applyNumberFormat="1" applyFont="1" applyBorder="1" applyAlignment="1">
      <alignment horizontal="right"/>
    </xf>
    <xf numFmtId="0" fontId="3" fillId="0" borderId="7" xfId="0" applyNumberFormat="1" applyFont="1" applyFill="1" applyBorder="1" applyAlignment="1">
      <alignment horizontal="center" vertical="top"/>
    </xf>
    <xf numFmtId="165" fontId="3" fillId="0" borderId="8" xfId="3" applyNumberFormat="1" applyFont="1" applyBorder="1" applyAlignment="1">
      <alignment horizontal="right" vertical="center"/>
    </xf>
    <xf numFmtId="0" fontId="3" fillId="0" borderId="1" xfId="0" applyNumberFormat="1" applyFont="1" applyFill="1" applyBorder="1" applyAlignment="1">
      <alignment wrapText="1"/>
    </xf>
    <xf numFmtId="165" fontId="3" fillId="0" borderId="1" xfId="3" applyNumberFormat="1" applyFont="1" applyBorder="1" applyAlignment="1"/>
    <xf numFmtId="165" fontId="3" fillId="0" borderId="5" xfId="3" applyNumberFormat="1" applyFont="1" applyBorder="1" applyAlignment="1"/>
    <xf numFmtId="165" fontId="3" fillId="0" borderId="8" xfId="3" applyNumberFormat="1" applyFont="1" applyBorder="1" applyAlignment="1"/>
    <xf numFmtId="0" fontId="3" fillId="0" borderId="7" xfId="0" applyNumberFormat="1" applyFont="1" applyBorder="1" applyAlignment="1">
      <alignment horizontal="center" vertical="top" wrapText="1"/>
    </xf>
    <xf numFmtId="165" fontId="3" fillId="0" borderId="5" xfId="3" applyNumberFormat="1" applyFont="1" applyBorder="1" applyAlignment="1">
      <alignment horizontal="center"/>
    </xf>
    <xf numFmtId="165" fontId="3" fillId="0" borderId="25" xfId="3" applyNumberFormat="1" applyFont="1" applyBorder="1" applyAlignment="1">
      <alignment horizontal="center"/>
    </xf>
    <xf numFmtId="165" fontId="3" fillId="0" borderId="11" xfId="3" applyNumberFormat="1" applyFont="1" applyBorder="1" applyAlignment="1">
      <alignment horizontal="center"/>
    </xf>
    <xf numFmtId="165" fontId="3" fillId="0" borderId="0" xfId="3" applyNumberFormat="1" applyFont="1" applyBorder="1" applyAlignment="1">
      <alignment horizontal="center"/>
    </xf>
    <xf numFmtId="49" fontId="3" fillId="0" borderId="13" xfId="0" applyNumberFormat="1" applyFont="1" applyBorder="1" applyAlignment="1"/>
    <xf numFmtId="0" fontId="3" fillId="0" borderId="26" xfId="0" applyNumberFormat="1" applyFont="1" applyBorder="1" applyAlignment="1"/>
    <xf numFmtId="165" fontId="0" fillId="0" borderId="0" xfId="3" applyNumberFormat="1" applyFont="1"/>
    <xf numFmtId="165" fontId="0" fillId="0" borderId="0" xfId="3" applyNumberFormat="1" applyFont="1" applyFill="1"/>
    <xf numFmtId="0" fontId="3" fillId="0" borderId="4" xfId="0" applyNumberFormat="1" applyFont="1" applyBorder="1" applyAlignment="1"/>
    <xf numFmtId="0" fontId="3" fillId="0" borderId="3" xfId="0" applyNumberFormat="1" applyFont="1" applyFill="1" applyBorder="1" applyAlignment="1">
      <alignment vertical="center"/>
    </xf>
    <xf numFmtId="49" fontId="3" fillId="0" borderId="4" xfId="0" applyNumberFormat="1" applyFont="1" applyFill="1" applyBorder="1" applyAlignment="1">
      <alignment vertical="center"/>
    </xf>
    <xf numFmtId="165" fontId="3" fillId="0" borderId="10" xfId="3" applyNumberFormat="1" applyFont="1" applyBorder="1" applyAlignment="1">
      <alignment vertical="center"/>
    </xf>
    <xf numFmtId="165" fontId="3" fillId="0" borderId="11" xfId="3" applyNumberFormat="1" applyFont="1" applyBorder="1" applyAlignment="1">
      <alignment vertical="center"/>
    </xf>
    <xf numFmtId="0" fontId="6" fillId="0" borderId="0" xfId="0" applyFont="1" applyBorder="1" applyAlignment="1">
      <alignment horizontal="center" vertical="top" wrapText="1"/>
    </xf>
    <xf numFmtId="165" fontId="3" fillId="0" borderId="0" xfId="3" applyNumberFormat="1" applyFont="1" applyBorder="1" applyAlignment="1">
      <alignment horizontal="left" vertical="center"/>
    </xf>
    <xf numFmtId="165" fontId="4" fillId="0" borderId="0" xfId="3" applyNumberFormat="1" applyFont="1" applyBorder="1" applyAlignment="1">
      <alignment horizontal="left"/>
    </xf>
    <xf numFmtId="165" fontId="14" fillId="0" borderId="0" xfId="3" applyNumberFormat="1" applyFont="1" applyBorder="1" applyAlignment="1">
      <alignment horizontal="left"/>
    </xf>
    <xf numFmtId="165" fontId="15" fillId="0" borderId="0" xfId="3" applyNumberFormat="1" applyFont="1"/>
    <xf numFmtId="0" fontId="17" fillId="0" borderId="0" xfId="0" applyFont="1" applyAlignment="1">
      <alignment horizontal="justify" vertical="center"/>
    </xf>
    <xf numFmtId="0" fontId="0" fillId="0" borderId="0" xfId="0" applyNumberFormat="1" applyAlignment="1">
      <alignment shrinkToFit="1"/>
    </xf>
    <xf numFmtId="0" fontId="18" fillId="0" borderId="0" xfId="0" applyNumberFormat="1" applyFont="1" applyAlignment="1">
      <alignment horizontal="justify" vertical="center" shrinkToFit="1"/>
    </xf>
    <xf numFmtId="0" fontId="16" fillId="0" borderId="0" xfId="0" applyFont="1" applyAlignment="1">
      <alignment horizontal="center"/>
    </xf>
    <xf numFmtId="0" fontId="16" fillId="0" borderId="0" xfId="0" applyFont="1" applyAlignment="1">
      <alignment horizontal="left" vertical="center"/>
    </xf>
    <xf numFmtId="0" fontId="7" fillId="0" borderId="9" xfId="0" applyFont="1" applyBorder="1" applyAlignment="1">
      <alignment horizontal="center" wrapText="1"/>
    </xf>
    <xf numFmtId="0" fontId="7" fillId="0" borderId="9" xfId="0" applyFont="1" applyBorder="1" applyAlignment="1">
      <alignment horizontal="center" vertical="center"/>
    </xf>
    <xf numFmtId="0" fontId="19" fillId="0" borderId="0" xfId="0" applyNumberFormat="1" applyFont="1" applyAlignment="1">
      <alignment horizontal="justify" vertical="center" shrinkToFit="1"/>
    </xf>
    <xf numFmtId="0" fontId="17" fillId="0" borderId="0" xfId="0" applyFont="1"/>
    <xf numFmtId="0" fontId="17" fillId="0" borderId="0" xfId="0" applyNumberFormat="1" applyFont="1" applyAlignment="1">
      <alignment shrinkToFit="1"/>
    </xf>
    <xf numFmtId="0" fontId="6" fillId="0" borderId="27" xfId="0" applyNumberFormat="1" applyFont="1" applyBorder="1" applyAlignment="1">
      <alignment horizontal="center" vertical="top" wrapText="1"/>
    </xf>
    <xf numFmtId="4" fontId="6" fillId="0" borderId="27" xfId="0" applyNumberFormat="1" applyFont="1" applyBorder="1" applyAlignment="1">
      <alignment horizontal="left" vertical="top" wrapText="1"/>
    </xf>
    <xf numFmtId="2" fontId="6" fillId="0" borderId="27" xfId="0" applyNumberFormat="1" applyFont="1" applyBorder="1" applyAlignment="1">
      <alignment horizontal="left" vertical="top" wrapText="1"/>
    </xf>
    <xf numFmtId="0" fontId="7" fillId="3" borderId="27" xfId="0" applyNumberFormat="1" applyFont="1" applyFill="1" applyBorder="1" applyAlignment="1">
      <alignment horizontal="center" vertical="center" wrapText="1"/>
    </xf>
    <xf numFmtId="167" fontId="6" fillId="0" borderId="27" xfId="0" applyNumberFormat="1" applyFont="1" applyBorder="1" applyAlignment="1">
      <alignment horizontal="right" vertical="top" wrapText="1"/>
    </xf>
    <xf numFmtId="1" fontId="6" fillId="0" borderId="27" xfId="0" applyNumberFormat="1" applyFont="1" applyBorder="1" applyAlignment="1">
      <alignment vertical="top" wrapText="1"/>
    </xf>
    <xf numFmtId="1" fontId="6" fillId="0" borderId="27" xfId="0" applyNumberFormat="1" applyFont="1" applyBorder="1" applyAlignment="1">
      <alignment horizontal="right" vertical="top" wrapText="1"/>
    </xf>
    <xf numFmtId="167" fontId="6" fillId="3" borderId="27" xfId="0" applyNumberFormat="1" applyFont="1" applyFill="1" applyBorder="1" applyAlignment="1">
      <alignment horizontal="right" vertical="top" wrapText="1"/>
    </xf>
    <xf numFmtId="0" fontId="17" fillId="0" borderId="0" xfId="0" applyNumberFormat="1" applyFont="1" applyAlignment="1">
      <alignment horizontal="center" vertical="center" wrapText="1" shrinkToFit="1"/>
    </xf>
    <xf numFmtId="0" fontId="0" fillId="0" borderId="0" xfId="0" applyAlignment="1">
      <alignment wrapText="1"/>
    </xf>
    <xf numFmtId="0" fontId="20" fillId="0" borderId="0" xfId="0" applyFont="1" applyAlignment="1">
      <alignment horizontal="justify" vertical="center"/>
    </xf>
    <xf numFmtId="0" fontId="3" fillId="0" borderId="5" xfId="0" applyNumberFormat="1" applyFont="1" applyBorder="1" applyAlignment="1">
      <alignment horizontal="left" wrapText="1"/>
    </xf>
    <xf numFmtId="165" fontId="3" fillId="0" borderId="0" xfId="3" applyNumberFormat="1" applyFont="1" applyBorder="1" applyAlignment="1">
      <alignment horizontal="right"/>
    </xf>
    <xf numFmtId="165" fontId="3" fillId="0" borderId="6" xfId="3" applyNumberFormat="1" applyFont="1" applyBorder="1" applyAlignment="1">
      <alignment horizontal="right"/>
    </xf>
    <xf numFmtId="165" fontId="3" fillId="0" borderId="2" xfId="3" applyNumberFormat="1" applyFont="1" applyBorder="1" applyAlignment="1">
      <alignment horizontal="right"/>
    </xf>
    <xf numFmtId="165" fontId="7" fillId="0" borderId="0" xfId="3" applyNumberFormat="1" applyFont="1" applyBorder="1" applyAlignment="1">
      <alignment horizontal="left" vertical="center"/>
    </xf>
    <xf numFmtId="165" fontId="7" fillId="0" borderId="0" xfId="3" applyNumberFormat="1" applyFont="1" applyBorder="1" applyAlignment="1">
      <alignment horizontal="center" vertical="center"/>
    </xf>
    <xf numFmtId="165" fontId="7" fillId="0" borderId="0" xfId="3" applyNumberFormat="1" applyFont="1" applyBorder="1" applyAlignment="1">
      <alignment horizontal="right" vertical="center"/>
    </xf>
    <xf numFmtId="0" fontId="3" fillId="0" borderId="2" xfId="0" applyNumberFormat="1" applyFont="1" applyFill="1" applyBorder="1" applyAlignment="1">
      <alignment horizontal="center" vertical="center" wrapText="1"/>
    </xf>
    <xf numFmtId="0" fontId="7" fillId="0" borderId="0" xfId="0" applyNumberFormat="1" applyFont="1" applyBorder="1" applyAlignment="1">
      <alignment horizontal="left" vertical="center"/>
    </xf>
    <xf numFmtId="0" fontId="4" fillId="0" borderId="7" xfId="0" applyNumberFormat="1" applyFont="1" applyBorder="1" applyAlignment="1">
      <alignment horizontal="left" wrapText="1"/>
    </xf>
    <xf numFmtId="0" fontId="4" fillId="0" borderId="26" xfId="0" applyNumberFormat="1" applyFont="1" applyBorder="1" applyAlignment="1">
      <alignment horizontal="left" wrapText="1"/>
    </xf>
    <xf numFmtId="166" fontId="3" fillId="0" borderId="2" xfId="3" applyNumberFormat="1" applyFont="1" applyBorder="1" applyAlignment="1">
      <alignment horizontal="right"/>
    </xf>
    <xf numFmtId="166" fontId="3" fillId="0" borderId="0" xfId="3" applyNumberFormat="1" applyFont="1" applyBorder="1" applyAlignment="1">
      <alignment horizontal="right"/>
    </xf>
    <xf numFmtId="166" fontId="3" fillId="0" borderId="22" xfId="3" applyNumberFormat="1" applyFont="1" applyBorder="1" applyAlignment="1">
      <alignment horizontal="right"/>
    </xf>
    <xf numFmtId="0" fontId="7" fillId="0" borderId="0" xfId="0" applyNumberFormat="1" applyFont="1" applyFill="1" applyBorder="1" applyAlignment="1">
      <alignment horizontal="center" vertical="center"/>
    </xf>
    <xf numFmtId="0" fontId="4" fillId="0" borderId="0" xfId="0" applyFont="1"/>
    <xf numFmtId="0" fontId="21" fillId="0" borderId="28" xfId="0" applyFont="1" applyBorder="1" applyAlignment="1">
      <alignment horizontal="center" vertical="center" wrapText="1"/>
    </xf>
    <xf numFmtId="0" fontId="6" fillId="0" borderId="29" xfId="0" applyFont="1" applyBorder="1" applyAlignment="1">
      <alignment horizontal="left" vertical="center" wrapText="1" indent="2"/>
    </xf>
    <xf numFmtId="0" fontId="6" fillId="0" borderId="30" xfId="0" applyFont="1" applyBorder="1" applyAlignment="1">
      <alignment vertical="center" wrapText="1"/>
    </xf>
    <xf numFmtId="0" fontId="6" fillId="0" borderId="30" xfId="0" applyFont="1" applyBorder="1" applyAlignment="1">
      <alignment horizontal="center" vertical="center" wrapText="1"/>
    </xf>
    <xf numFmtId="14" fontId="6" fillId="0" borderId="30" xfId="0" applyNumberFormat="1" applyFont="1" applyBorder="1" applyAlignment="1">
      <alignment horizontal="center" vertical="center" wrapText="1"/>
    </xf>
    <xf numFmtId="0" fontId="6" fillId="0" borderId="28" xfId="0" applyFont="1" applyBorder="1" applyAlignment="1">
      <alignment vertical="center" wrapText="1"/>
    </xf>
    <xf numFmtId="0" fontId="6" fillId="0" borderId="22" xfId="0" applyFont="1" applyBorder="1" applyAlignment="1">
      <alignment horizontal="center" vertical="center" wrapText="1"/>
    </xf>
    <xf numFmtId="0" fontId="6" fillId="0" borderId="28" xfId="0" applyFont="1" applyBorder="1" applyAlignment="1">
      <alignment horizontal="center" vertical="center" wrapText="1"/>
    </xf>
    <xf numFmtId="14" fontId="6" fillId="0" borderId="28" xfId="0" applyNumberFormat="1" applyFont="1" applyBorder="1" applyAlignment="1">
      <alignment horizontal="center" vertical="center" wrapText="1"/>
    </xf>
    <xf numFmtId="0" fontId="6" fillId="0" borderId="29" xfId="0" applyFont="1" applyBorder="1" applyAlignment="1">
      <alignment vertical="center" wrapText="1"/>
    </xf>
    <xf numFmtId="0" fontId="6" fillId="0" borderId="29" xfId="0" applyFont="1" applyBorder="1" applyAlignment="1">
      <alignment horizontal="center" vertical="center" wrapText="1"/>
    </xf>
    <xf numFmtId="14" fontId="6" fillId="0" borderId="29" xfId="0" applyNumberFormat="1" applyFont="1" applyBorder="1" applyAlignment="1">
      <alignment horizontal="center" vertical="center" wrapText="1"/>
    </xf>
    <xf numFmtId="0" fontId="6" fillId="0" borderId="31" xfId="0" applyFont="1" applyBorder="1" applyAlignment="1">
      <alignment horizontal="left" vertical="center" wrapText="1" indent="2"/>
    </xf>
    <xf numFmtId="0" fontId="6" fillId="0" borderId="32" xfId="0" applyFont="1" applyBorder="1" applyAlignment="1">
      <alignment vertical="center" wrapText="1"/>
    </xf>
    <xf numFmtId="0" fontId="6" fillId="0" borderId="32" xfId="0" applyFont="1" applyBorder="1" applyAlignment="1">
      <alignment horizontal="center" vertical="center" wrapText="1"/>
    </xf>
    <xf numFmtId="14" fontId="6" fillId="0" borderId="32" xfId="0" applyNumberFormat="1"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left" vertical="center" wrapText="1" indent="2"/>
    </xf>
    <xf numFmtId="0" fontId="6" fillId="0" borderId="23" xfId="0" applyFont="1" applyBorder="1" applyAlignment="1">
      <alignment vertical="center" wrapText="1"/>
    </xf>
    <xf numFmtId="0" fontId="6" fillId="0" borderId="23" xfId="0" applyFont="1" applyBorder="1" applyAlignment="1">
      <alignment horizontal="center" vertical="center" wrapText="1"/>
    </xf>
    <xf numFmtId="14" fontId="6" fillId="0" borderId="23" xfId="0" applyNumberFormat="1" applyFont="1" applyBorder="1" applyAlignment="1">
      <alignment horizontal="center" vertical="center" wrapText="1"/>
    </xf>
    <xf numFmtId="0" fontId="32" fillId="0" borderId="31" xfId="0" applyFont="1" applyBorder="1" applyAlignment="1">
      <alignment horizontal="left" vertical="center" wrapText="1" indent="2"/>
    </xf>
    <xf numFmtId="0" fontId="6" fillId="2" borderId="9" xfId="2" applyFont="1" applyFill="1" applyBorder="1" applyAlignment="1">
      <alignment horizontal="center" vertical="center" wrapText="1"/>
    </xf>
    <xf numFmtId="0" fontId="6" fillId="0" borderId="31" xfId="0" applyFont="1" applyBorder="1" applyAlignment="1">
      <alignment horizontal="center" vertical="center" wrapText="1"/>
    </xf>
    <xf numFmtId="0" fontId="6" fillId="0" borderId="31" xfId="0" applyFont="1" applyBorder="1" applyAlignment="1">
      <alignment vertical="center" wrapText="1"/>
    </xf>
    <xf numFmtId="0" fontId="6" fillId="0" borderId="9" xfId="0" applyFont="1" applyBorder="1"/>
    <xf numFmtId="0" fontId="6" fillId="0" borderId="9" xfId="0" applyFont="1" applyBorder="1" applyAlignment="1">
      <alignment wrapText="1"/>
    </xf>
    <xf numFmtId="14" fontId="6" fillId="0" borderId="31" xfId="0" applyNumberFormat="1" applyFont="1" applyBorder="1" applyAlignment="1">
      <alignment horizontal="center" vertical="center" wrapText="1"/>
    </xf>
    <xf numFmtId="0" fontId="6" fillId="0" borderId="9" xfId="0" applyFont="1" applyBorder="1" applyAlignment="1">
      <alignment vertical="top"/>
    </xf>
    <xf numFmtId="0" fontId="6" fillId="0" borderId="9" xfId="0" applyFont="1" applyBorder="1" applyAlignment="1">
      <alignment vertical="top" wrapText="1"/>
    </xf>
    <xf numFmtId="0" fontId="6" fillId="0" borderId="21" xfId="0" applyFont="1" applyBorder="1" applyAlignment="1">
      <alignment vertical="center" wrapText="1"/>
    </xf>
    <xf numFmtId="14" fontId="19" fillId="0" borderId="31" xfId="0" applyNumberFormat="1" applyFont="1" applyBorder="1" applyAlignment="1">
      <alignment horizontal="center" vertical="center"/>
    </xf>
    <xf numFmtId="0" fontId="6" fillId="0" borderId="31" xfId="0" applyFont="1" applyBorder="1" applyAlignment="1">
      <alignment horizontal="center"/>
    </xf>
    <xf numFmtId="0" fontId="6" fillId="0" borderId="9" xfId="0" applyFont="1" applyBorder="1" applyAlignment="1">
      <alignment vertical="center"/>
    </xf>
    <xf numFmtId="0" fontId="6" fillId="0" borderId="29" xfId="0" applyFont="1" applyBorder="1"/>
    <xf numFmtId="0" fontId="6" fillId="0" borderId="35" xfId="0" applyFont="1" applyBorder="1" applyAlignment="1">
      <alignment vertical="top" wrapText="1"/>
    </xf>
    <xf numFmtId="0" fontId="6" fillId="0" borderId="32" xfId="0" applyFont="1" applyBorder="1" applyAlignment="1">
      <alignment vertical="center"/>
    </xf>
    <xf numFmtId="0" fontId="6" fillId="0" borderId="28" xfId="0" applyFont="1" applyBorder="1" applyAlignment="1">
      <alignment vertical="top" wrapText="1"/>
    </xf>
    <xf numFmtId="0" fontId="6" fillId="0" borderId="31" xfId="0" applyFont="1" applyBorder="1" applyAlignment="1">
      <alignment vertical="top" wrapText="1"/>
    </xf>
    <xf numFmtId="0" fontId="6" fillId="0" borderId="31" xfId="0" applyFont="1" applyBorder="1" applyAlignment="1">
      <alignment horizontal="center" vertical="center"/>
    </xf>
    <xf numFmtId="14" fontId="6" fillId="0" borderId="31" xfId="0" applyNumberFormat="1" applyFont="1" applyBorder="1" applyAlignment="1">
      <alignment horizontal="center" vertical="center"/>
    </xf>
    <xf numFmtId="14" fontId="6" fillId="0" borderId="31" xfId="0" applyNumberFormat="1" applyFont="1" applyBorder="1" applyAlignment="1">
      <alignment horizontal="center" vertical="top" wrapText="1"/>
    </xf>
    <xf numFmtId="0" fontId="6" fillId="0" borderId="19" xfId="0" applyFont="1" applyBorder="1" applyAlignment="1">
      <alignment horizontal="center" vertical="center" wrapText="1"/>
    </xf>
    <xf numFmtId="0" fontId="6" fillId="0" borderId="9" xfId="0" applyFont="1" applyBorder="1" applyAlignment="1">
      <alignment horizontal="center" vertical="center" wrapText="1"/>
    </xf>
    <xf numFmtId="0" fontId="24" fillId="0" borderId="29" xfId="0" applyFont="1" applyBorder="1" applyAlignment="1">
      <alignment horizontal="justify" vertical="center" wrapText="1"/>
    </xf>
    <xf numFmtId="0" fontId="6" fillId="0" borderId="28" xfId="0" applyFont="1" applyBorder="1" applyAlignment="1">
      <alignment horizontal="center"/>
    </xf>
    <xf numFmtId="0" fontId="6" fillId="0" borderId="29" xfId="0" applyFont="1" applyBorder="1" applyAlignment="1">
      <alignment horizontal="center"/>
    </xf>
    <xf numFmtId="0" fontId="6" fillId="0" borderId="36" xfId="0" applyFont="1" applyBorder="1" applyAlignment="1">
      <alignment horizontal="center"/>
    </xf>
    <xf numFmtId="0" fontId="6" fillId="0" borderId="37" xfId="0" applyFont="1" applyBorder="1" applyAlignment="1">
      <alignment horizontal="center" vertical="center"/>
    </xf>
    <xf numFmtId="0" fontId="4" fillId="0" borderId="29" xfId="0" applyFont="1" applyBorder="1"/>
    <xf numFmtId="0" fontId="4" fillId="0" borderId="28" xfId="0" applyFont="1" applyBorder="1"/>
    <xf numFmtId="0" fontId="3" fillId="0" borderId="28" xfId="0" applyFont="1" applyBorder="1"/>
    <xf numFmtId="0" fontId="3" fillId="0" borderId="29" xfId="0" applyFont="1" applyBorder="1"/>
    <xf numFmtId="14" fontId="6" fillId="0" borderId="37" xfId="0" applyNumberFormat="1" applyFont="1" applyBorder="1" applyAlignment="1">
      <alignment horizontal="center"/>
    </xf>
    <xf numFmtId="0" fontId="4" fillId="0" borderId="31" xfId="0" applyFont="1" applyBorder="1" applyAlignment="1">
      <alignment horizontal="center"/>
    </xf>
    <xf numFmtId="14" fontId="6" fillId="0" borderId="31" xfId="0" applyNumberFormat="1" applyFont="1" applyBorder="1" applyAlignment="1">
      <alignment horizontal="center"/>
    </xf>
    <xf numFmtId="0" fontId="6" fillId="0" borderId="28" xfId="0" applyFont="1" applyBorder="1" applyAlignment="1">
      <alignment vertical="center"/>
    </xf>
    <xf numFmtId="0" fontId="3" fillId="0" borderId="31" xfId="0" applyFont="1" applyBorder="1" applyAlignment="1">
      <alignment vertical="center" wrapText="1"/>
    </xf>
    <xf numFmtId="0" fontId="3" fillId="0" borderId="29" xfId="0" applyFont="1" applyBorder="1" applyAlignment="1">
      <alignment vertical="center" wrapText="1"/>
    </xf>
    <xf numFmtId="14" fontId="6" fillId="0" borderId="31" xfId="0" applyNumberFormat="1" applyFont="1" applyBorder="1" applyAlignment="1">
      <alignment vertical="center" wrapText="1"/>
    </xf>
    <xf numFmtId="14" fontId="6" fillId="0" borderId="29" xfId="0" applyNumberFormat="1" applyFont="1" applyBorder="1" applyAlignment="1">
      <alignment vertical="center" wrapText="1"/>
    </xf>
    <xf numFmtId="0" fontId="7" fillId="0" borderId="0" xfId="0" applyFont="1"/>
    <xf numFmtId="0" fontId="16" fillId="0" borderId="0" xfId="0" applyFont="1" applyAlignment="1">
      <alignment horizontal="left"/>
    </xf>
    <xf numFmtId="0" fontId="3" fillId="0" borderId="0" xfId="0" applyFont="1" applyAlignment="1">
      <alignment horizontal="left" vertical="center" indent="1"/>
    </xf>
    <xf numFmtId="0" fontId="3" fillId="0" borderId="0" xfId="0" applyFont="1" applyAlignment="1">
      <alignment vertical="center"/>
    </xf>
    <xf numFmtId="0" fontId="3" fillId="0" borderId="0" xfId="0" applyFont="1" applyAlignment="1">
      <alignment horizontal="left" vertical="center" indent="4"/>
    </xf>
    <xf numFmtId="0" fontId="7" fillId="0" borderId="0" xfId="0" applyFont="1" applyAlignment="1">
      <alignment vertical="center"/>
    </xf>
    <xf numFmtId="0" fontId="6" fillId="0" borderId="22" xfId="0" applyFont="1" applyBorder="1" applyAlignment="1">
      <alignment vertical="center" wrapText="1"/>
    </xf>
    <xf numFmtId="0" fontId="6" fillId="0" borderId="22" xfId="0" applyFont="1" applyBorder="1" applyAlignment="1">
      <alignment horizontal="justify" vertical="center" wrapText="1"/>
    </xf>
    <xf numFmtId="0" fontId="6" fillId="0" borderId="22" xfId="0" applyFont="1" applyBorder="1" applyAlignment="1">
      <alignment vertical="top" wrapText="1"/>
    </xf>
    <xf numFmtId="0" fontId="6" fillId="0" borderId="30" xfId="0" applyFont="1" applyBorder="1" applyAlignment="1">
      <alignment vertical="top" wrapText="1"/>
    </xf>
    <xf numFmtId="0" fontId="6" fillId="0" borderId="30" xfId="0" applyFont="1" applyBorder="1" applyAlignment="1">
      <alignment horizontal="justify"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xf>
    <xf numFmtId="0" fontId="6" fillId="0" borderId="35" xfId="0" applyFont="1" applyBorder="1" applyAlignment="1">
      <alignment horizontal="center"/>
    </xf>
    <xf numFmtId="0" fontId="6" fillId="0" borderId="38" xfId="0" applyFont="1" applyBorder="1" applyAlignment="1">
      <alignment horizontal="center"/>
    </xf>
    <xf numFmtId="0" fontId="6" fillId="0" borderId="39" xfId="0" applyFont="1" applyBorder="1" applyAlignment="1">
      <alignment horizontal="center"/>
    </xf>
    <xf numFmtId="0" fontId="6" fillId="0" borderId="0" xfId="0" applyFont="1" applyBorder="1" applyAlignment="1">
      <alignment wrapText="1"/>
    </xf>
    <xf numFmtId="0" fontId="6" fillId="0" borderId="7" xfId="0" applyFont="1" applyBorder="1"/>
    <xf numFmtId="0" fontId="6" fillId="0" borderId="7" xfId="0" applyFont="1" applyBorder="1" applyAlignment="1">
      <alignment wrapText="1"/>
    </xf>
    <xf numFmtId="14" fontId="19" fillId="0" borderId="21" xfId="0" applyNumberFormat="1"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top"/>
    </xf>
    <xf numFmtId="0" fontId="6" fillId="0" borderId="39" xfId="0" applyFont="1" applyBorder="1" applyAlignment="1">
      <alignment horizontal="center" vertical="top"/>
    </xf>
    <xf numFmtId="14" fontId="6" fillId="0" borderId="41" xfId="0" applyNumberFormat="1" applyFont="1" applyBorder="1" applyAlignment="1">
      <alignment horizontal="center"/>
    </xf>
    <xf numFmtId="14" fontId="6" fillId="0" borderId="17" xfId="0" applyNumberFormat="1" applyFont="1" applyBorder="1" applyAlignment="1">
      <alignment horizontal="center"/>
    </xf>
    <xf numFmtId="0" fontId="26" fillId="0" borderId="0" xfId="0" applyFont="1" applyAlignment="1">
      <alignment horizontal="justify" vertical="center"/>
    </xf>
    <xf numFmtId="0" fontId="16" fillId="0" borderId="0" xfId="0" applyNumberFormat="1" applyFont="1" applyAlignment="1">
      <alignment vertical="center" shrinkToFit="1"/>
    </xf>
    <xf numFmtId="0" fontId="3" fillId="0" borderId="0" xfId="0" applyNumberFormat="1" applyFont="1" applyAlignment="1">
      <alignment horizontal="justify" vertical="center" shrinkToFit="1"/>
    </xf>
    <xf numFmtId="0" fontId="7" fillId="0" borderId="0" xfId="0" applyNumberFormat="1" applyFont="1" applyAlignment="1">
      <alignment vertical="center" wrapText="1" shrinkToFit="1"/>
    </xf>
    <xf numFmtId="0" fontId="7" fillId="0" borderId="0" xfId="0" applyNumberFormat="1" applyFont="1" applyAlignment="1">
      <alignment horizontal="justify" vertical="center" shrinkToFit="1"/>
    </xf>
    <xf numFmtId="0" fontId="3" fillId="0" borderId="0" xfId="0" applyFont="1" applyAlignment="1">
      <alignment horizontal="justify" vertical="center"/>
    </xf>
    <xf numFmtId="0" fontId="3" fillId="0" borderId="9" xfId="0" applyFont="1" applyBorder="1" applyAlignment="1">
      <alignment horizontal="left" wrapText="1"/>
    </xf>
    <xf numFmtId="3" fontId="3" fillId="0" borderId="9" xfId="0" applyNumberFormat="1" applyFont="1" applyBorder="1"/>
    <xf numFmtId="4" fontId="3" fillId="0" borderId="9" xfId="0" applyNumberFormat="1" applyFont="1" applyBorder="1"/>
    <xf numFmtId="0" fontId="3" fillId="0" borderId="9" xfId="0" applyFont="1" applyBorder="1" applyAlignment="1">
      <alignment wrapText="1"/>
    </xf>
    <xf numFmtId="0" fontId="3" fillId="0" borderId="9" xfId="0" applyNumberFormat="1" applyFont="1" applyBorder="1" applyAlignment="1">
      <alignment vertical="center" wrapText="1" shrinkToFit="1"/>
    </xf>
    <xf numFmtId="0" fontId="3" fillId="0" borderId="9" xfId="0" applyNumberFormat="1" applyFont="1" applyBorder="1" applyAlignment="1">
      <alignment horizontal="justify" vertical="center" wrapText="1" shrinkToFit="1"/>
    </xf>
    <xf numFmtId="0" fontId="3" fillId="0" borderId="7" xfId="0" applyNumberFormat="1" applyFont="1" applyBorder="1" applyAlignment="1">
      <alignment horizontal="center" shrinkToFit="1"/>
    </xf>
    <xf numFmtId="0" fontId="3" fillId="0" borderId="9" xfId="0" applyFont="1" applyBorder="1" applyAlignment="1">
      <alignment horizontal="center"/>
    </xf>
    <xf numFmtId="0" fontId="3" fillId="0" borderId="7" xfId="0" applyNumberFormat="1" applyFont="1" applyBorder="1" applyAlignment="1">
      <alignment wrapText="1" shrinkToFit="1"/>
    </xf>
    <xf numFmtId="0" fontId="3" fillId="0" borderId="7" xfId="0" applyNumberFormat="1" applyFont="1" applyBorder="1" applyAlignment="1">
      <alignment shrinkToFit="1"/>
    </xf>
    <xf numFmtId="4" fontId="3" fillId="0" borderId="15" xfId="0" applyNumberFormat="1" applyFont="1" applyBorder="1"/>
    <xf numFmtId="4" fontId="3" fillId="0" borderId="18" xfId="0" applyNumberFormat="1" applyFont="1" applyBorder="1"/>
    <xf numFmtId="0" fontId="3" fillId="0" borderId="0" xfId="0" applyNumberFormat="1" applyFont="1" applyAlignment="1">
      <alignment shrinkToFit="1"/>
    </xf>
    <xf numFmtId="0" fontId="3" fillId="0" borderId="0" xfId="0" applyFont="1" applyAlignment="1">
      <alignment horizontal="left" vertical="center"/>
    </xf>
    <xf numFmtId="14" fontId="6" fillId="0" borderId="29" xfId="0" applyNumberFormat="1" applyFont="1" applyBorder="1" applyAlignment="1">
      <alignment horizontal="center" vertical="center"/>
    </xf>
    <xf numFmtId="0" fontId="6" fillId="0" borderId="0" xfId="0" applyFont="1" applyBorder="1" applyAlignment="1">
      <alignment horizontal="center" wrapText="1"/>
    </xf>
    <xf numFmtId="0" fontId="6" fillId="0" borderId="9" xfId="0" applyFont="1" applyBorder="1" applyAlignment="1">
      <alignment vertical="center" wrapText="1"/>
    </xf>
    <xf numFmtId="0" fontId="6" fillId="0" borderId="3" xfId="0" applyFont="1" applyBorder="1"/>
    <xf numFmtId="0" fontId="6" fillId="0" borderId="0" xfId="0" applyFont="1" applyBorder="1"/>
    <xf numFmtId="0" fontId="6" fillId="0" borderId="37" xfId="0" applyFont="1" applyBorder="1" applyAlignment="1">
      <alignment horizontal="center" vertical="center" wrapText="1"/>
    </xf>
    <xf numFmtId="0" fontId="6" fillId="0" borderId="37" xfId="0" applyFont="1" applyBorder="1" applyAlignment="1">
      <alignment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3" fillId="0" borderId="0" xfId="0" applyNumberFormat="1" applyFont="1" applyFill="1" applyBorder="1" applyAlignment="1">
      <alignment horizontal="center"/>
    </xf>
    <xf numFmtId="0" fontId="17" fillId="0" borderId="0" xfId="0" applyFont="1" applyAlignment="1">
      <alignment vertical="center"/>
    </xf>
    <xf numFmtId="0" fontId="8" fillId="0" borderId="0" xfId="0" applyFont="1" applyAlignment="1">
      <alignment vertical="center"/>
    </xf>
    <xf numFmtId="0" fontId="20" fillId="0" borderId="0" xfId="0" applyFont="1" applyAlignment="1">
      <alignment vertical="center"/>
    </xf>
    <xf numFmtId="0" fontId="6" fillId="0" borderId="31" xfId="0" applyFont="1" applyBorder="1" applyAlignment="1">
      <alignment horizontal="center" wrapText="1"/>
    </xf>
    <xf numFmtId="0" fontId="28" fillId="0" borderId="29" xfId="0" applyFont="1" applyBorder="1" applyAlignment="1">
      <alignment horizontal="center" vertical="center" wrapText="1"/>
    </xf>
    <xf numFmtId="0" fontId="6" fillId="0" borderId="0" xfId="0" applyFont="1" applyBorder="1" applyAlignment="1">
      <alignment horizontal="center" vertical="center"/>
    </xf>
    <xf numFmtId="0" fontId="6" fillId="0" borderId="15" xfId="0" applyFont="1" applyBorder="1" applyAlignment="1">
      <alignment vertical="center" wrapText="1"/>
    </xf>
    <xf numFmtId="0" fontId="3" fillId="0" borderId="0" xfId="0" applyNumberFormat="1" applyFont="1" applyBorder="1" applyAlignment="1">
      <alignment horizontal="left" vertical="justify"/>
    </xf>
    <xf numFmtId="0" fontId="6" fillId="0" borderId="0" xfId="0" applyFont="1" applyBorder="1" applyAlignment="1">
      <alignment horizontal="center"/>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xf>
    <xf numFmtId="14" fontId="6" fillId="0" borderId="0" xfId="0" applyNumberFormat="1" applyFont="1" applyBorder="1" applyAlignment="1">
      <alignment vertical="center" wrapText="1"/>
    </xf>
    <xf numFmtId="0" fontId="3" fillId="0" borderId="0" xfId="0" applyNumberFormat="1" applyFont="1" applyBorder="1" applyAlignment="1">
      <alignment horizontal="left" vertical="top" wrapText="1"/>
    </xf>
    <xf numFmtId="3" fontId="3" fillId="0" borderId="0" xfId="0" applyNumberFormat="1" applyFont="1" applyBorder="1" applyAlignment="1">
      <alignment horizontal="center"/>
    </xf>
    <xf numFmtId="0" fontId="3" fillId="0" borderId="0" xfId="0" applyFont="1" applyBorder="1" applyAlignment="1">
      <alignment horizontal="left" vertical="top" wrapText="1"/>
    </xf>
    <xf numFmtId="0" fontId="6" fillId="0" borderId="0" xfId="0" applyFont="1" applyBorder="1" applyAlignment="1">
      <alignment horizontal="left" vertical="top" wrapText="1"/>
    </xf>
    <xf numFmtId="0" fontId="15" fillId="0" borderId="0" xfId="0" applyFont="1"/>
    <xf numFmtId="0" fontId="6" fillId="0" borderId="15" xfId="0" applyFont="1" applyBorder="1" applyAlignment="1">
      <alignment wrapText="1"/>
    </xf>
    <xf numFmtId="0" fontId="6" fillId="0" borderId="34" xfId="0" applyFont="1" applyBorder="1" applyAlignment="1">
      <alignment wrapText="1"/>
    </xf>
    <xf numFmtId="0" fontId="6" fillId="0" borderId="35" xfId="0" applyFont="1" applyBorder="1" applyAlignment="1">
      <alignment wrapText="1"/>
    </xf>
    <xf numFmtId="0" fontId="6" fillId="0" borderId="31" xfId="0" applyFont="1" applyBorder="1" applyAlignment="1">
      <alignment vertical="center"/>
    </xf>
    <xf numFmtId="0" fontId="6" fillId="0" borderId="28" xfId="0" applyFont="1" applyBorder="1" applyAlignment="1">
      <alignment horizontal="left" vertical="center"/>
    </xf>
    <xf numFmtId="0" fontId="6" fillId="0" borderId="37" xfId="0" applyFont="1" applyBorder="1" applyAlignment="1">
      <alignment horizontal="left" vertical="center"/>
    </xf>
    <xf numFmtId="0" fontId="6" fillId="0" borderId="29" xfId="0" applyFont="1" applyBorder="1" applyAlignment="1">
      <alignment horizontal="left" vertical="center"/>
    </xf>
    <xf numFmtId="0" fontId="6" fillId="0" borderId="28" xfId="0" applyFont="1" applyBorder="1" applyAlignment="1">
      <alignment vertical="center" wrapText="1"/>
    </xf>
    <xf numFmtId="0" fontId="0" fillId="0" borderId="29" xfId="0" applyBorder="1" applyAlignment="1">
      <alignment vertical="center" wrapText="1"/>
    </xf>
    <xf numFmtId="0" fontId="6"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6" fillId="0" borderId="21" xfId="0" applyFont="1" applyBorder="1" applyAlignment="1">
      <alignment vertical="center" wrapText="1"/>
    </xf>
    <xf numFmtId="0" fontId="6" fillId="0" borderId="48" xfId="0" applyFont="1" applyBorder="1" applyAlignment="1">
      <alignment horizontal="center" vertical="center" wrapText="1"/>
    </xf>
    <xf numFmtId="0" fontId="6" fillId="0" borderId="38" xfId="0" applyFont="1" applyBorder="1" applyAlignment="1">
      <alignment wrapText="1"/>
    </xf>
    <xf numFmtId="0" fontId="6" fillId="0" borderId="49" xfId="0" applyFont="1" applyBorder="1" applyAlignment="1">
      <alignment horizontal="center"/>
    </xf>
    <xf numFmtId="0" fontId="0" fillId="0" borderId="38" xfId="0" applyBorder="1" applyAlignment="1">
      <alignment horizontal="center"/>
    </xf>
    <xf numFmtId="14" fontId="6" fillId="0" borderId="28" xfId="0" applyNumberFormat="1" applyFont="1" applyBorder="1" applyAlignment="1">
      <alignment horizontal="center" vertical="center" wrapText="1"/>
    </xf>
    <xf numFmtId="14" fontId="6" fillId="0" borderId="29"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6" fillId="0" borderId="29" xfId="0" applyFont="1" applyBorder="1" applyAlignment="1">
      <alignment vertical="center"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6" fillId="0" borderId="28" xfId="0" applyFont="1" applyBorder="1" applyAlignment="1">
      <alignment horizontal="center"/>
    </xf>
    <xf numFmtId="0" fontId="6" fillId="0" borderId="29" xfId="0" applyFont="1" applyBorder="1" applyAlignment="1">
      <alignment horizontal="center"/>
    </xf>
    <xf numFmtId="0" fontId="0" fillId="0" borderId="29" xfId="0" applyBorder="1" applyAlignment="1">
      <alignment horizontal="center" vertical="center" wrapText="1"/>
    </xf>
    <xf numFmtId="0" fontId="6" fillId="0" borderId="28" xfId="0" applyFont="1" applyBorder="1" applyAlignment="1">
      <alignment horizontal="left" vertical="center" wrapText="1" indent="2"/>
    </xf>
    <xf numFmtId="0" fontId="6" fillId="0" borderId="29" xfId="0" applyFont="1" applyBorder="1" applyAlignment="1">
      <alignment horizontal="left" vertical="center" wrapText="1" indent="2"/>
    </xf>
    <xf numFmtId="0" fontId="32" fillId="0" borderId="28" xfId="0" applyFont="1" applyBorder="1" applyAlignment="1">
      <alignment horizontal="left" vertical="center" wrapText="1" indent="2"/>
    </xf>
    <xf numFmtId="0" fontId="32" fillId="0" borderId="29" xfId="0" applyFont="1" applyBorder="1" applyAlignment="1">
      <alignment horizontal="left" vertical="center" wrapText="1" indent="2"/>
    </xf>
    <xf numFmtId="0" fontId="6" fillId="0" borderId="47" xfId="0" applyFont="1" applyBorder="1" applyAlignment="1">
      <alignment horizontal="center" vertical="center" wrapText="1"/>
    </xf>
    <xf numFmtId="0" fontId="6" fillId="0" borderId="37" xfId="0" applyFont="1" applyBorder="1" applyAlignment="1">
      <alignment vertical="center" wrapText="1"/>
    </xf>
    <xf numFmtId="0" fontId="6" fillId="0" borderId="37" xfId="0" applyFont="1" applyBorder="1" applyAlignment="1">
      <alignment horizontal="center" vertical="center" wrapText="1"/>
    </xf>
    <xf numFmtId="14" fontId="6" fillId="0" borderId="37" xfId="0" applyNumberFormat="1" applyFont="1" applyBorder="1" applyAlignment="1">
      <alignment horizontal="center" vertical="center" wrapText="1"/>
    </xf>
    <xf numFmtId="0" fontId="6" fillId="0" borderId="37" xfId="0" applyFont="1" applyBorder="1" applyAlignment="1">
      <alignment horizontal="left" vertical="center" wrapText="1" indent="2"/>
    </xf>
    <xf numFmtId="0" fontId="9" fillId="0" borderId="37" xfId="0" applyFont="1" applyBorder="1" applyAlignment="1">
      <alignment horizontal="center" vertical="center" wrapText="1"/>
    </xf>
    <xf numFmtId="0" fontId="6" fillId="0" borderId="45" xfId="0" applyFont="1" applyBorder="1" applyAlignment="1">
      <alignment horizontal="center" vertical="top" wrapText="1"/>
    </xf>
    <xf numFmtId="0" fontId="0" fillId="0" borderId="46" xfId="0" applyBorder="1" applyAlignment="1">
      <alignment horizontal="center" vertical="top" wrapText="1"/>
    </xf>
    <xf numFmtId="14" fontId="21" fillId="0" borderId="28" xfId="0" applyNumberFormat="1" applyFont="1" applyBorder="1" applyAlignment="1">
      <alignment horizontal="center" vertical="center" wrapText="1"/>
    </xf>
    <xf numFmtId="14" fontId="21" fillId="0" borderId="29" xfId="0" applyNumberFormat="1" applyFont="1" applyBorder="1" applyAlignment="1">
      <alignment horizontal="center" vertical="center" wrapText="1"/>
    </xf>
    <xf numFmtId="0" fontId="4" fillId="0" borderId="28" xfId="0" applyFont="1" applyBorder="1" applyAlignment="1">
      <alignment horizontal="center"/>
    </xf>
    <xf numFmtId="0" fontId="4" fillId="0" borderId="29" xfId="0" applyFont="1" applyBorder="1" applyAlignment="1">
      <alignment horizontal="center"/>
    </xf>
    <xf numFmtId="0" fontId="4" fillId="0" borderId="28" xfId="0" applyFont="1" applyBorder="1" applyAlignment="1">
      <alignment horizontal="center" vertical="center"/>
    </xf>
    <xf numFmtId="0" fontId="4" fillId="0" borderId="37" xfId="0" applyFont="1" applyBorder="1" applyAlignment="1">
      <alignment horizontal="center" vertical="center"/>
    </xf>
    <xf numFmtId="0" fontId="4" fillId="0" borderId="29" xfId="0" applyFont="1" applyBorder="1" applyAlignment="1">
      <alignment horizontal="center" vertical="center"/>
    </xf>
    <xf numFmtId="0" fontId="6" fillId="0" borderId="0" xfId="0" applyFont="1" applyBorder="1" applyAlignment="1">
      <alignment horizontal="center"/>
    </xf>
    <xf numFmtId="14" fontId="6" fillId="0" borderId="28" xfId="0" applyNumberFormat="1" applyFont="1" applyBorder="1" applyAlignment="1">
      <alignment horizontal="center"/>
    </xf>
    <xf numFmtId="0" fontId="6" fillId="0" borderId="28" xfId="0" applyFont="1" applyBorder="1" applyAlignment="1">
      <alignment horizontal="center" vertical="center"/>
    </xf>
    <xf numFmtId="0" fontId="6" fillId="0" borderId="37" xfId="0" applyFont="1" applyBorder="1" applyAlignment="1">
      <alignment horizontal="center" vertical="center"/>
    </xf>
    <xf numFmtId="0" fontId="6" fillId="0" borderId="29" xfId="0" applyFont="1" applyBorder="1" applyAlignment="1">
      <alignment horizontal="center" vertical="center"/>
    </xf>
    <xf numFmtId="14" fontId="6" fillId="0" borderId="28" xfId="0" applyNumberFormat="1" applyFont="1" applyBorder="1" applyAlignment="1">
      <alignment horizontal="center" vertical="center"/>
    </xf>
    <xf numFmtId="14" fontId="6" fillId="0" borderId="22" xfId="0" applyNumberFormat="1" applyFont="1" applyBorder="1" applyAlignment="1">
      <alignment horizontal="center"/>
    </xf>
    <xf numFmtId="0" fontId="6" fillId="0" borderId="24" xfId="0" applyFont="1" applyBorder="1" applyAlignment="1">
      <alignment horizontal="center"/>
    </xf>
    <xf numFmtId="0" fontId="6" fillId="0" borderId="28" xfId="0" applyFont="1" applyBorder="1" applyAlignment="1">
      <alignment horizontal="center" wrapText="1"/>
    </xf>
    <xf numFmtId="0" fontId="6" fillId="0" borderId="29" xfId="0" applyFont="1" applyBorder="1" applyAlignment="1">
      <alignment horizontal="center" wrapText="1"/>
    </xf>
    <xf numFmtId="0" fontId="16" fillId="0" borderId="0" xfId="0" applyFont="1" applyAlignment="1">
      <alignment horizontal="left"/>
    </xf>
    <xf numFmtId="0" fontId="26" fillId="0" borderId="0" xfId="0" applyFont="1" applyAlignment="1">
      <alignment horizontal="left"/>
    </xf>
    <xf numFmtId="0" fontId="25" fillId="0" borderId="0" xfId="0" applyFont="1" applyAlignment="1">
      <alignment horizontal="left"/>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6"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3" xfId="0" applyFont="1" applyBorder="1" applyAlignment="1">
      <alignment horizontal="left" vertical="top" wrapText="1"/>
    </xf>
    <xf numFmtId="0" fontId="6" fillId="0" borderId="18" xfId="0" applyFont="1" applyBorder="1" applyAlignment="1">
      <alignment horizontal="left" vertical="top" wrapText="1"/>
    </xf>
    <xf numFmtId="0" fontId="6" fillId="0" borderId="14" xfId="0" applyFont="1" applyBorder="1" applyAlignment="1">
      <alignment horizontal="center" wrapText="1"/>
    </xf>
    <xf numFmtId="0" fontId="6" fillId="0" borderId="19" xfId="0" applyFont="1" applyBorder="1" applyAlignment="1">
      <alignment horizontal="center" wrapText="1"/>
    </xf>
    <xf numFmtId="0" fontId="6" fillId="0" borderId="15" xfId="0" applyFont="1" applyBorder="1" applyAlignment="1">
      <alignment horizontal="center" wrapText="1"/>
    </xf>
    <xf numFmtId="14" fontId="6" fillId="0" borderId="14" xfId="0" applyNumberFormat="1" applyFont="1" applyBorder="1" applyAlignment="1">
      <alignment horizontal="center"/>
    </xf>
    <xf numFmtId="0" fontId="6" fillId="0" borderId="19" xfId="0" applyFont="1" applyBorder="1" applyAlignment="1">
      <alignment horizontal="center"/>
    </xf>
    <xf numFmtId="0" fontId="6" fillId="0" borderId="15" xfId="0" applyFont="1" applyBorder="1" applyAlignment="1">
      <alignment horizontal="center"/>
    </xf>
    <xf numFmtId="0" fontId="27" fillId="0" borderId="0" xfId="0" applyFont="1" applyAlignment="1">
      <alignment horizontal="left" vertical="center"/>
    </xf>
    <xf numFmtId="0" fontId="27" fillId="0" borderId="0" xfId="0" applyFont="1" applyAlignment="1">
      <alignment horizontal="left" vertical="center" wrapText="1"/>
    </xf>
    <xf numFmtId="0" fontId="3" fillId="0" borderId="0" xfId="0" applyFont="1" applyAlignment="1">
      <alignment horizontal="left" wrapText="1"/>
    </xf>
    <xf numFmtId="0" fontId="0" fillId="0" borderId="0" xfId="0" applyAlignment="1">
      <alignment horizontal="left" wrapText="1"/>
    </xf>
    <xf numFmtId="0" fontId="3" fillId="0" borderId="0" xfId="0" applyFont="1" applyAlignment="1">
      <alignment horizontal="left" vertical="center" wrapText="1"/>
    </xf>
    <xf numFmtId="0" fontId="4" fillId="0" borderId="36" xfId="0" applyFont="1" applyBorder="1" applyAlignment="1">
      <alignment vertical="center" wrapText="1"/>
    </xf>
    <xf numFmtId="0" fontId="6" fillId="0" borderId="43" xfId="0" applyFont="1" applyBorder="1" applyAlignment="1">
      <alignment vertical="center" wrapText="1"/>
    </xf>
    <xf numFmtId="0" fontId="6" fillId="0" borderId="44" xfId="0" applyFont="1" applyBorder="1" applyAlignment="1">
      <alignment vertical="center" wrapText="1"/>
    </xf>
    <xf numFmtId="0" fontId="6" fillId="0" borderId="32" xfId="0" applyFont="1" applyBorder="1" applyAlignment="1">
      <alignment vertical="center" wrapText="1"/>
    </xf>
    <xf numFmtId="0" fontId="15" fillId="0" borderId="42" xfId="0" applyFont="1" applyBorder="1" applyAlignment="1">
      <alignment horizontal="left"/>
    </xf>
    <xf numFmtId="0" fontId="3" fillId="0" borderId="0" xfId="0" applyFont="1" applyAlignment="1">
      <alignment horizontal="left" vertical="top" wrapText="1"/>
    </xf>
    <xf numFmtId="0" fontId="3" fillId="0" borderId="0" xfId="0" applyFont="1" applyBorder="1" applyAlignment="1">
      <alignment horizontal="left" vertical="top" wrapText="1"/>
    </xf>
    <xf numFmtId="0" fontId="6" fillId="0" borderId="0" xfId="0" applyFont="1" applyBorder="1" applyAlignment="1">
      <alignment horizontal="left" vertical="top" wrapText="1"/>
    </xf>
    <xf numFmtId="0" fontId="16" fillId="0" borderId="0" xfId="0" applyNumberFormat="1" applyFont="1" applyAlignment="1">
      <alignment horizontal="left" vertical="center" shrinkToFit="1"/>
    </xf>
    <xf numFmtId="0" fontId="31"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center"/>
    </xf>
    <xf numFmtId="0" fontId="3" fillId="0" borderId="0" xfId="0" applyNumberFormat="1" applyFont="1" applyAlignment="1">
      <alignment horizontal="left" vertical="top" wrapText="1" shrinkToFit="1"/>
    </xf>
    <xf numFmtId="0" fontId="31" fillId="0" borderId="0" xfId="0" applyFont="1" applyAlignment="1">
      <alignment horizontal="left" vertical="center"/>
    </xf>
    <xf numFmtId="0" fontId="31" fillId="0" borderId="0" xfId="0" applyFont="1" applyAlignment="1">
      <alignment horizontal="left" vertical="top"/>
    </xf>
    <xf numFmtId="0" fontId="16" fillId="0" borderId="0" xfId="0" applyFont="1" applyAlignment="1">
      <alignment horizontal="center" vertical="center"/>
    </xf>
    <xf numFmtId="0" fontId="16" fillId="0" borderId="0" xfId="0" applyFont="1" applyAlignment="1">
      <alignment horizontal="left" vertical="top"/>
    </xf>
    <xf numFmtId="0" fontId="3" fillId="0" borderId="0" xfId="0" applyNumberFormat="1" applyFont="1" applyAlignment="1">
      <alignment horizontal="left" vertical="center" shrinkToFit="1"/>
    </xf>
    <xf numFmtId="0" fontId="20" fillId="0" borderId="0" xfId="0" applyNumberFormat="1" applyFont="1" applyAlignment="1">
      <alignment horizontal="center" vertical="top" shrinkToFit="1"/>
    </xf>
    <xf numFmtId="0" fontId="16" fillId="0" borderId="0" xfId="0" applyNumberFormat="1" applyFont="1" applyAlignment="1">
      <alignment horizontal="left" wrapText="1" shrinkToFit="1"/>
    </xf>
    <xf numFmtId="0" fontId="17" fillId="0" borderId="0" xfId="0" applyFont="1" applyAlignment="1">
      <alignment horizontal="left"/>
    </xf>
    <xf numFmtId="0" fontId="3" fillId="0" borderId="0" xfId="0" applyNumberFormat="1" applyFont="1" applyAlignment="1">
      <alignment horizontal="left" vertical="top" shrinkToFi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NumberFormat="1" applyFont="1" applyBorder="1" applyAlignment="1">
      <alignment horizontal="left" shrinkToFit="1"/>
    </xf>
    <xf numFmtId="0" fontId="3" fillId="0" borderId="13" xfId="0" applyNumberFormat="1" applyFont="1" applyBorder="1" applyAlignment="1">
      <alignment horizontal="left" shrinkToFit="1"/>
    </xf>
    <xf numFmtId="0" fontId="3" fillId="0" borderId="26" xfId="0" applyNumberFormat="1" applyFont="1" applyBorder="1" applyAlignment="1">
      <alignment horizontal="left" shrinkToFit="1"/>
    </xf>
    <xf numFmtId="0" fontId="3" fillId="0" borderId="7" xfId="0" applyFont="1" applyBorder="1" applyAlignment="1">
      <alignment horizontal="left"/>
    </xf>
    <xf numFmtId="0" fontId="3" fillId="0" borderId="13" xfId="0" applyFont="1" applyBorder="1" applyAlignment="1">
      <alignment horizontal="left"/>
    </xf>
    <xf numFmtId="0" fontId="3" fillId="0" borderId="26" xfId="0" applyFont="1" applyBorder="1" applyAlignment="1">
      <alignment horizontal="left"/>
    </xf>
    <xf numFmtId="0" fontId="3" fillId="0" borderId="7" xfId="0" applyFont="1" applyBorder="1" applyAlignment="1">
      <alignment horizontal="center"/>
    </xf>
    <xf numFmtId="0" fontId="3" fillId="0" borderId="26" xfId="0" applyFont="1" applyBorder="1" applyAlignment="1">
      <alignment horizontal="center"/>
    </xf>
    <xf numFmtId="0" fontId="16" fillId="0" borderId="0" xfId="0" applyNumberFormat="1" applyFont="1" applyAlignment="1">
      <alignment horizontal="left" vertical="top" shrinkToFit="1"/>
    </xf>
    <xf numFmtId="0" fontId="3" fillId="0" borderId="1" xfId="0" applyNumberFormat="1" applyFont="1" applyBorder="1" applyAlignment="1">
      <alignment horizontal="center" vertical="center" wrapText="1" shrinkToFit="1"/>
    </xf>
    <xf numFmtId="0" fontId="3" fillId="0" borderId="5" xfId="0" applyNumberFormat="1" applyFont="1" applyBorder="1" applyAlignment="1">
      <alignment horizontal="center" vertical="center" wrapText="1" shrinkToFit="1"/>
    </xf>
    <xf numFmtId="0" fontId="3" fillId="0" borderId="8" xfId="0" applyNumberFormat="1" applyFont="1" applyBorder="1" applyAlignment="1">
      <alignment horizontal="center" vertical="center" wrapText="1" shrinkToFit="1"/>
    </xf>
    <xf numFmtId="0" fontId="3" fillId="0" borderId="3" xfId="0" applyNumberFormat="1" applyFont="1" applyBorder="1" applyAlignment="1">
      <alignment horizontal="center" vertical="center" wrapText="1" shrinkToFit="1"/>
    </xf>
    <xf numFmtId="0" fontId="3" fillId="0" borderId="4" xfId="0" applyNumberFormat="1" applyFont="1" applyBorder="1" applyAlignment="1">
      <alignment horizontal="center" vertical="center" wrapText="1" shrinkToFit="1"/>
    </xf>
    <xf numFmtId="0" fontId="3" fillId="0" borderId="18" xfId="0" applyNumberFormat="1" applyFont="1" applyBorder="1" applyAlignment="1">
      <alignment horizontal="center" vertical="center" wrapText="1" shrinkToFit="1"/>
    </xf>
    <xf numFmtId="0" fontId="3" fillId="0" borderId="7" xfId="0" applyNumberFormat="1" applyFont="1" applyBorder="1" applyAlignment="1">
      <alignment horizontal="left" wrapText="1" shrinkToFit="1"/>
    </xf>
    <xf numFmtId="0" fontId="3" fillId="0" borderId="13" xfId="0" applyNumberFormat="1" applyFont="1" applyBorder="1" applyAlignment="1">
      <alignment horizontal="left" wrapText="1" shrinkToFit="1"/>
    </xf>
    <xf numFmtId="0" fontId="3" fillId="0" borderId="26" xfId="0" applyNumberFormat="1" applyFont="1" applyBorder="1" applyAlignment="1">
      <alignment horizontal="left" wrapText="1" shrinkToFit="1"/>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center" vertical="center"/>
    </xf>
    <xf numFmtId="0" fontId="3" fillId="0" borderId="26" xfId="0" applyFont="1" applyBorder="1" applyAlignment="1">
      <alignment horizontal="center" vertical="center"/>
    </xf>
    <xf numFmtId="0" fontId="3" fillId="0" borderId="7" xfId="0" applyNumberFormat="1" applyFont="1" applyBorder="1" applyAlignment="1">
      <alignment horizontal="left" vertical="center" shrinkToFit="1"/>
    </xf>
    <xf numFmtId="0" fontId="3" fillId="0" borderId="13" xfId="0" applyNumberFormat="1" applyFont="1" applyBorder="1" applyAlignment="1">
      <alignment horizontal="left" vertical="center" shrinkToFit="1"/>
    </xf>
    <xf numFmtId="0" fontId="3" fillId="0" borderId="26" xfId="0" applyNumberFormat="1" applyFont="1" applyBorder="1" applyAlignment="1">
      <alignment horizontal="left" vertical="center" shrinkToFit="1"/>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26" xfId="0" applyFont="1" applyBorder="1" applyAlignment="1">
      <alignment horizontal="left" wrapText="1"/>
    </xf>
    <xf numFmtId="167" fontId="3" fillId="0" borderId="7" xfId="0" applyNumberFormat="1" applyFont="1" applyBorder="1" applyAlignment="1">
      <alignment horizontal="center"/>
    </xf>
    <xf numFmtId="167" fontId="3" fillId="0" borderId="26" xfId="0" applyNumberFormat="1" applyFont="1" applyBorder="1" applyAlignment="1">
      <alignment horizontal="center"/>
    </xf>
    <xf numFmtId="0" fontId="3" fillId="0" borderId="13" xfId="0" applyFont="1" applyBorder="1" applyAlignment="1">
      <alignment horizontal="center"/>
    </xf>
    <xf numFmtId="0" fontId="3" fillId="0" borderId="7" xfId="0" applyFont="1" applyBorder="1" applyAlignment="1">
      <alignment horizontal="center" wrapText="1"/>
    </xf>
    <xf numFmtId="0" fontId="3" fillId="0" borderId="26" xfId="0" applyFont="1" applyBorder="1" applyAlignment="1">
      <alignment horizontal="center" wrapText="1"/>
    </xf>
    <xf numFmtId="0" fontId="6" fillId="0" borderId="27" xfId="0" applyNumberFormat="1" applyFont="1" applyBorder="1" applyAlignment="1">
      <alignment horizontal="left" vertical="top" wrapText="1"/>
    </xf>
    <xf numFmtId="0" fontId="7" fillId="3" borderId="50" xfId="0" applyNumberFormat="1" applyFont="1" applyFill="1" applyBorder="1" applyAlignment="1">
      <alignment horizontal="left" vertical="top" wrapText="1"/>
    </xf>
    <xf numFmtId="0" fontId="7" fillId="3" borderId="51" xfId="0" applyNumberFormat="1" applyFont="1" applyFill="1" applyBorder="1" applyAlignment="1">
      <alignment horizontal="left" vertical="top" wrapText="1"/>
    </xf>
    <xf numFmtId="0" fontId="7" fillId="3" borderId="52" xfId="0" applyNumberFormat="1" applyFont="1" applyFill="1" applyBorder="1" applyAlignment="1">
      <alignment horizontal="left" vertical="top" wrapText="1"/>
    </xf>
    <xf numFmtId="0" fontId="16" fillId="0" borderId="0" xfId="0" applyNumberFormat="1" applyFont="1" applyAlignment="1">
      <alignment horizontal="left" shrinkToFit="1"/>
    </xf>
    <xf numFmtId="0" fontId="7" fillId="3" borderId="27" xfId="0" applyNumberFormat="1" applyFont="1" applyFill="1" applyBorder="1" applyAlignment="1">
      <alignment horizontal="center" vertical="center" wrapText="1"/>
    </xf>
    <xf numFmtId="0" fontId="3" fillId="0" borderId="0" xfId="0" applyFont="1" applyAlignment="1">
      <alignment horizontal="left"/>
    </xf>
    <xf numFmtId="0" fontId="17" fillId="0" borderId="0" xfId="0" applyNumberFormat="1" applyFont="1" applyAlignment="1">
      <alignment horizontal="left" vertical="center" shrinkToFit="1"/>
    </xf>
    <xf numFmtId="0" fontId="16" fillId="0" borderId="0" xfId="0" applyNumberFormat="1" applyFont="1" applyAlignment="1">
      <alignment horizontal="center" vertical="top" shrinkToFit="1"/>
    </xf>
    <xf numFmtId="0" fontId="3" fillId="0" borderId="0" xfId="0" applyNumberFormat="1" applyFont="1" applyAlignment="1">
      <alignment horizontal="center" wrapText="1" shrinkToFit="1"/>
    </xf>
    <xf numFmtId="0" fontId="3" fillId="0" borderId="0" xfId="0" applyNumberFormat="1" applyFont="1" applyAlignment="1">
      <alignment horizontal="left" vertical="center" wrapText="1" shrinkToFit="1"/>
    </xf>
    <xf numFmtId="0" fontId="7" fillId="0" borderId="0" xfId="0" applyNumberFormat="1" applyFont="1" applyAlignment="1">
      <alignment horizontal="left" vertical="center" wrapText="1" shrinkToFit="1"/>
    </xf>
    <xf numFmtId="0" fontId="7" fillId="0" borderId="0" xfId="0" applyFont="1" applyAlignment="1">
      <alignment horizontal="left" wrapText="1"/>
    </xf>
    <xf numFmtId="0" fontId="3" fillId="0" borderId="0" xfId="0" applyNumberFormat="1" applyFont="1" applyAlignment="1">
      <alignment horizontal="center" shrinkToFit="1"/>
    </xf>
    <xf numFmtId="0" fontId="3" fillId="0" borderId="0" xfId="0" applyNumberFormat="1" applyFont="1" applyAlignment="1">
      <alignment horizontal="left" shrinkToFit="1"/>
    </xf>
    <xf numFmtId="0" fontId="7" fillId="0" borderId="0" xfId="0" applyFont="1" applyAlignment="1">
      <alignment horizontal="left" vertical="top"/>
    </xf>
    <xf numFmtId="49" fontId="3" fillId="0" borderId="7" xfId="0" applyNumberFormat="1" applyFont="1" applyBorder="1" applyAlignment="1">
      <alignment horizontal="center"/>
    </xf>
    <xf numFmtId="49" fontId="3" fillId="0" borderId="26" xfId="0" applyNumberFormat="1" applyFont="1" applyBorder="1" applyAlignment="1">
      <alignment horizontal="center"/>
    </xf>
    <xf numFmtId="3" fontId="3" fillId="0" borderId="7" xfId="0" applyNumberFormat="1" applyFont="1" applyBorder="1" applyAlignment="1">
      <alignment horizontal="right"/>
    </xf>
    <xf numFmtId="3" fontId="3" fillId="0" borderId="26" xfId="0" applyNumberFormat="1" applyFont="1" applyBorder="1" applyAlignment="1">
      <alignment horizontal="right"/>
    </xf>
    <xf numFmtId="167" fontId="3" fillId="0" borderId="7" xfId="0" applyNumberFormat="1" applyFont="1" applyBorder="1" applyAlignment="1">
      <alignment horizontal="right"/>
    </xf>
    <xf numFmtId="167" fontId="3" fillId="0" borderId="26" xfId="0" applyNumberFormat="1" applyFont="1" applyBorder="1" applyAlignment="1">
      <alignment horizontal="right"/>
    </xf>
    <xf numFmtId="0" fontId="3" fillId="0" borderId="0" xfId="0" applyFont="1" applyAlignment="1">
      <alignment vertical="center" wrapText="1"/>
    </xf>
    <xf numFmtId="0" fontId="3" fillId="0" borderId="0" xfId="0" applyFont="1" applyAlignment="1"/>
    <xf numFmtId="0" fontId="3" fillId="0" borderId="0" xfId="0" applyFont="1" applyAlignment="1">
      <alignment wrapText="1"/>
    </xf>
    <xf numFmtId="0" fontId="16" fillId="0" borderId="0" xfId="0" applyFont="1" applyAlignment="1">
      <alignment horizontal="left" wrapText="1"/>
    </xf>
    <xf numFmtId="0" fontId="16" fillId="0" borderId="0" xfId="0" applyFont="1" applyAlignment="1">
      <alignment horizontal="left" vertical="center"/>
    </xf>
    <xf numFmtId="0" fontId="3" fillId="0" borderId="56" xfId="0" applyNumberFormat="1" applyFont="1" applyBorder="1" applyAlignment="1">
      <alignment horizontal="center" vertical="top" wrapText="1"/>
    </xf>
    <xf numFmtId="0" fontId="3" fillId="0" borderId="42" xfId="0" applyNumberFormat="1" applyFont="1" applyBorder="1" applyAlignment="1">
      <alignment horizontal="center" vertical="top" wrapText="1"/>
    </xf>
    <xf numFmtId="0" fontId="3" fillId="0" borderId="57" xfId="0" applyNumberFormat="1" applyFont="1" applyBorder="1" applyAlignment="1">
      <alignment horizontal="center" vertical="top" wrapText="1"/>
    </xf>
    <xf numFmtId="165" fontId="3" fillId="0" borderId="1" xfId="3" applyNumberFormat="1" applyFont="1" applyBorder="1" applyAlignment="1">
      <alignment horizontal="left" vertical="center"/>
    </xf>
    <xf numFmtId="165" fontId="3" fillId="0" borderId="5" xfId="3" applyNumberFormat="1" applyFont="1" applyBorder="1" applyAlignment="1">
      <alignment horizontal="left" vertical="center"/>
    </xf>
    <xf numFmtId="165" fontId="3" fillId="0" borderId="10" xfId="3" applyNumberFormat="1" applyFont="1" applyBorder="1" applyAlignment="1">
      <alignment horizontal="left" vertical="center"/>
    </xf>
    <xf numFmtId="165" fontId="3" fillId="0" borderId="11" xfId="3" applyNumberFormat="1" applyFont="1" applyBorder="1" applyAlignment="1">
      <alignment horizontal="left" vertical="center"/>
    </xf>
    <xf numFmtId="0" fontId="3" fillId="0" borderId="1" xfId="0" applyNumberFormat="1" applyFont="1" applyBorder="1" applyAlignment="1">
      <alignment horizontal="center" vertical="top" wrapText="1"/>
    </xf>
    <xf numFmtId="0" fontId="3" fillId="0" borderId="5" xfId="0" applyNumberFormat="1" applyFont="1" applyBorder="1" applyAlignment="1">
      <alignment horizontal="center" vertical="top" wrapText="1"/>
    </xf>
    <xf numFmtId="0" fontId="3" fillId="0" borderId="8" xfId="0" applyNumberFormat="1" applyFont="1" applyBorder="1" applyAlignment="1">
      <alignment horizontal="center" vertical="top" wrapText="1"/>
    </xf>
    <xf numFmtId="0" fontId="3" fillId="0" borderId="2" xfId="0" applyNumberFormat="1" applyFont="1" applyBorder="1" applyAlignment="1">
      <alignment horizontal="center" vertical="top" wrapText="1"/>
    </xf>
    <xf numFmtId="0" fontId="3" fillId="0" borderId="0" xfId="0" applyNumberFormat="1" applyFont="1" applyBorder="1" applyAlignment="1">
      <alignment horizontal="center" vertical="top" wrapText="1"/>
    </xf>
    <xf numFmtId="0" fontId="3" fillId="0" borderId="6" xfId="0" applyNumberFormat="1" applyFont="1" applyBorder="1" applyAlignment="1">
      <alignment horizontal="center" vertical="top" wrapText="1"/>
    </xf>
    <xf numFmtId="0" fontId="3" fillId="0" borderId="7" xfId="0" applyNumberFormat="1" applyFont="1" applyBorder="1" applyAlignment="1">
      <alignment horizontal="center" vertical="top" wrapText="1"/>
    </xf>
    <xf numFmtId="0" fontId="3" fillId="0" borderId="13" xfId="0" applyNumberFormat="1" applyFont="1" applyBorder="1" applyAlignment="1">
      <alignment horizontal="center" vertical="top" wrapText="1"/>
    </xf>
    <xf numFmtId="0" fontId="3" fillId="0" borderId="26" xfId="0" applyNumberFormat="1" applyFont="1" applyBorder="1" applyAlignment="1">
      <alignment horizontal="center" vertical="top" wrapText="1"/>
    </xf>
    <xf numFmtId="165" fontId="3" fillId="0" borderId="1" xfId="3" applyNumberFormat="1" applyFont="1" applyBorder="1" applyAlignment="1">
      <alignment horizontal="center" vertical="center"/>
    </xf>
    <xf numFmtId="165" fontId="3" fillId="0" borderId="5" xfId="3" applyNumberFormat="1" applyFont="1" applyBorder="1" applyAlignment="1">
      <alignment horizontal="center" vertical="center"/>
    </xf>
    <xf numFmtId="165" fontId="3" fillId="0" borderId="8" xfId="3" applyNumberFormat="1" applyFont="1" applyBorder="1" applyAlignment="1">
      <alignment horizontal="center" vertical="center"/>
    </xf>
    <xf numFmtId="165" fontId="3" fillId="0" borderId="10" xfId="3" applyNumberFormat="1" applyFont="1" applyBorder="1" applyAlignment="1">
      <alignment horizontal="center" vertical="center"/>
    </xf>
    <xf numFmtId="165" fontId="3" fillId="0" borderId="11" xfId="3" applyNumberFormat="1" applyFont="1" applyBorder="1" applyAlignment="1">
      <alignment horizontal="center" vertical="center"/>
    </xf>
    <xf numFmtId="165" fontId="3" fillId="0" borderId="12" xfId="3" applyNumberFormat="1" applyFont="1" applyBorder="1" applyAlignment="1">
      <alignment horizontal="center" vertical="center"/>
    </xf>
    <xf numFmtId="0" fontId="8" fillId="0" borderId="0" xfId="0" applyNumberFormat="1" applyFont="1" applyBorder="1" applyAlignment="1">
      <alignment horizontal="center"/>
    </xf>
    <xf numFmtId="0" fontId="4" fillId="0" borderId="56" xfId="0" applyNumberFormat="1" applyFont="1" applyBorder="1" applyAlignment="1">
      <alignment horizontal="center" vertical="top" wrapText="1"/>
    </xf>
    <xf numFmtId="0" fontId="4" fillId="0" borderId="42" xfId="0" applyNumberFormat="1" applyFont="1" applyBorder="1" applyAlignment="1">
      <alignment horizontal="center" vertical="top" wrapText="1"/>
    </xf>
    <xf numFmtId="0" fontId="4" fillId="0" borderId="57" xfId="0" applyNumberFormat="1" applyFont="1" applyBorder="1" applyAlignment="1">
      <alignment horizontal="center" vertical="top" wrapText="1"/>
    </xf>
    <xf numFmtId="0" fontId="3" fillId="0" borderId="1" xfId="0" applyNumberFormat="1" applyFont="1" applyBorder="1" applyAlignment="1">
      <alignment horizontal="center"/>
    </xf>
    <xf numFmtId="0" fontId="3" fillId="0" borderId="5" xfId="0" applyNumberFormat="1" applyFont="1" applyBorder="1" applyAlignment="1">
      <alignment horizontal="center"/>
    </xf>
    <xf numFmtId="0" fontId="3" fillId="0" borderId="8" xfId="0" applyNumberFormat="1" applyFont="1" applyBorder="1" applyAlignment="1">
      <alignment horizontal="center"/>
    </xf>
    <xf numFmtId="0" fontId="3" fillId="0" borderId="0" xfId="0" applyNumberFormat="1" applyFont="1" applyBorder="1" applyAlignment="1">
      <alignment horizontal="center"/>
    </xf>
    <xf numFmtId="0" fontId="3" fillId="0" borderId="14" xfId="0" applyNumberFormat="1" applyFont="1" applyBorder="1" applyAlignment="1">
      <alignment horizontal="center" vertical="top"/>
    </xf>
    <xf numFmtId="0" fontId="3" fillId="0" borderId="15" xfId="0" applyNumberFormat="1" applyFont="1" applyBorder="1" applyAlignment="1">
      <alignment horizontal="center" vertical="top"/>
    </xf>
    <xf numFmtId="0" fontId="3" fillId="0" borderId="1" xfId="0" applyNumberFormat="1" applyFont="1" applyBorder="1" applyAlignment="1">
      <alignment horizontal="center" vertical="top"/>
    </xf>
    <xf numFmtId="0" fontId="3" fillId="0" borderId="5" xfId="0" applyNumberFormat="1" applyFont="1" applyBorder="1" applyAlignment="1">
      <alignment horizontal="center" vertical="top"/>
    </xf>
    <xf numFmtId="0" fontId="3" fillId="0" borderId="8" xfId="0" applyNumberFormat="1" applyFont="1" applyBorder="1" applyAlignment="1">
      <alignment horizontal="center" vertical="top"/>
    </xf>
    <xf numFmtId="0" fontId="3" fillId="0" borderId="3" xfId="0" applyNumberFormat="1" applyFont="1" applyBorder="1" applyAlignment="1">
      <alignment horizontal="center" vertical="top"/>
    </xf>
    <xf numFmtId="0" fontId="3" fillId="0" borderId="4" xfId="0" applyNumberFormat="1" applyFont="1" applyBorder="1" applyAlignment="1">
      <alignment horizontal="center" vertical="top"/>
    </xf>
    <xf numFmtId="0" fontId="3" fillId="0" borderId="18" xfId="0" applyNumberFormat="1" applyFont="1" applyBorder="1" applyAlignment="1">
      <alignment horizontal="center" vertical="top"/>
    </xf>
    <xf numFmtId="0" fontId="3" fillId="0" borderId="7" xfId="0" applyNumberFormat="1" applyFont="1" applyBorder="1" applyAlignment="1">
      <alignment horizontal="left" vertical="center"/>
    </xf>
    <xf numFmtId="0" fontId="3" fillId="0" borderId="13" xfId="0" applyNumberFormat="1" applyFont="1" applyBorder="1" applyAlignment="1">
      <alignment horizontal="left" vertical="center"/>
    </xf>
    <xf numFmtId="0" fontId="3" fillId="0" borderId="26" xfId="0" applyNumberFormat="1" applyFont="1" applyBorder="1" applyAlignment="1">
      <alignment horizontal="left" vertical="center"/>
    </xf>
    <xf numFmtId="0" fontId="8" fillId="0" borderId="0" xfId="0" applyNumberFormat="1" applyFont="1" applyBorder="1" applyAlignment="1">
      <alignment horizontal="left"/>
    </xf>
    <xf numFmtId="0" fontId="3" fillId="0" borderId="7" xfId="0" applyNumberFormat="1" applyFont="1" applyBorder="1" applyAlignment="1">
      <alignment horizontal="center" vertical="center"/>
    </xf>
    <xf numFmtId="0" fontId="3" fillId="0" borderId="13" xfId="0" applyNumberFormat="1" applyFont="1" applyBorder="1" applyAlignment="1">
      <alignment horizontal="center" vertical="center"/>
    </xf>
    <xf numFmtId="0" fontId="3" fillId="0" borderId="26" xfId="0" applyNumberFormat="1" applyFont="1" applyBorder="1" applyAlignment="1">
      <alignment horizontal="center" vertical="center"/>
    </xf>
    <xf numFmtId="165" fontId="3" fillId="0" borderId="55" xfId="3" applyNumberFormat="1" applyFont="1" applyBorder="1" applyAlignment="1">
      <alignment horizontal="center" vertical="center"/>
    </xf>
    <xf numFmtId="165" fontId="3" fillId="0" borderId="25" xfId="3" applyNumberFormat="1" applyFont="1" applyBorder="1" applyAlignment="1">
      <alignment horizontal="center" vertical="center"/>
    </xf>
    <xf numFmtId="165" fontId="3" fillId="0" borderId="54" xfId="3" applyNumberFormat="1" applyFont="1" applyBorder="1" applyAlignment="1">
      <alignment horizontal="center" vertical="center"/>
    </xf>
    <xf numFmtId="165" fontId="3" fillId="0" borderId="3" xfId="3" applyNumberFormat="1" applyFont="1" applyBorder="1" applyAlignment="1">
      <alignment horizontal="center" vertical="center"/>
    </xf>
    <xf numFmtId="165" fontId="3" fillId="0" borderId="4" xfId="3" applyNumberFormat="1" applyFont="1" applyBorder="1" applyAlignment="1">
      <alignment horizontal="center" vertical="center"/>
    </xf>
    <xf numFmtId="165" fontId="3" fillId="0" borderId="18" xfId="3" applyNumberFormat="1" applyFont="1" applyBorder="1" applyAlignment="1">
      <alignment horizontal="center" vertical="center"/>
    </xf>
    <xf numFmtId="165" fontId="3" fillId="0" borderId="55" xfId="3" applyNumberFormat="1" applyFont="1" applyBorder="1" applyAlignment="1">
      <alignment horizontal="left" vertical="center"/>
    </xf>
    <xf numFmtId="165" fontId="3" fillId="0" borderId="25" xfId="3" applyNumberFormat="1" applyFont="1" applyBorder="1" applyAlignment="1">
      <alignment horizontal="left" vertical="center"/>
    </xf>
    <xf numFmtId="165" fontId="3" fillId="0" borderId="3" xfId="3" applyNumberFormat="1" applyFont="1" applyBorder="1" applyAlignment="1">
      <alignment horizontal="left" vertical="center"/>
    </xf>
    <xf numFmtId="165" fontId="3" fillId="0" borderId="4" xfId="3" applyNumberFormat="1" applyFont="1" applyBorder="1" applyAlignment="1">
      <alignment horizontal="left" vertical="center"/>
    </xf>
    <xf numFmtId="0" fontId="4" fillId="0" borderId="1" xfId="0" applyNumberFormat="1" applyFont="1" applyBorder="1" applyAlignment="1">
      <alignment horizontal="center" vertical="top" wrapText="1"/>
    </xf>
    <xf numFmtId="0" fontId="4" fillId="0" borderId="5" xfId="0" applyNumberFormat="1" applyFont="1" applyBorder="1" applyAlignment="1">
      <alignment horizontal="center" vertical="top" wrapText="1"/>
    </xf>
    <xf numFmtId="0" fontId="4" fillId="0" borderId="8" xfId="0" applyNumberFormat="1" applyFont="1" applyBorder="1" applyAlignment="1">
      <alignment horizontal="center" vertical="top" wrapText="1"/>
    </xf>
    <xf numFmtId="0" fontId="3" fillId="0" borderId="3" xfId="0" applyNumberFormat="1" applyFont="1" applyBorder="1" applyAlignment="1">
      <alignment horizontal="center" vertical="top" wrapText="1"/>
    </xf>
    <xf numFmtId="0" fontId="3" fillId="0" borderId="4" xfId="0" applyNumberFormat="1" applyFont="1" applyBorder="1" applyAlignment="1">
      <alignment horizontal="center" vertical="top" wrapText="1"/>
    </xf>
    <xf numFmtId="0" fontId="3" fillId="0" borderId="18" xfId="0" applyNumberFormat="1" applyFont="1" applyBorder="1" applyAlignment="1">
      <alignment horizontal="center" vertical="top" wrapText="1"/>
    </xf>
    <xf numFmtId="165" fontId="3" fillId="0" borderId="5" xfId="3" applyNumberFormat="1" applyFont="1" applyBorder="1" applyAlignment="1">
      <alignment horizontal="right" vertical="center"/>
    </xf>
    <xf numFmtId="165" fontId="3" fillId="0" borderId="17" xfId="3" applyNumberFormat="1" applyFont="1" applyBorder="1" applyAlignment="1">
      <alignment horizontal="right" vertical="center"/>
    </xf>
    <xf numFmtId="165" fontId="3" fillId="0" borderId="11" xfId="3" applyNumberFormat="1" applyFont="1" applyBorder="1" applyAlignment="1">
      <alignment horizontal="right" vertical="center"/>
    </xf>
    <xf numFmtId="165" fontId="3" fillId="0" borderId="30" xfId="3" applyNumberFormat="1" applyFont="1" applyBorder="1" applyAlignment="1">
      <alignment horizontal="right" vertical="center"/>
    </xf>
    <xf numFmtId="165" fontId="3" fillId="0" borderId="2" xfId="3" applyNumberFormat="1" applyFont="1" applyBorder="1" applyAlignment="1">
      <alignment horizontal="left" vertical="center"/>
    </xf>
    <xf numFmtId="165" fontId="3" fillId="0" borderId="0" xfId="3" applyNumberFormat="1" applyFont="1" applyBorder="1" applyAlignment="1">
      <alignment horizontal="left" vertical="center"/>
    </xf>
    <xf numFmtId="165" fontId="3" fillId="0" borderId="8" xfId="3" applyNumberFormat="1" applyFont="1" applyBorder="1" applyAlignment="1">
      <alignment horizontal="right" vertical="center"/>
    </xf>
    <xf numFmtId="165" fontId="3" fillId="0" borderId="12" xfId="3" applyNumberFormat="1" applyFont="1" applyBorder="1" applyAlignment="1">
      <alignment horizontal="right" vertical="center"/>
    </xf>
    <xf numFmtId="165" fontId="3" fillId="0" borderId="0" xfId="3" applyNumberFormat="1" applyFont="1" applyBorder="1" applyAlignment="1">
      <alignment horizontal="center" vertical="center"/>
    </xf>
    <xf numFmtId="165" fontId="3" fillId="0" borderId="25" xfId="3" applyNumberFormat="1" applyFont="1" applyBorder="1" applyAlignment="1">
      <alignment horizontal="right" vertical="center"/>
    </xf>
    <xf numFmtId="165" fontId="3" fillId="0" borderId="33" xfId="3" applyNumberFormat="1" applyFont="1" applyBorder="1" applyAlignment="1">
      <alignment horizontal="right" vertical="center"/>
    </xf>
    <xf numFmtId="165" fontId="3" fillId="0" borderId="0" xfId="3" applyNumberFormat="1" applyFont="1" applyBorder="1" applyAlignment="1">
      <alignment horizontal="right" vertical="center"/>
    </xf>
    <xf numFmtId="165" fontId="3" fillId="0" borderId="22" xfId="3" applyNumberFormat="1" applyFont="1" applyBorder="1" applyAlignment="1">
      <alignment horizontal="right" vertical="center"/>
    </xf>
    <xf numFmtId="165" fontId="3" fillId="0" borderId="4" xfId="3" applyNumberFormat="1" applyFont="1" applyBorder="1" applyAlignment="1">
      <alignment horizontal="right" vertical="center"/>
    </xf>
    <xf numFmtId="165" fontId="3" fillId="0" borderId="24" xfId="3" applyNumberFormat="1" applyFont="1" applyBorder="1" applyAlignment="1">
      <alignment horizontal="right" vertical="center"/>
    </xf>
    <xf numFmtId="165" fontId="3" fillId="0" borderId="54" xfId="3" applyNumberFormat="1" applyFont="1" applyBorder="1" applyAlignment="1">
      <alignment horizontal="right" vertical="center"/>
    </xf>
    <xf numFmtId="165" fontId="3" fillId="0" borderId="6" xfId="3" applyNumberFormat="1" applyFont="1" applyBorder="1" applyAlignment="1">
      <alignment horizontal="right" vertical="center"/>
    </xf>
    <xf numFmtId="0" fontId="3" fillId="0" borderId="1" xfId="0" applyNumberFormat="1" applyFont="1" applyFill="1" applyBorder="1" applyAlignment="1">
      <alignment horizontal="center" vertical="justify"/>
    </xf>
    <xf numFmtId="0" fontId="3" fillId="0" borderId="5" xfId="0" applyNumberFormat="1" applyFont="1" applyFill="1" applyBorder="1" applyAlignment="1">
      <alignment horizontal="center" vertical="justify"/>
    </xf>
    <xf numFmtId="0" fontId="3" fillId="0" borderId="8" xfId="0" applyNumberFormat="1" applyFont="1" applyFill="1" applyBorder="1" applyAlignment="1">
      <alignment horizontal="center" vertical="justify"/>
    </xf>
    <xf numFmtId="165" fontId="3" fillId="0" borderId="58" xfId="3" applyNumberFormat="1" applyFont="1" applyBorder="1" applyAlignment="1">
      <alignment horizontal="center" vertical="center"/>
    </xf>
    <xf numFmtId="165" fontId="3" fillId="0" borderId="59" xfId="3" applyNumberFormat="1" applyFont="1" applyBorder="1" applyAlignment="1">
      <alignment horizontal="center" vertical="center"/>
    </xf>
    <xf numFmtId="165" fontId="3" fillId="0" borderId="60" xfId="3" applyNumberFormat="1" applyFont="1" applyBorder="1" applyAlignment="1">
      <alignment horizontal="center" vertical="center"/>
    </xf>
    <xf numFmtId="0" fontId="3" fillId="0" borderId="7" xfId="0" applyNumberFormat="1" applyFont="1" applyFill="1" applyBorder="1" applyAlignment="1">
      <alignment horizontal="center" vertical="justify"/>
    </xf>
    <xf numFmtId="0" fontId="3" fillId="0" borderId="13" xfId="0" applyNumberFormat="1" applyFont="1" applyFill="1" applyBorder="1" applyAlignment="1">
      <alignment horizontal="center" vertical="justify"/>
    </xf>
    <xf numFmtId="0" fontId="3" fillId="0" borderId="26" xfId="0" applyNumberFormat="1" applyFont="1" applyFill="1" applyBorder="1" applyAlignment="1">
      <alignment horizontal="center" vertical="justify"/>
    </xf>
    <xf numFmtId="165" fontId="3" fillId="0" borderId="63" xfId="3" applyNumberFormat="1" applyFont="1" applyBorder="1" applyAlignment="1">
      <alignment horizontal="center" vertical="center"/>
    </xf>
    <xf numFmtId="165" fontId="3" fillId="0" borderId="61" xfId="3" applyNumberFormat="1" applyFont="1" applyBorder="1" applyAlignment="1">
      <alignment horizontal="center" vertical="center"/>
    </xf>
    <xf numFmtId="165" fontId="3" fillId="0" borderId="62" xfId="3" applyNumberFormat="1" applyFont="1" applyBorder="1" applyAlignment="1">
      <alignment horizontal="center" vertical="center"/>
    </xf>
    <xf numFmtId="0" fontId="3" fillId="0" borderId="1" xfId="0" applyNumberFormat="1" applyFont="1" applyBorder="1" applyAlignment="1">
      <alignment horizontal="center" wrapText="1"/>
    </xf>
    <xf numFmtId="0" fontId="3" fillId="0" borderId="3" xfId="0" applyNumberFormat="1" applyFont="1" applyBorder="1" applyAlignment="1">
      <alignment horizontal="center" wrapText="1"/>
    </xf>
    <xf numFmtId="165" fontId="3" fillId="0" borderId="16" xfId="3" applyNumberFormat="1" applyFont="1" applyBorder="1" applyAlignment="1">
      <alignment horizontal="center" vertical="center"/>
    </xf>
    <xf numFmtId="165" fontId="3" fillId="0" borderId="53" xfId="3" applyNumberFormat="1" applyFont="1" applyBorder="1" applyAlignment="1">
      <alignment horizontal="center" vertical="center"/>
    </xf>
    <xf numFmtId="0" fontId="3" fillId="0" borderId="14" xfId="0" applyNumberFormat="1" applyFont="1" applyBorder="1" applyAlignment="1">
      <alignment horizontal="center" vertical="top" wrapText="1"/>
    </xf>
    <xf numFmtId="0" fontId="3" fillId="0" borderId="19" xfId="0" applyNumberFormat="1" applyFont="1" applyBorder="1" applyAlignment="1">
      <alignment horizontal="center" vertical="top" wrapText="1"/>
    </xf>
    <xf numFmtId="0" fontId="3" fillId="0" borderId="5" xfId="0" applyNumberFormat="1" applyFont="1" applyBorder="1" applyAlignment="1">
      <alignment horizontal="left" vertical="center" wrapText="1"/>
    </xf>
    <xf numFmtId="0" fontId="3" fillId="0" borderId="8"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3" fillId="0" borderId="6" xfId="0" applyNumberFormat="1" applyFont="1" applyBorder="1" applyAlignment="1">
      <alignment horizontal="left" vertical="center" wrapText="1"/>
    </xf>
    <xf numFmtId="0" fontId="3" fillId="0" borderId="4" xfId="0" applyNumberFormat="1" applyFont="1" applyBorder="1" applyAlignment="1">
      <alignment horizontal="left" vertical="center" wrapText="1"/>
    </xf>
    <xf numFmtId="0" fontId="3" fillId="0" borderId="18" xfId="0" applyNumberFormat="1" applyFont="1" applyBorder="1" applyAlignment="1">
      <alignment horizontal="left" vertical="center" wrapText="1"/>
    </xf>
    <xf numFmtId="165" fontId="3" fillId="0" borderId="5" xfId="3" applyNumberFormat="1" applyFont="1" applyBorder="1" applyAlignment="1">
      <alignment horizontal="center"/>
    </xf>
    <xf numFmtId="165" fontId="3" fillId="0" borderId="8" xfId="3" applyNumberFormat="1" applyFont="1" applyBorder="1" applyAlignment="1">
      <alignment horizontal="center"/>
    </xf>
    <xf numFmtId="165" fontId="3" fillId="0" borderId="11" xfId="3" applyNumberFormat="1" applyFont="1" applyBorder="1" applyAlignment="1">
      <alignment horizontal="center"/>
    </xf>
    <xf numFmtId="165" fontId="3" fillId="0" borderId="12" xfId="3" applyNumberFormat="1" applyFont="1" applyBorder="1" applyAlignment="1">
      <alignment horizontal="center"/>
    </xf>
    <xf numFmtId="165" fontId="3" fillId="0" borderId="1" xfId="3" applyNumberFormat="1" applyFont="1" applyBorder="1" applyAlignment="1">
      <alignment horizontal="center"/>
    </xf>
    <xf numFmtId="165" fontId="3" fillId="0" borderId="17" xfId="3" applyNumberFormat="1" applyFont="1" applyBorder="1" applyAlignment="1">
      <alignment horizontal="center"/>
    </xf>
    <xf numFmtId="165" fontId="3" fillId="0" borderId="10" xfId="3" applyNumberFormat="1" applyFont="1" applyBorder="1" applyAlignment="1">
      <alignment horizontal="center"/>
    </xf>
    <xf numFmtId="165" fontId="3" fillId="0" borderId="30" xfId="3" applyNumberFormat="1" applyFont="1" applyBorder="1" applyAlignment="1">
      <alignment horizontal="center"/>
    </xf>
    <xf numFmtId="165" fontId="3" fillId="0" borderId="16" xfId="3" applyNumberFormat="1" applyFont="1" applyBorder="1" applyAlignment="1">
      <alignment horizontal="center"/>
    </xf>
    <xf numFmtId="165" fontId="3" fillId="0" borderId="53" xfId="3" applyNumberFormat="1" applyFont="1" applyBorder="1" applyAlignment="1">
      <alignment horizontal="center"/>
    </xf>
    <xf numFmtId="165" fontId="3" fillId="0" borderId="3" xfId="3" applyNumberFormat="1" applyFont="1" applyBorder="1" applyAlignment="1">
      <alignment horizontal="center"/>
    </xf>
    <xf numFmtId="165" fontId="3" fillId="0" borderId="4" xfId="3" applyNumberFormat="1" applyFont="1" applyBorder="1" applyAlignment="1">
      <alignment horizontal="center"/>
    </xf>
    <xf numFmtId="165" fontId="3" fillId="0" borderId="55" xfId="3" applyNumberFormat="1" applyFont="1" applyBorder="1" applyAlignment="1">
      <alignment horizontal="center"/>
    </xf>
    <xf numFmtId="165" fontId="3" fillId="0" borderId="25" xfId="3" applyNumberFormat="1" applyFont="1" applyBorder="1" applyAlignment="1">
      <alignment horizontal="center"/>
    </xf>
    <xf numFmtId="165" fontId="3" fillId="0" borderId="54" xfId="3" applyNumberFormat="1" applyFont="1" applyBorder="1" applyAlignment="1">
      <alignment horizontal="center"/>
    </xf>
    <xf numFmtId="165" fontId="3" fillId="0" borderId="18" xfId="3" applyNumberFormat="1" applyFont="1" applyBorder="1" applyAlignment="1">
      <alignment horizontal="center"/>
    </xf>
    <xf numFmtId="0" fontId="3" fillId="0" borderId="1" xfId="0" applyNumberFormat="1" applyFont="1" applyBorder="1" applyAlignment="1">
      <alignment horizontal="justify" vertical="justify"/>
    </xf>
    <xf numFmtId="0" fontId="3" fillId="0" borderId="5" xfId="0" applyNumberFormat="1" applyFont="1" applyBorder="1" applyAlignment="1">
      <alignment horizontal="justify" vertical="justify"/>
    </xf>
    <xf numFmtId="0" fontId="3" fillId="0" borderId="8" xfId="0" applyNumberFormat="1" applyFont="1" applyBorder="1" applyAlignment="1">
      <alignment horizontal="justify" vertical="justify"/>
    </xf>
    <xf numFmtId="0" fontId="3" fillId="0" borderId="2" xfId="0" applyNumberFormat="1" applyFont="1" applyBorder="1" applyAlignment="1">
      <alignment horizontal="justify" vertical="justify"/>
    </xf>
    <xf numFmtId="0" fontId="3" fillId="0" borderId="0" xfId="0" applyNumberFormat="1" applyFont="1" applyBorder="1" applyAlignment="1">
      <alignment horizontal="justify" vertical="justify"/>
    </xf>
    <xf numFmtId="0" fontId="3" fillId="0" borderId="6" xfId="0" applyNumberFormat="1" applyFont="1" applyBorder="1" applyAlignment="1">
      <alignment horizontal="justify" vertical="justify"/>
    </xf>
    <xf numFmtId="0" fontId="3" fillId="0" borderId="3" xfId="0" applyNumberFormat="1" applyFont="1" applyBorder="1" applyAlignment="1">
      <alignment horizontal="justify" vertical="justify"/>
    </xf>
    <xf numFmtId="0" fontId="3" fillId="0" borderId="4" xfId="0" applyNumberFormat="1" applyFont="1" applyBorder="1" applyAlignment="1">
      <alignment horizontal="justify" vertical="justify"/>
    </xf>
    <xf numFmtId="0" fontId="3" fillId="0" borderId="18" xfId="0" applyNumberFormat="1" applyFont="1" applyBorder="1" applyAlignment="1">
      <alignment horizontal="justify" vertical="justify"/>
    </xf>
    <xf numFmtId="165" fontId="3" fillId="0" borderId="62" xfId="3" applyNumberFormat="1" applyFont="1" applyBorder="1" applyAlignment="1">
      <alignment horizontal="center"/>
    </xf>
    <xf numFmtId="165" fontId="3" fillId="0" borderId="24" xfId="3" applyNumberFormat="1" applyFont="1" applyBorder="1" applyAlignment="1">
      <alignment horizontal="center"/>
    </xf>
    <xf numFmtId="0" fontId="3" fillId="0" borderId="14" xfId="0" applyNumberFormat="1" applyFont="1" applyBorder="1" applyAlignment="1">
      <alignment horizontal="center" wrapText="1"/>
    </xf>
    <xf numFmtId="0" fontId="3" fillId="0" borderId="15" xfId="0" applyNumberFormat="1" applyFont="1" applyBorder="1" applyAlignment="1">
      <alignment horizontal="center" wrapText="1"/>
    </xf>
    <xf numFmtId="165" fontId="3" fillId="0" borderId="33" xfId="3" applyNumberFormat="1" applyFont="1" applyBorder="1" applyAlignment="1">
      <alignment horizontal="center"/>
    </xf>
    <xf numFmtId="165" fontId="3" fillId="0" borderId="61" xfId="3" applyNumberFormat="1" applyFont="1" applyBorder="1" applyAlignment="1">
      <alignment horizontal="center"/>
    </xf>
    <xf numFmtId="0" fontId="3" fillId="0" borderId="2" xfId="0" applyNumberFormat="1" applyFont="1" applyBorder="1" applyAlignment="1">
      <alignment horizontal="center" wrapText="1"/>
    </xf>
    <xf numFmtId="165" fontId="3" fillId="0" borderId="18" xfId="3" applyNumberFormat="1" applyFont="1" applyBorder="1" applyAlignment="1">
      <alignment horizontal="right" vertical="center"/>
    </xf>
    <xf numFmtId="165" fontId="3" fillId="0" borderId="55" xfId="3" applyNumberFormat="1" applyFont="1" applyBorder="1" applyAlignment="1">
      <alignment horizontal="right" vertical="center"/>
    </xf>
    <xf numFmtId="165" fontId="3" fillId="0" borderId="2" xfId="3" applyNumberFormat="1" applyFont="1" applyBorder="1" applyAlignment="1">
      <alignment horizontal="right" vertical="center"/>
    </xf>
    <xf numFmtId="0" fontId="3" fillId="0" borderId="7" xfId="0" applyNumberFormat="1" applyFont="1" applyBorder="1" applyAlignment="1">
      <alignment horizontal="center" vertical="top"/>
    </xf>
    <xf numFmtId="0" fontId="3" fillId="0" borderId="13" xfId="0" applyNumberFormat="1" applyFont="1" applyBorder="1" applyAlignment="1">
      <alignment horizontal="center" vertical="top"/>
    </xf>
    <xf numFmtId="0" fontId="3" fillId="0" borderId="26" xfId="0" applyNumberFormat="1" applyFont="1" applyBorder="1" applyAlignment="1">
      <alignment horizontal="center" vertical="top"/>
    </xf>
    <xf numFmtId="0" fontId="3" fillId="0" borderId="14"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3" fillId="0" borderId="1" xfId="0" applyNumberFormat="1" applyFont="1" applyFill="1" applyBorder="1" applyAlignment="1">
      <alignment horizontal="center"/>
    </xf>
    <xf numFmtId="0" fontId="3" fillId="0" borderId="5" xfId="0" applyNumberFormat="1" applyFont="1" applyFill="1" applyBorder="1" applyAlignment="1">
      <alignment horizontal="center"/>
    </xf>
    <xf numFmtId="0" fontId="3" fillId="0" borderId="17" xfId="0" applyNumberFormat="1" applyFont="1" applyFill="1" applyBorder="1" applyAlignment="1">
      <alignment horizontal="center"/>
    </xf>
    <xf numFmtId="0" fontId="3" fillId="0" borderId="3" xfId="0" applyNumberFormat="1" applyFont="1" applyFill="1" applyBorder="1" applyAlignment="1">
      <alignment horizontal="center"/>
    </xf>
    <xf numFmtId="0" fontId="3" fillId="0" borderId="4" xfId="0" applyNumberFormat="1" applyFont="1" applyFill="1" applyBorder="1" applyAlignment="1">
      <alignment horizontal="center"/>
    </xf>
    <xf numFmtId="0" fontId="3" fillId="0" borderId="24" xfId="0" applyNumberFormat="1" applyFont="1" applyFill="1" applyBorder="1" applyAlignment="1">
      <alignment horizontal="center"/>
    </xf>
    <xf numFmtId="0" fontId="3" fillId="0" borderId="17" xfId="0" applyNumberFormat="1" applyFont="1" applyBorder="1" applyAlignment="1">
      <alignment horizontal="center"/>
    </xf>
    <xf numFmtId="0" fontId="3" fillId="0" borderId="3" xfId="0" applyNumberFormat="1" applyFont="1" applyBorder="1" applyAlignment="1">
      <alignment horizontal="center"/>
    </xf>
    <xf numFmtId="0" fontId="3" fillId="0" borderId="4" xfId="0" applyNumberFormat="1" applyFont="1" applyBorder="1" applyAlignment="1">
      <alignment horizontal="center"/>
    </xf>
    <xf numFmtId="0" fontId="3" fillId="0" borderId="24" xfId="0" applyNumberFormat="1" applyFont="1" applyBorder="1" applyAlignment="1">
      <alignment horizontal="center"/>
    </xf>
    <xf numFmtId="0" fontId="3" fillId="0" borderId="2" xfId="0" applyNumberFormat="1" applyFont="1" applyBorder="1" applyAlignment="1">
      <alignment horizontal="left" vertical="center" wrapText="1"/>
    </xf>
    <xf numFmtId="3" fontId="3" fillId="0" borderId="5" xfId="3" applyNumberFormat="1" applyFont="1" applyBorder="1" applyAlignment="1">
      <alignment horizontal="right" vertical="center"/>
    </xf>
    <xf numFmtId="3" fontId="3" fillId="0" borderId="11" xfId="3" applyNumberFormat="1" applyFont="1" applyBorder="1" applyAlignment="1">
      <alignment horizontal="right" vertical="center"/>
    </xf>
    <xf numFmtId="49" fontId="3" fillId="0" borderId="5" xfId="0" applyNumberFormat="1" applyFont="1" applyFill="1" applyBorder="1" applyAlignment="1">
      <alignment horizontal="left"/>
    </xf>
    <xf numFmtId="0" fontId="3" fillId="0" borderId="5" xfId="0" applyNumberFormat="1" applyFont="1" applyFill="1" applyBorder="1" applyAlignment="1">
      <alignment horizontal="left"/>
    </xf>
    <xf numFmtId="0" fontId="3" fillId="0" borderId="2" xfId="0" applyNumberFormat="1" applyFont="1" applyFill="1" applyBorder="1" applyAlignment="1">
      <alignment horizontal="center" vertical="justify"/>
    </xf>
    <xf numFmtId="0" fontId="3" fillId="0" borderId="0" xfId="0" applyNumberFormat="1" applyFont="1" applyFill="1" applyBorder="1" applyAlignment="1">
      <alignment horizontal="center" vertical="justify"/>
    </xf>
    <xf numFmtId="0" fontId="3" fillId="0" borderId="3" xfId="0" applyNumberFormat="1" applyFont="1" applyFill="1" applyBorder="1" applyAlignment="1">
      <alignment horizontal="center" vertical="justify"/>
    </xf>
    <xf numFmtId="0" fontId="3" fillId="0" borderId="4" xfId="0" applyNumberFormat="1" applyFont="1" applyFill="1" applyBorder="1" applyAlignment="1">
      <alignment horizontal="center" vertical="justify"/>
    </xf>
    <xf numFmtId="0" fontId="3" fillId="0" borderId="1" xfId="0" applyNumberFormat="1" applyFont="1" applyFill="1" applyBorder="1" applyAlignment="1">
      <alignment horizontal="right"/>
    </xf>
    <xf numFmtId="0" fontId="3" fillId="0" borderId="5" xfId="0" applyNumberFormat="1" applyFont="1" applyFill="1" applyBorder="1" applyAlignment="1">
      <alignment horizontal="right"/>
    </xf>
    <xf numFmtId="165" fontId="3" fillId="0" borderId="42" xfId="3" applyNumberFormat="1" applyFont="1" applyBorder="1" applyAlignment="1">
      <alignment horizontal="center"/>
    </xf>
    <xf numFmtId="165" fontId="3" fillId="0" borderId="13" xfId="3" applyNumberFormat="1" applyFont="1" applyBorder="1" applyAlignment="1">
      <alignment horizontal="center"/>
    </xf>
    <xf numFmtId="0" fontId="3" fillId="0" borderId="13" xfId="0" applyNumberFormat="1" applyFont="1" applyBorder="1" applyAlignment="1">
      <alignment horizontal="left" wrapText="1"/>
    </xf>
    <xf numFmtId="0" fontId="3" fillId="0" borderId="26" xfId="0" applyNumberFormat="1" applyFont="1" applyBorder="1" applyAlignment="1">
      <alignment horizontal="left" wrapText="1"/>
    </xf>
    <xf numFmtId="165" fontId="3" fillId="0" borderId="36" xfId="3" applyNumberFormat="1" applyFont="1" applyBorder="1" applyAlignment="1">
      <alignment horizontal="right"/>
    </xf>
    <xf numFmtId="165" fontId="3" fillId="0" borderId="0" xfId="3" applyNumberFormat="1" applyFont="1" applyBorder="1" applyAlignment="1">
      <alignment horizontal="right"/>
    </xf>
    <xf numFmtId="165" fontId="3" fillId="0" borderId="0" xfId="3" applyNumberFormat="1" applyFont="1" applyBorder="1" applyAlignment="1">
      <alignment horizontal="left"/>
    </xf>
    <xf numFmtId="165" fontId="3" fillId="0" borderId="6" xfId="3" applyNumberFormat="1" applyFont="1" applyBorder="1" applyAlignment="1">
      <alignment horizontal="left"/>
    </xf>
    <xf numFmtId="165" fontId="3" fillId="0" borderId="42" xfId="3" applyNumberFormat="1" applyFont="1" applyBorder="1" applyAlignment="1">
      <alignment horizontal="left"/>
    </xf>
    <xf numFmtId="165" fontId="3" fillId="0" borderId="57" xfId="3" applyNumberFormat="1" applyFont="1" applyBorder="1" applyAlignment="1">
      <alignment horizontal="left"/>
    </xf>
    <xf numFmtId="165" fontId="3" fillId="0" borderId="56" xfId="3" applyNumberFormat="1" applyFont="1" applyBorder="1" applyAlignment="1">
      <alignment horizontal="right"/>
    </xf>
    <xf numFmtId="165" fontId="3" fillId="0" borderId="42" xfId="3" applyNumberFormat="1" applyFont="1" applyBorder="1" applyAlignment="1">
      <alignment horizontal="right"/>
    </xf>
    <xf numFmtId="165" fontId="3" fillId="0" borderId="2" xfId="3" applyNumberFormat="1" applyFont="1" applyBorder="1" applyAlignment="1">
      <alignment horizontal="right"/>
    </xf>
    <xf numFmtId="0" fontId="3" fillId="0" borderId="9" xfId="0" applyNumberFormat="1" applyFont="1" applyFill="1" applyBorder="1" applyAlignment="1">
      <alignment horizontal="center" vertical="top" wrapText="1"/>
    </xf>
    <xf numFmtId="0" fontId="4" fillId="0" borderId="56" xfId="0" applyNumberFormat="1" applyFont="1" applyFill="1" applyBorder="1" applyAlignment="1">
      <alignment horizontal="center"/>
    </xf>
    <xf numFmtId="0" fontId="4" fillId="0" borderId="42" xfId="0" applyNumberFormat="1" applyFont="1" applyFill="1" applyBorder="1" applyAlignment="1">
      <alignment horizontal="center"/>
    </xf>
    <xf numFmtId="0" fontId="4" fillId="0" borderId="57" xfId="0" applyNumberFormat="1" applyFont="1" applyFill="1" applyBorder="1" applyAlignment="1">
      <alignment horizontal="center"/>
    </xf>
    <xf numFmtId="165" fontId="3" fillId="0" borderId="22" xfId="3" applyNumberFormat="1" applyFont="1" applyBorder="1" applyAlignment="1">
      <alignment horizontal="left"/>
    </xf>
    <xf numFmtId="165" fontId="3" fillId="0" borderId="24" xfId="3" applyNumberFormat="1" applyFont="1" applyBorder="1" applyAlignment="1">
      <alignment horizontal="left"/>
    </xf>
    <xf numFmtId="165" fontId="3" fillId="0" borderId="4" xfId="3" applyNumberFormat="1" applyFont="1" applyBorder="1" applyAlignment="1">
      <alignment horizontal="left"/>
    </xf>
    <xf numFmtId="165" fontId="3" fillId="0" borderId="18" xfId="3" applyNumberFormat="1" applyFont="1" applyBorder="1" applyAlignment="1">
      <alignment horizontal="left"/>
    </xf>
    <xf numFmtId="165" fontId="3" fillId="0" borderId="3" xfId="3" applyNumberFormat="1" applyFont="1" applyBorder="1" applyAlignment="1">
      <alignment horizontal="right"/>
    </xf>
    <xf numFmtId="165" fontId="3" fillId="0" borderId="4" xfId="3" applyNumberFormat="1" applyFont="1" applyBorder="1" applyAlignment="1">
      <alignment horizontal="right"/>
    </xf>
    <xf numFmtId="165" fontId="3" fillId="0" borderId="70" xfId="3" applyNumberFormat="1" applyFont="1" applyBorder="1" applyAlignment="1">
      <alignment horizontal="center"/>
    </xf>
    <xf numFmtId="165" fontId="3" fillId="0" borderId="67" xfId="3" applyNumberFormat="1" applyFont="1" applyBorder="1" applyAlignment="1">
      <alignment horizontal="center"/>
    </xf>
    <xf numFmtId="165" fontId="3" fillId="0" borderId="71" xfId="3" applyNumberFormat="1" applyFont="1" applyBorder="1" applyAlignment="1">
      <alignment horizontal="center"/>
    </xf>
    <xf numFmtId="165" fontId="3" fillId="0" borderId="69" xfId="3" applyNumberFormat="1" applyFont="1" applyBorder="1" applyAlignment="1">
      <alignment horizontal="center"/>
    </xf>
    <xf numFmtId="165" fontId="3" fillId="0" borderId="57" xfId="3" applyNumberFormat="1" applyFont="1" applyBorder="1" applyAlignment="1">
      <alignment horizontal="center"/>
    </xf>
    <xf numFmtId="0" fontId="3" fillId="0" borderId="1" xfId="0" applyNumberFormat="1" applyFont="1" applyFill="1" applyBorder="1" applyAlignment="1">
      <alignment horizontal="center" vertical="top"/>
    </xf>
    <xf numFmtId="0" fontId="3" fillId="0" borderId="5" xfId="0" applyNumberFormat="1" applyFont="1" applyFill="1" applyBorder="1" applyAlignment="1">
      <alignment horizontal="center" vertical="top"/>
    </xf>
    <xf numFmtId="0" fontId="3" fillId="0" borderId="8" xfId="0" applyNumberFormat="1" applyFont="1" applyFill="1" applyBorder="1" applyAlignment="1">
      <alignment horizontal="center" vertical="top"/>
    </xf>
    <xf numFmtId="0" fontId="3" fillId="0" borderId="3" xfId="0" applyNumberFormat="1" applyFont="1" applyFill="1" applyBorder="1" applyAlignment="1">
      <alignment horizontal="center" vertical="top"/>
    </xf>
    <xf numFmtId="0" fontId="3" fillId="0" borderId="4"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5" xfId="0" applyNumberFormat="1" applyFont="1" applyBorder="1" applyAlignment="1">
      <alignment horizontal="left" wrapText="1" indent="1"/>
    </xf>
    <xf numFmtId="165" fontId="3" fillId="0" borderId="69" xfId="3" applyNumberFormat="1" applyFont="1" applyBorder="1" applyAlignment="1">
      <alignment horizontal="right"/>
    </xf>
    <xf numFmtId="0" fontId="3" fillId="0" borderId="7" xfId="0" applyNumberFormat="1" applyFont="1" applyFill="1" applyBorder="1" applyAlignment="1">
      <alignment horizontal="center" wrapText="1"/>
    </xf>
    <xf numFmtId="0" fontId="3" fillId="0" borderId="13" xfId="0" applyNumberFormat="1" applyFont="1" applyFill="1" applyBorder="1" applyAlignment="1">
      <alignment horizontal="center" wrapText="1"/>
    </xf>
    <xf numFmtId="0" fontId="3" fillId="0" borderId="41" xfId="0" applyNumberFormat="1" applyFont="1" applyFill="1" applyBorder="1" applyAlignment="1">
      <alignment horizontal="center" wrapText="1"/>
    </xf>
    <xf numFmtId="165" fontId="3" fillId="0" borderId="62" xfId="3" applyNumberFormat="1" applyFont="1" applyBorder="1" applyAlignment="1">
      <alignment horizontal="right"/>
    </xf>
    <xf numFmtId="0" fontId="3" fillId="0" borderId="0" xfId="0" applyNumberFormat="1" applyFont="1" applyBorder="1" applyAlignment="1">
      <alignment horizontal="left" wrapText="1"/>
    </xf>
    <xf numFmtId="165" fontId="3" fillId="0" borderId="6" xfId="3" applyNumberFormat="1" applyFont="1" applyBorder="1" applyAlignment="1">
      <alignment horizontal="left" vertical="center"/>
    </xf>
    <xf numFmtId="165" fontId="3" fillId="0" borderId="18" xfId="3" applyNumberFormat="1" applyFont="1" applyBorder="1" applyAlignment="1">
      <alignment horizontal="left" vertical="center"/>
    </xf>
    <xf numFmtId="165" fontId="3" fillId="0" borderId="2" xfId="3" applyNumberFormat="1" applyFont="1" applyBorder="1" applyAlignment="1">
      <alignment horizontal="center" vertical="center"/>
    </xf>
    <xf numFmtId="165" fontId="3" fillId="0" borderId="22" xfId="3" applyNumberFormat="1" applyFont="1" applyBorder="1" applyAlignment="1">
      <alignment horizontal="center" vertical="center"/>
    </xf>
    <xf numFmtId="165" fontId="3" fillId="0" borderId="24" xfId="3" applyNumberFormat="1" applyFont="1" applyBorder="1" applyAlignment="1">
      <alignment horizontal="center" vertical="center"/>
    </xf>
    <xf numFmtId="165" fontId="3" fillId="0" borderId="8" xfId="3" applyNumberFormat="1" applyFont="1" applyBorder="1" applyAlignment="1">
      <alignment horizontal="left" vertical="center"/>
    </xf>
    <xf numFmtId="165" fontId="3" fillId="0" borderId="17" xfId="3" applyNumberFormat="1" applyFont="1" applyBorder="1" applyAlignment="1">
      <alignment horizontal="center" vertical="center"/>
    </xf>
    <xf numFmtId="165" fontId="3" fillId="0" borderId="30" xfId="3" applyNumberFormat="1" applyFont="1" applyBorder="1" applyAlignment="1">
      <alignment horizontal="center" vertical="center"/>
    </xf>
    <xf numFmtId="165" fontId="3" fillId="0" borderId="1" xfId="3" applyNumberFormat="1" applyFont="1" applyBorder="1" applyAlignment="1">
      <alignment horizontal="right" vertical="center"/>
    </xf>
    <xf numFmtId="165" fontId="3" fillId="0" borderId="3" xfId="3" applyNumberFormat="1" applyFont="1" applyBorder="1" applyAlignment="1">
      <alignment horizontal="right" vertical="center"/>
    </xf>
    <xf numFmtId="165" fontId="3" fillId="0" borderId="10" xfId="3" applyNumberFormat="1" applyFont="1" applyBorder="1" applyAlignment="1">
      <alignment horizontal="right" vertical="center"/>
    </xf>
    <xf numFmtId="165" fontId="3" fillId="0" borderId="12" xfId="3" applyNumberFormat="1" applyFont="1" applyBorder="1" applyAlignment="1">
      <alignment horizontal="left" vertical="center"/>
    </xf>
    <xf numFmtId="165" fontId="3" fillId="0" borderId="25" xfId="3" applyNumberFormat="1" applyFont="1" applyBorder="1" applyAlignment="1">
      <alignment horizontal="right"/>
    </xf>
    <xf numFmtId="0" fontId="3" fillId="0" borderId="3" xfId="0" applyNumberFormat="1" applyFont="1" applyFill="1" applyBorder="1" applyAlignment="1">
      <alignment horizontal="center" wrapText="1"/>
    </xf>
    <xf numFmtId="0" fontId="3" fillId="0" borderId="4" xfId="0" applyNumberFormat="1" applyFont="1" applyFill="1" applyBorder="1" applyAlignment="1">
      <alignment horizontal="center" wrapText="1"/>
    </xf>
    <xf numFmtId="0" fontId="3" fillId="0" borderId="24" xfId="0" applyNumberFormat="1" applyFont="1" applyFill="1" applyBorder="1" applyAlignment="1">
      <alignment horizontal="center" wrapText="1"/>
    </xf>
    <xf numFmtId="165" fontId="3" fillId="0" borderId="66" xfId="3" applyNumberFormat="1" applyFont="1" applyBorder="1" applyAlignment="1">
      <alignment horizontal="center"/>
    </xf>
    <xf numFmtId="165" fontId="3" fillId="0" borderId="68" xfId="3" applyNumberFormat="1" applyFont="1" applyBorder="1" applyAlignment="1">
      <alignment horizontal="center"/>
    </xf>
    <xf numFmtId="165" fontId="3" fillId="0" borderId="36" xfId="3" applyNumberFormat="1" applyFont="1" applyBorder="1" applyAlignment="1">
      <alignment horizontal="center" vertical="center"/>
    </xf>
    <xf numFmtId="165" fontId="3" fillId="0" borderId="6" xfId="3" applyNumberFormat="1" applyFont="1" applyBorder="1" applyAlignment="1">
      <alignment horizontal="center" vertical="center"/>
    </xf>
    <xf numFmtId="0" fontId="3" fillId="0" borderId="1" xfId="0" applyNumberFormat="1" applyFont="1" applyFill="1" applyBorder="1" applyAlignment="1">
      <alignment horizontal="center" vertical="top" wrapText="1"/>
    </xf>
    <xf numFmtId="0" fontId="3" fillId="0" borderId="5"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2" xfId="0" applyNumberFormat="1" applyFont="1" applyFill="1" applyBorder="1" applyAlignment="1">
      <alignment horizontal="center" vertical="top" wrapText="1"/>
    </xf>
    <xf numFmtId="0" fontId="3" fillId="0" borderId="0" xfId="0" applyNumberFormat="1" applyFont="1" applyFill="1" applyBorder="1" applyAlignment="1">
      <alignment horizontal="center" vertical="top" wrapText="1"/>
    </xf>
    <xf numFmtId="0" fontId="3" fillId="0" borderId="6" xfId="0" applyNumberFormat="1" applyFont="1" applyFill="1" applyBorder="1" applyAlignment="1">
      <alignment horizontal="center" vertical="top" wrapText="1"/>
    </xf>
    <xf numFmtId="0" fontId="3" fillId="0" borderId="7" xfId="0" applyNumberFormat="1" applyFont="1" applyBorder="1" applyAlignment="1">
      <alignment horizontal="left" wrapText="1"/>
    </xf>
    <xf numFmtId="0" fontId="3" fillId="0" borderId="7" xfId="0" applyNumberFormat="1" applyFont="1" applyBorder="1" applyAlignment="1">
      <alignment horizontal="left" vertical="center" wrapText="1"/>
    </xf>
    <xf numFmtId="0" fontId="3" fillId="0" borderId="13" xfId="0" applyNumberFormat="1" applyFont="1" applyBorder="1" applyAlignment="1">
      <alignment horizontal="left" vertical="center" wrapText="1"/>
    </xf>
    <xf numFmtId="0" fontId="3" fillId="0" borderId="26" xfId="0" applyNumberFormat="1" applyFont="1" applyBorder="1" applyAlignment="1">
      <alignment horizontal="left" vertical="center" wrapText="1"/>
    </xf>
    <xf numFmtId="165" fontId="3" fillId="0" borderId="14" xfId="3" applyNumberFormat="1" applyFont="1" applyBorder="1" applyAlignment="1">
      <alignment horizontal="center"/>
    </xf>
    <xf numFmtId="165" fontId="3" fillId="0" borderId="19" xfId="3" applyNumberFormat="1" applyFont="1" applyBorder="1" applyAlignment="1">
      <alignment horizontal="center"/>
    </xf>
    <xf numFmtId="165" fontId="3" fillId="0" borderId="25" xfId="3" applyNumberFormat="1" applyFont="1" applyBorder="1" applyAlignment="1">
      <alignment horizontal="left"/>
    </xf>
    <xf numFmtId="165" fontId="3" fillId="0" borderId="0" xfId="3" applyNumberFormat="1" applyFont="1" applyBorder="1" applyAlignment="1">
      <alignment horizontal="center"/>
    </xf>
    <xf numFmtId="165" fontId="3" fillId="0" borderId="33" xfId="3" applyNumberFormat="1" applyFont="1" applyBorder="1" applyAlignment="1">
      <alignment horizontal="right"/>
    </xf>
    <xf numFmtId="165" fontId="3" fillId="0" borderId="22" xfId="3" applyNumberFormat="1" applyFont="1" applyBorder="1" applyAlignment="1">
      <alignment horizontal="right"/>
    </xf>
    <xf numFmtId="165" fontId="3" fillId="0" borderId="56" xfId="3" applyNumberFormat="1" applyFont="1" applyBorder="1" applyAlignment="1">
      <alignment horizontal="center"/>
    </xf>
    <xf numFmtId="165" fontId="3" fillId="0" borderId="23" xfId="3" applyNumberFormat="1" applyFont="1" applyBorder="1" applyAlignment="1">
      <alignment horizontal="center"/>
    </xf>
    <xf numFmtId="165" fontId="3" fillId="0" borderId="15" xfId="3" applyNumberFormat="1" applyFont="1" applyBorder="1" applyAlignment="1">
      <alignment horizontal="center"/>
    </xf>
    <xf numFmtId="165" fontId="3" fillId="0" borderId="5" xfId="3" applyNumberFormat="1" applyFont="1" applyBorder="1" applyAlignment="1">
      <alignment horizontal="right"/>
    </xf>
    <xf numFmtId="0" fontId="3" fillId="0" borderId="3" xfId="0" applyNumberFormat="1" applyFont="1" applyFill="1" applyBorder="1" applyAlignment="1">
      <alignment horizontal="center" vertical="top" wrapText="1"/>
    </xf>
    <xf numFmtId="0" fontId="3" fillId="0" borderId="4" xfId="0" applyNumberFormat="1" applyFont="1" applyFill="1" applyBorder="1" applyAlignment="1">
      <alignment horizontal="center" vertical="top" wrapText="1"/>
    </xf>
    <xf numFmtId="0" fontId="3" fillId="0" borderId="18" xfId="0" applyNumberFormat="1" applyFont="1" applyFill="1" applyBorder="1" applyAlignment="1">
      <alignment horizontal="center" vertical="top" wrapText="1"/>
    </xf>
    <xf numFmtId="165" fontId="3" fillId="0" borderId="65" xfId="3" applyNumberFormat="1" applyFont="1" applyBorder="1" applyAlignment="1">
      <alignment horizontal="center"/>
    </xf>
    <xf numFmtId="0" fontId="3" fillId="0" borderId="19" xfId="0" applyNumberFormat="1" applyFont="1" applyBorder="1" applyAlignment="1">
      <alignment horizontal="center" wrapText="1"/>
    </xf>
    <xf numFmtId="0" fontId="3" fillId="0" borderId="7" xfId="0" applyNumberFormat="1" applyFont="1" applyFill="1" applyBorder="1" applyAlignment="1">
      <alignment horizontal="center" vertical="top" wrapText="1"/>
    </xf>
    <xf numFmtId="0" fontId="3" fillId="0" borderId="13" xfId="0" applyNumberFormat="1" applyFont="1" applyFill="1" applyBorder="1" applyAlignment="1">
      <alignment horizontal="center" vertical="top" wrapText="1"/>
    </xf>
    <xf numFmtId="0" fontId="3" fillId="0" borderId="26" xfId="0" applyNumberFormat="1" applyFont="1" applyFill="1" applyBorder="1" applyAlignment="1">
      <alignment horizontal="center" vertical="top" wrapText="1"/>
    </xf>
    <xf numFmtId="165" fontId="3" fillId="0" borderId="11" xfId="3" applyNumberFormat="1" applyFont="1" applyBorder="1" applyAlignment="1">
      <alignment horizontal="right"/>
    </xf>
    <xf numFmtId="165" fontId="3" fillId="0" borderId="64" xfId="3" applyNumberFormat="1" applyFont="1" applyBorder="1" applyAlignment="1">
      <alignment horizontal="center"/>
    </xf>
    <xf numFmtId="165" fontId="3" fillId="0" borderId="5" xfId="3" applyNumberFormat="1" applyFont="1" applyBorder="1" applyAlignment="1">
      <alignment horizontal="left"/>
    </xf>
    <xf numFmtId="165" fontId="3" fillId="0" borderId="11" xfId="3" applyNumberFormat="1" applyFont="1" applyBorder="1" applyAlignment="1">
      <alignment horizontal="left"/>
    </xf>
    <xf numFmtId="165" fontId="3" fillId="0" borderId="2" xfId="3" applyNumberFormat="1" applyFont="1" applyBorder="1" applyAlignment="1">
      <alignment horizontal="center"/>
    </xf>
    <xf numFmtId="165" fontId="3" fillId="0" borderId="6" xfId="3" applyNumberFormat="1" applyFont="1" applyBorder="1" applyAlignment="1">
      <alignment horizontal="center"/>
    </xf>
    <xf numFmtId="165" fontId="3" fillId="0" borderId="55" xfId="3" applyNumberFormat="1" applyFont="1" applyBorder="1" applyAlignment="1">
      <alignment horizontal="left"/>
    </xf>
    <xf numFmtId="165" fontId="3" fillId="0" borderId="54" xfId="3" applyNumberFormat="1" applyFont="1" applyBorder="1" applyAlignment="1">
      <alignment horizontal="left"/>
    </xf>
    <xf numFmtId="165" fontId="3" fillId="0" borderId="3" xfId="3" applyNumberFormat="1" applyFont="1" applyBorder="1" applyAlignment="1">
      <alignment horizontal="left"/>
    </xf>
    <xf numFmtId="165" fontId="3" fillId="0" borderId="54" xfId="3" applyNumberFormat="1" applyFont="1" applyBorder="1" applyAlignment="1">
      <alignment horizontal="right"/>
    </xf>
    <xf numFmtId="165" fontId="3" fillId="0" borderId="6" xfId="3" applyNumberFormat="1" applyFont="1" applyBorder="1" applyAlignment="1">
      <alignment horizontal="right"/>
    </xf>
    <xf numFmtId="165" fontId="3" fillId="0" borderId="17" xfId="3" applyNumberFormat="1" applyFont="1" applyBorder="1" applyAlignment="1">
      <alignment horizontal="right"/>
    </xf>
    <xf numFmtId="165" fontId="3" fillId="0" borderId="1" xfId="3" applyNumberFormat="1" applyFont="1" applyBorder="1" applyAlignment="1">
      <alignment horizontal="left"/>
    </xf>
    <xf numFmtId="165" fontId="3" fillId="0" borderId="10" xfId="3" applyNumberFormat="1" applyFont="1" applyBorder="1" applyAlignment="1">
      <alignment horizontal="left"/>
    </xf>
    <xf numFmtId="165" fontId="3" fillId="0" borderId="8" xfId="3" applyNumberFormat="1" applyFont="1" applyBorder="1" applyAlignment="1">
      <alignment horizontal="right"/>
    </xf>
    <xf numFmtId="165" fontId="3" fillId="0" borderId="12" xfId="3" applyNumberFormat="1" applyFont="1" applyBorder="1" applyAlignment="1">
      <alignment horizontal="right"/>
    </xf>
    <xf numFmtId="165" fontId="3" fillId="0" borderId="2" xfId="3" applyNumberFormat="1" applyFont="1" applyBorder="1" applyAlignment="1">
      <alignment horizontal="left"/>
    </xf>
    <xf numFmtId="0" fontId="3" fillId="0" borderId="1" xfId="0" applyNumberFormat="1" applyFont="1" applyFill="1" applyBorder="1" applyAlignment="1">
      <alignment horizontal="center" wrapText="1"/>
    </xf>
    <xf numFmtId="0" fontId="3" fillId="0" borderId="5" xfId="0" applyNumberFormat="1" applyFont="1" applyFill="1" applyBorder="1" applyAlignment="1">
      <alignment horizontal="center" wrapText="1"/>
    </xf>
    <xf numFmtId="0" fontId="3" fillId="0" borderId="8" xfId="0" applyNumberFormat="1" applyFont="1" applyFill="1" applyBorder="1" applyAlignment="1">
      <alignment horizontal="center" wrapText="1"/>
    </xf>
    <xf numFmtId="0" fontId="3" fillId="0" borderId="18" xfId="0" applyNumberFormat="1" applyFont="1" applyFill="1" applyBorder="1" applyAlignment="1">
      <alignment horizontal="center" wrapText="1"/>
    </xf>
    <xf numFmtId="165" fontId="3" fillId="0" borderId="36" xfId="3" applyNumberFormat="1" applyFont="1" applyBorder="1" applyAlignment="1">
      <alignment horizontal="center"/>
    </xf>
    <xf numFmtId="165" fontId="3" fillId="0" borderId="30" xfId="3" applyNumberFormat="1" applyFont="1" applyBorder="1" applyAlignment="1">
      <alignment horizontal="right"/>
    </xf>
    <xf numFmtId="165" fontId="3" fillId="0" borderId="7" xfId="3" applyNumberFormat="1" applyFont="1" applyBorder="1" applyAlignment="1">
      <alignment horizontal="center"/>
    </xf>
    <xf numFmtId="165" fontId="3" fillId="0" borderId="41" xfId="3" applyNumberFormat="1" applyFont="1" applyBorder="1" applyAlignment="1">
      <alignment horizontal="center"/>
    </xf>
    <xf numFmtId="165" fontId="3" fillId="0" borderId="72" xfId="3" applyNumberFormat="1" applyFont="1" applyBorder="1" applyAlignment="1">
      <alignment horizontal="center"/>
    </xf>
    <xf numFmtId="165" fontId="3" fillId="0" borderId="26" xfId="3" applyNumberFormat="1" applyFont="1" applyBorder="1" applyAlignment="1">
      <alignment horizontal="center"/>
    </xf>
    <xf numFmtId="0" fontId="3" fillId="0" borderId="2" xfId="0" applyNumberFormat="1" applyFont="1" applyBorder="1" applyAlignment="1">
      <alignment horizontal="center" vertical="top"/>
    </xf>
    <xf numFmtId="0" fontId="3" fillId="0" borderId="0" xfId="0" applyNumberFormat="1" applyFont="1" applyBorder="1" applyAlignment="1">
      <alignment horizontal="center" vertical="top"/>
    </xf>
    <xf numFmtId="0" fontId="3" fillId="0" borderId="4" xfId="0" applyNumberFormat="1" applyFont="1" applyBorder="1" applyAlignment="1">
      <alignment horizontal="left" wrapText="1"/>
    </xf>
    <xf numFmtId="0" fontId="3" fillId="0" borderId="5" xfId="0" applyNumberFormat="1" applyFont="1" applyBorder="1" applyAlignment="1">
      <alignment horizontal="left" wrapText="1"/>
    </xf>
    <xf numFmtId="0" fontId="3" fillId="0" borderId="2" xfId="0" applyNumberFormat="1" applyFont="1" applyFill="1" applyBorder="1" applyAlignment="1">
      <alignment horizontal="center" vertical="top"/>
    </xf>
    <xf numFmtId="0" fontId="3" fillId="0" borderId="6" xfId="0" applyNumberFormat="1" applyFont="1" applyFill="1" applyBorder="1" applyAlignment="1">
      <alignment horizontal="center" vertical="justify"/>
    </xf>
    <xf numFmtId="0" fontId="3" fillId="0" borderId="19" xfId="0" applyNumberFormat="1" applyFont="1" applyBorder="1" applyAlignment="1">
      <alignment horizontal="center" vertical="center" wrapText="1"/>
    </xf>
    <xf numFmtId="3" fontId="3" fillId="0" borderId="4" xfId="3" applyNumberFormat="1" applyFont="1" applyBorder="1" applyAlignment="1">
      <alignment horizontal="right" vertical="center"/>
    </xf>
    <xf numFmtId="3" fontId="3" fillId="0" borderId="5" xfId="3" applyNumberFormat="1" applyFont="1" applyBorder="1" applyAlignment="1">
      <alignment horizontal="left" vertical="center"/>
    </xf>
    <xf numFmtId="3" fontId="3" fillId="0" borderId="8" xfId="3" applyNumberFormat="1" applyFont="1" applyBorder="1" applyAlignment="1">
      <alignment horizontal="left" vertical="center"/>
    </xf>
    <xf numFmtId="3" fontId="3" fillId="0" borderId="4" xfId="3" applyNumberFormat="1" applyFont="1" applyBorder="1" applyAlignment="1">
      <alignment horizontal="left" vertical="center"/>
    </xf>
    <xf numFmtId="3" fontId="3" fillId="0" borderId="18" xfId="3" applyNumberFormat="1" applyFont="1" applyBorder="1" applyAlignment="1">
      <alignment horizontal="left" vertical="center"/>
    </xf>
    <xf numFmtId="3" fontId="3" fillId="0" borderId="0" xfId="3" applyNumberFormat="1" applyFont="1" applyBorder="1" applyAlignment="1">
      <alignment horizontal="right" vertical="center"/>
    </xf>
    <xf numFmtId="3" fontId="7" fillId="0" borderId="0" xfId="3" applyNumberFormat="1" applyFont="1" applyBorder="1" applyAlignment="1">
      <alignment horizontal="right" vertical="center"/>
    </xf>
    <xf numFmtId="165" fontId="7" fillId="0" borderId="0" xfId="3" applyNumberFormat="1" applyFont="1" applyBorder="1" applyAlignment="1">
      <alignment horizontal="left" vertical="center"/>
    </xf>
    <xf numFmtId="3" fontId="3" fillId="0" borderId="0" xfId="3" applyNumberFormat="1" applyFont="1" applyBorder="1" applyAlignment="1">
      <alignment horizontal="left" vertical="center"/>
    </xf>
    <xf numFmtId="3" fontId="3" fillId="0" borderId="6" xfId="3" applyNumberFormat="1" applyFont="1" applyBorder="1" applyAlignment="1">
      <alignment horizontal="left" vertical="center"/>
    </xf>
    <xf numFmtId="0" fontId="7" fillId="0" borderId="1" xfId="0" applyNumberFormat="1" applyFont="1" applyFill="1" applyBorder="1" applyAlignment="1">
      <alignment horizontal="center"/>
    </xf>
    <xf numFmtId="0" fontId="7" fillId="0" borderId="5" xfId="0" applyNumberFormat="1" applyFont="1" applyFill="1" applyBorder="1" applyAlignment="1">
      <alignment horizontal="center"/>
    </xf>
    <xf numFmtId="0" fontId="7" fillId="0" borderId="17" xfId="0" applyNumberFormat="1" applyFont="1" applyFill="1" applyBorder="1" applyAlignment="1">
      <alignment horizontal="center"/>
    </xf>
    <xf numFmtId="0" fontId="7" fillId="0" borderId="3" xfId="0" applyNumberFormat="1" applyFont="1" applyFill="1" applyBorder="1" applyAlignment="1">
      <alignment horizontal="center"/>
    </xf>
    <xf numFmtId="0" fontId="7" fillId="0" borderId="4" xfId="0" applyNumberFormat="1" applyFont="1" applyFill="1" applyBorder="1" applyAlignment="1">
      <alignment horizontal="center"/>
    </xf>
    <xf numFmtId="0" fontId="7" fillId="0" borderId="24" xfId="0" applyNumberFormat="1" applyFont="1" applyFill="1" applyBorder="1" applyAlignment="1">
      <alignment horizontal="center"/>
    </xf>
    <xf numFmtId="165" fontId="7" fillId="0" borderId="2" xfId="3" applyNumberFormat="1" applyFont="1" applyBorder="1" applyAlignment="1">
      <alignment horizontal="center" vertical="center"/>
    </xf>
    <xf numFmtId="165" fontId="7" fillId="0" borderId="0" xfId="3" applyNumberFormat="1" applyFont="1" applyBorder="1" applyAlignment="1">
      <alignment horizontal="center" vertical="center"/>
    </xf>
    <xf numFmtId="165" fontId="7" fillId="0" borderId="6" xfId="3" applyNumberFormat="1" applyFont="1" applyBorder="1" applyAlignment="1">
      <alignment horizontal="center" vertical="center"/>
    </xf>
    <xf numFmtId="165" fontId="7" fillId="0" borderId="22" xfId="3" applyNumberFormat="1" applyFont="1" applyBorder="1" applyAlignment="1">
      <alignment horizontal="center" vertical="center"/>
    </xf>
    <xf numFmtId="165" fontId="7" fillId="0" borderId="0" xfId="3" applyNumberFormat="1" applyFont="1" applyBorder="1" applyAlignment="1">
      <alignment horizontal="right" vertical="center"/>
    </xf>
    <xf numFmtId="3" fontId="7" fillId="0" borderId="0" xfId="3" applyNumberFormat="1" applyFont="1" applyBorder="1" applyAlignment="1">
      <alignment horizontal="left" vertical="center"/>
    </xf>
    <xf numFmtId="3" fontId="7" fillId="0" borderId="6" xfId="3" applyNumberFormat="1" applyFont="1" applyBorder="1" applyAlignment="1">
      <alignment horizontal="left" vertical="center"/>
    </xf>
    <xf numFmtId="165" fontId="7" fillId="0" borderId="36" xfId="3" applyNumberFormat="1" applyFont="1" applyBorder="1" applyAlignment="1">
      <alignment horizontal="center" vertical="center"/>
    </xf>
    <xf numFmtId="0" fontId="3" fillId="0" borderId="5" xfId="0" applyNumberFormat="1" applyFont="1" applyBorder="1" applyAlignment="1">
      <alignment horizontal="center" vertical="center" wrapText="1"/>
    </xf>
    <xf numFmtId="0" fontId="4" fillId="0" borderId="2" xfId="0" applyNumberFormat="1" applyFont="1" applyBorder="1" applyAlignment="1">
      <alignment horizontal="center" vertical="top" wrapText="1"/>
    </xf>
    <xf numFmtId="0" fontId="4" fillId="0" borderId="0" xfId="0" applyNumberFormat="1" applyFont="1" applyBorder="1" applyAlignment="1">
      <alignment horizontal="center" vertical="top" wrapText="1"/>
    </xf>
    <xf numFmtId="0" fontId="4" fillId="0" borderId="6" xfId="0" applyNumberFormat="1" applyFont="1" applyBorder="1" applyAlignment="1">
      <alignment horizontal="center" vertical="top" wrapText="1"/>
    </xf>
    <xf numFmtId="165" fontId="7" fillId="0" borderId="25" xfId="3" applyNumberFormat="1" applyFont="1" applyBorder="1" applyAlignment="1">
      <alignment horizontal="center" vertical="center"/>
    </xf>
    <xf numFmtId="165" fontId="7" fillId="0" borderId="54" xfId="3" applyNumberFormat="1" applyFont="1" applyBorder="1" applyAlignment="1">
      <alignment horizontal="center" vertical="center"/>
    </xf>
    <xf numFmtId="165" fontId="7" fillId="0" borderId="4" xfId="3" applyNumberFormat="1" applyFont="1" applyBorder="1" applyAlignment="1">
      <alignment horizontal="center" vertical="center"/>
    </xf>
    <xf numFmtId="165" fontId="7" fillId="0" borderId="18" xfId="3" applyNumberFormat="1" applyFont="1" applyBorder="1" applyAlignment="1">
      <alignment horizontal="center" vertical="center"/>
    </xf>
    <xf numFmtId="165" fontId="7" fillId="0" borderId="55" xfId="3" applyNumberFormat="1" applyFont="1" applyBorder="1" applyAlignment="1">
      <alignment horizontal="center" vertical="center"/>
    </xf>
    <xf numFmtId="165" fontId="7" fillId="0" borderId="3" xfId="3" applyNumberFormat="1" applyFont="1" applyBorder="1" applyAlignment="1">
      <alignment horizontal="center" vertical="center"/>
    </xf>
    <xf numFmtId="165" fontId="7" fillId="0" borderId="25" xfId="3" applyNumberFormat="1" applyFont="1" applyBorder="1" applyAlignment="1">
      <alignment horizontal="right" vertical="center"/>
    </xf>
    <xf numFmtId="165" fontId="7" fillId="0" borderId="4" xfId="3" applyNumberFormat="1" applyFont="1" applyBorder="1" applyAlignment="1">
      <alignment horizontal="right" vertical="center"/>
    </xf>
    <xf numFmtId="3" fontId="7" fillId="0" borderId="25" xfId="3" applyNumberFormat="1" applyFont="1" applyBorder="1" applyAlignment="1">
      <alignment horizontal="right" vertical="center"/>
    </xf>
    <xf numFmtId="3" fontId="7" fillId="0" borderId="4" xfId="3" applyNumberFormat="1" applyFont="1" applyBorder="1" applyAlignment="1">
      <alignment horizontal="right" vertical="center"/>
    </xf>
    <xf numFmtId="0" fontId="7" fillId="0" borderId="14" xfId="0" applyNumberFormat="1" applyFont="1" applyBorder="1" applyAlignment="1">
      <alignment horizontal="center" vertical="center" wrapText="1"/>
    </xf>
    <xf numFmtId="0" fontId="7" fillId="0" borderId="15" xfId="0" applyNumberFormat="1" applyFont="1" applyBorder="1" applyAlignment="1">
      <alignment horizontal="center" vertical="center" wrapText="1"/>
    </xf>
    <xf numFmtId="0" fontId="7" fillId="0" borderId="5"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4" xfId="0" applyNumberFormat="1" applyFont="1" applyBorder="1" applyAlignment="1">
      <alignment horizontal="left" vertical="center" wrapText="1"/>
    </xf>
    <xf numFmtId="3" fontId="7" fillId="0" borderId="25" xfId="3" applyNumberFormat="1" applyFont="1" applyBorder="1" applyAlignment="1">
      <alignment horizontal="left" vertical="center"/>
    </xf>
    <xf numFmtId="3" fontId="7" fillId="0" borderId="54" xfId="3" applyNumberFormat="1" applyFont="1" applyBorder="1" applyAlignment="1">
      <alignment horizontal="left" vertical="center"/>
    </xf>
    <xf numFmtId="3" fontId="7" fillId="0" borderId="4" xfId="3" applyNumberFormat="1" applyFont="1" applyBorder="1" applyAlignment="1">
      <alignment horizontal="left" vertical="center"/>
    </xf>
    <xf numFmtId="3" fontId="7" fillId="0" borderId="18" xfId="3" applyNumberFormat="1" applyFont="1" applyBorder="1" applyAlignment="1">
      <alignment horizontal="left" vertical="center"/>
    </xf>
    <xf numFmtId="165" fontId="7" fillId="0" borderId="61" xfId="3" applyNumberFormat="1" applyFont="1" applyBorder="1" applyAlignment="1">
      <alignment horizontal="center" vertical="center"/>
    </xf>
    <xf numFmtId="165" fontId="7" fillId="0" borderId="62" xfId="3" applyNumberFormat="1" applyFont="1" applyBorder="1" applyAlignment="1">
      <alignment horizontal="center" vertical="center"/>
    </xf>
    <xf numFmtId="0" fontId="4" fillId="0" borderId="7" xfId="0" applyNumberFormat="1" applyFont="1" applyBorder="1" applyAlignment="1">
      <alignment horizontal="center" vertical="top" wrapText="1"/>
    </xf>
    <xf numFmtId="0" fontId="4" fillId="0" borderId="13" xfId="0" applyNumberFormat="1" applyFont="1" applyBorder="1" applyAlignment="1">
      <alignment horizontal="center" vertical="top" wrapText="1"/>
    </xf>
    <xf numFmtId="0" fontId="4" fillId="0" borderId="9" xfId="0" applyNumberFormat="1" applyFont="1" applyBorder="1" applyAlignment="1">
      <alignment horizontal="center" vertical="top" wrapText="1"/>
    </xf>
    <xf numFmtId="0" fontId="3" fillId="0" borderId="9" xfId="0" applyNumberFormat="1" applyFont="1" applyBorder="1" applyAlignment="1">
      <alignment horizontal="center" vertical="top" wrapText="1"/>
    </xf>
    <xf numFmtId="165" fontId="7" fillId="0" borderId="25" xfId="3" applyNumberFormat="1" applyFont="1" applyBorder="1" applyAlignment="1">
      <alignment horizontal="left" vertical="center"/>
    </xf>
    <xf numFmtId="165" fontId="7" fillId="0" borderId="4" xfId="3" applyNumberFormat="1" applyFont="1" applyBorder="1" applyAlignment="1">
      <alignment horizontal="left" vertical="center"/>
    </xf>
    <xf numFmtId="165" fontId="7" fillId="0" borderId="33" xfId="3" applyNumberFormat="1" applyFont="1" applyBorder="1" applyAlignment="1">
      <alignment horizontal="center" vertical="center"/>
    </xf>
    <xf numFmtId="165" fontId="7" fillId="0" borderId="24" xfId="3" applyNumberFormat="1" applyFont="1" applyBorder="1" applyAlignment="1">
      <alignment horizontal="center" vertical="center"/>
    </xf>
    <xf numFmtId="0" fontId="3" fillId="0" borderId="2" xfId="0" applyNumberFormat="1" applyFont="1" applyFill="1" applyBorder="1" applyAlignment="1">
      <alignment horizontal="center"/>
    </xf>
    <xf numFmtId="0" fontId="3" fillId="0" borderId="0" xfId="0" applyNumberFormat="1" applyFont="1" applyFill="1" applyBorder="1" applyAlignment="1">
      <alignment horizontal="center"/>
    </xf>
    <xf numFmtId="0" fontId="3" fillId="0" borderId="22" xfId="0" applyNumberFormat="1" applyFont="1" applyFill="1" applyBorder="1" applyAlignment="1">
      <alignment horizontal="center"/>
    </xf>
    <xf numFmtId="0" fontId="4" fillId="0" borderId="26" xfId="0" applyNumberFormat="1" applyFont="1" applyBorder="1" applyAlignment="1">
      <alignment horizontal="center" vertical="top" wrapText="1"/>
    </xf>
    <xf numFmtId="0" fontId="4" fillId="0" borderId="14" xfId="0" applyNumberFormat="1" applyFont="1" applyBorder="1" applyAlignment="1">
      <alignment horizontal="center" vertical="top" wrapText="1"/>
    </xf>
    <xf numFmtId="165" fontId="7" fillId="0" borderId="5" xfId="3" applyNumberFormat="1" applyFont="1" applyBorder="1" applyAlignment="1">
      <alignment horizontal="center" vertical="center"/>
    </xf>
    <xf numFmtId="165" fontId="7" fillId="0" borderId="8" xfId="3" applyNumberFormat="1" applyFont="1" applyBorder="1" applyAlignment="1">
      <alignment horizontal="center" vertical="center"/>
    </xf>
    <xf numFmtId="165" fontId="7" fillId="0" borderId="1" xfId="3" applyNumberFormat="1" applyFont="1" applyBorder="1" applyAlignment="1">
      <alignment horizontal="center" vertical="center"/>
    </xf>
    <xf numFmtId="0" fontId="7" fillId="0" borderId="19" xfId="0" applyNumberFormat="1" applyFont="1" applyBorder="1" applyAlignment="1">
      <alignment horizontal="center" vertical="center" wrapText="1"/>
    </xf>
    <xf numFmtId="165" fontId="7" fillId="0" borderId="16" xfId="3" applyNumberFormat="1" applyFont="1" applyBorder="1" applyAlignment="1">
      <alignment horizontal="center" vertical="center"/>
    </xf>
    <xf numFmtId="165" fontId="7" fillId="0" borderId="17" xfId="3" applyNumberFormat="1" applyFont="1" applyBorder="1" applyAlignment="1">
      <alignment horizontal="center" vertical="center"/>
    </xf>
    <xf numFmtId="165" fontId="7" fillId="0" borderId="5" xfId="3" applyNumberFormat="1" applyFont="1" applyBorder="1" applyAlignment="1">
      <alignment horizontal="left" vertical="center"/>
    </xf>
    <xf numFmtId="165" fontId="7" fillId="0" borderId="5" xfId="3" applyNumberFormat="1" applyFont="1" applyBorder="1" applyAlignment="1">
      <alignment horizontal="right" vertical="center"/>
    </xf>
    <xf numFmtId="0" fontId="3" fillId="0" borderId="6" xfId="0" applyNumberFormat="1" applyFont="1" applyBorder="1" applyAlignment="1">
      <alignment horizontal="center" vertical="center" wrapText="1"/>
    </xf>
    <xf numFmtId="165" fontId="7" fillId="0" borderId="8" xfId="3" applyNumberFormat="1" applyFont="1" applyBorder="1" applyAlignment="1">
      <alignment horizontal="right" vertical="center"/>
    </xf>
    <xf numFmtId="165" fontId="7" fillId="0" borderId="6" xfId="3" applyNumberFormat="1" applyFont="1" applyBorder="1" applyAlignment="1">
      <alignment horizontal="right" vertical="center"/>
    </xf>
    <xf numFmtId="165" fontId="7" fillId="0" borderId="11" xfId="3" applyNumberFormat="1" applyFont="1" applyBorder="1" applyAlignment="1">
      <alignment horizontal="center" vertical="center"/>
    </xf>
    <xf numFmtId="165" fontId="7" fillId="0" borderId="12" xfId="3" applyNumberFormat="1" applyFont="1" applyBorder="1" applyAlignment="1">
      <alignment horizontal="center" vertical="center"/>
    </xf>
    <xf numFmtId="165" fontId="7" fillId="0" borderId="10" xfId="3" applyNumberFormat="1" applyFont="1" applyBorder="1" applyAlignment="1">
      <alignment horizontal="center" vertical="center"/>
    </xf>
    <xf numFmtId="165" fontId="7" fillId="0" borderId="11" xfId="3" applyNumberFormat="1" applyFont="1" applyBorder="1" applyAlignment="1">
      <alignment horizontal="left" vertical="center"/>
    </xf>
    <xf numFmtId="165" fontId="7" fillId="0" borderId="11" xfId="3" applyNumberFormat="1" applyFont="1" applyBorder="1" applyAlignment="1">
      <alignment horizontal="right" vertical="center"/>
    </xf>
    <xf numFmtId="165" fontId="7" fillId="0" borderId="30" xfId="3" applyNumberFormat="1" applyFont="1" applyBorder="1" applyAlignment="1">
      <alignment horizontal="center" vertical="center"/>
    </xf>
    <xf numFmtId="165" fontId="7" fillId="0" borderId="53" xfId="3" applyNumberFormat="1" applyFont="1" applyBorder="1" applyAlignment="1">
      <alignment horizontal="center" vertical="center"/>
    </xf>
    <xf numFmtId="165" fontId="7" fillId="0" borderId="12" xfId="3" applyNumberFormat="1" applyFont="1" applyBorder="1" applyAlignment="1">
      <alignment horizontal="right" vertical="center"/>
    </xf>
    <xf numFmtId="0" fontId="3" fillId="0" borderId="9" xfId="0" applyNumberFormat="1" applyFont="1" applyBorder="1" applyAlignment="1">
      <alignment horizontal="center" vertical="center"/>
    </xf>
    <xf numFmtId="0" fontId="3" fillId="0" borderId="56" xfId="0" applyNumberFormat="1" applyFont="1" applyFill="1" applyBorder="1" applyAlignment="1">
      <alignment horizontal="center" vertical="justify"/>
    </xf>
    <xf numFmtId="0" fontId="3" fillId="0" borderId="42" xfId="0" applyNumberFormat="1" applyFont="1" applyFill="1" applyBorder="1" applyAlignment="1">
      <alignment horizontal="center" vertical="justify"/>
    </xf>
    <xf numFmtId="0" fontId="3" fillId="0" borderId="57" xfId="0" applyNumberFormat="1" applyFont="1" applyFill="1" applyBorder="1" applyAlignment="1">
      <alignment horizontal="center" vertical="justify"/>
    </xf>
    <xf numFmtId="0" fontId="3" fillId="0" borderId="2" xfId="0" applyNumberFormat="1" applyFont="1" applyBorder="1" applyAlignment="1">
      <alignment horizontal="center"/>
    </xf>
    <xf numFmtId="0" fontId="3" fillId="0" borderId="6" xfId="0" applyNumberFormat="1" applyFont="1" applyBorder="1" applyAlignment="1">
      <alignment horizontal="center"/>
    </xf>
    <xf numFmtId="0" fontId="3" fillId="0" borderId="0" xfId="0" applyNumberFormat="1" applyFont="1" applyFill="1" applyBorder="1" applyAlignment="1">
      <alignment horizontal="center" vertical="top"/>
    </xf>
    <xf numFmtId="0" fontId="3" fillId="0" borderId="6" xfId="0" applyNumberFormat="1" applyFont="1" applyFill="1" applyBorder="1" applyAlignment="1">
      <alignment horizontal="center" vertical="top"/>
    </xf>
    <xf numFmtId="0" fontId="3" fillId="0" borderId="7"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26" xfId="0" applyNumberFormat="1" applyFont="1" applyFill="1" applyBorder="1" applyAlignment="1">
      <alignment horizontal="center" vertical="center"/>
    </xf>
    <xf numFmtId="0" fontId="3" fillId="0" borderId="7"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41" xfId="0" applyNumberFormat="1" applyFont="1" applyFill="1" applyBorder="1" applyAlignment="1">
      <alignment horizontal="center" vertical="center" wrapText="1"/>
    </xf>
    <xf numFmtId="0" fontId="3" fillId="0" borderId="7" xfId="0" applyNumberFormat="1" applyFont="1" applyBorder="1" applyAlignment="1">
      <alignment horizontal="left" vertical="justify" wrapText="1"/>
    </xf>
    <xf numFmtId="0" fontId="3" fillId="0" borderId="13" xfId="0" applyNumberFormat="1" applyFont="1" applyBorder="1" applyAlignment="1">
      <alignment horizontal="left" vertical="justify" wrapText="1"/>
    </xf>
    <xf numFmtId="0" fontId="3" fillId="0" borderId="26" xfId="0" applyNumberFormat="1" applyFont="1" applyBorder="1" applyAlignment="1">
      <alignment horizontal="left" vertical="justify" wrapText="1"/>
    </xf>
    <xf numFmtId="0" fontId="3" fillId="0" borderId="18" xfId="0" applyNumberFormat="1" applyFont="1" applyBorder="1" applyAlignment="1">
      <alignment horizontal="center"/>
    </xf>
    <xf numFmtId="0" fontId="3" fillId="0" borderId="6" xfId="0" applyNumberFormat="1" applyFont="1" applyBorder="1" applyAlignment="1">
      <alignment horizontal="center" vertical="top"/>
    </xf>
    <xf numFmtId="0" fontId="3" fillId="0" borderId="14" xfId="0" applyNumberFormat="1" applyFont="1" applyFill="1" applyBorder="1" applyAlignment="1">
      <alignment horizontal="center" vertical="top"/>
    </xf>
    <xf numFmtId="0" fontId="3" fillId="0" borderId="19" xfId="0" applyNumberFormat="1" applyFont="1" applyFill="1" applyBorder="1" applyAlignment="1">
      <alignment horizontal="center" vertical="top"/>
    </xf>
    <xf numFmtId="0" fontId="7" fillId="0" borderId="6" xfId="0" applyNumberFormat="1" applyFont="1" applyBorder="1" applyAlignment="1">
      <alignment horizontal="left" vertical="center" wrapText="1"/>
    </xf>
    <xf numFmtId="0" fontId="7" fillId="0" borderId="18" xfId="0" applyNumberFormat="1" applyFont="1" applyBorder="1" applyAlignment="1">
      <alignment horizontal="left" vertical="center" wrapText="1"/>
    </xf>
    <xf numFmtId="0" fontId="7" fillId="0" borderId="19" xfId="0" applyNumberFormat="1" applyFont="1" applyFill="1" applyBorder="1" applyAlignment="1">
      <alignment horizontal="center" vertical="center" wrapText="1"/>
    </xf>
    <xf numFmtId="0" fontId="7" fillId="0" borderId="15"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165" fontId="7" fillId="0" borderId="33" xfId="3" applyNumberFormat="1" applyFont="1" applyBorder="1" applyAlignment="1">
      <alignment horizontal="left" vertical="center"/>
    </xf>
    <xf numFmtId="165" fontId="7" fillId="0" borderId="22" xfId="3" applyNumberFormat="1" applyFont="1" applyBorder="1" applyAlignment="1">
      <alignment horizontal="left" vertical="center"/>
    </xf>
    <xf numFmtId="165" fontId="7" fillId="0" borderId="55" xfId="3" applyNumberFormat="1" applyFont="1" applyBorder="1" applyAlignment="1">
      <alignment horizontal="right" vertical="center"/>
    </xf>
    <xf numFmtId="165" fontId="7" fillId="0" borderId="2" xfId="3" applyNumberFormat="1" applyFont="1" applyBorder="1" applyAlignment="1">
      <alignment horizontal="right" vertical="center"/>
    </xf>
    <xf numFmtId="0" fontId="3" fillId="0" borderId="14" xfId="0" applyNumberFormat="1" applyFont="1" applyFill="1" applyBorder="1" applyAlignment="1">
      <alignment horizontal="center" vertical="top" wrapText="1"/>
    </xf>
    <xf numFmtId="0" fontId="3" fillId="0" borderId="19" xfId="0" applyNumberFormat="1" applyFont="1" applyFill="1" applyBorder="1" applyAlignment="1">
      <alignment horizontal="center" vertical="top" wrapText="1"/>
    </xf>
    <xf numFmtId="0" fontId="3" fillId="0" borderId="19"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165" fontId="7" fillId="0" borderId="17" xfId="3" applyNumberFormat="1" applyFont="1" applyBorder="1" applyAlignment="1">
      <alignment horizontal="left" vertical="center"/>
    </xf>
    <xf numFmtId="165" fontId="7" fillId="0" borderId="1" xfId="3" applyNumberFormat="1" applyFont="1" applyBorder="1" applyAlignment="1">
      <alignment horizontal="right" vertical="center"/>
    </xf>
    <xf numFmtId="165" fontId="3" fillId="0" borderId="17" xfId="3" applyNumberFormat="1" applyFont="1" applyBorder="1" applyAlignment="1">
      <alignment horizontal="left" vertical="center"/>
    </xf>
    <xf numFmtId="165" fontId="3" fillId="0" borderId="24" xfId="3" applyNumberFormat="1" applyFont="1" applyBorder="1" applyAlignment="1">
      <alignment horizontal="left" vertical="center"/>
    </xf>
    <xf numFmtId="165" fontId="3" fillId="0" borderId="30" xfId="3" applyNumberFormat="1" applyFont="1" applyBorder="1" applyAlignment="1">
      <alignment horizontal="left" vertical="center"/>
    </xf>
    <xf numFmtId="165" fontId="3" fillId="0" borderId="22" xfId="3" applyNumberFormat="1" applyFont="1" applyBorder="1" applyAlignment="1">
      <alignment horizontal="left" vertical="center"/>
    </xf>
    <xf numFmtId="0" fontId="7" fillId="0" borderId="13" xfId="0" applyNumberFormat="1" applyFont="1" applyBorder="1" applyAlignment="1">
      <alignment horizontal="left" vertical="center"/>
    </xf>
    <xf numFmtId="0" fontId="7" fillId="0" borderId="26" xfId="0" applyNumberFormat="1" applyFont="1" applyBorder="1" applyAlignment="1">
      <alignment horizontal="left" vertical="center"/>
    </xf>
    <xf numFmtId="165" fontId="7" fillId="0" borderId="70" xfId="3" applyNumberFormat="1" applyFont="1" applyBorder="1" applyAlignment="1">
      <alignment horizontal="center" vertical="center"/>
    </xf>
    <xf numFmtId="165" fontId="7" fillId="0" borderId="67" xfId="3" applyNumberFormat="1" applyFont="1" applyBorder="1" applyAlignment="1">
      <alignment horizontal="center" vertical="center"/>
    </xf>
    <xf numFmtId="165" fontId="7" fillId="0" borderId="66" xfId="3" applyNumberFormat="1" applyFont="1" applyBorder="1" applyAlignment="1">
      <alignment horizontal="center" vertical="center"/>
    </xf>
    <xf numFmtId="0" fontId="7" fillId="0" borderId="7" xfId="0" applyNumberFormat="1" applyFont="1" applyFill="1" applyBorder="1" applyAlignment="1">
      <alignment horizontal="center" vertical="center"/>
    </xf>
    <xf numFmtId="0" fontId="7" fillId="0" borderId="13" xfId="0" applyNumberFormat="1" applyFont="1" applyFill="1" applyBorder="1" applyAlignment="1">
      <alignment horizontal="center" vertical="center"/>
    </xf>
    <xf numFmtId="0" fontId="7" fillId="0" borderId="41" xfId="0" applyNumberFormat="1" applyFont="1" applyFill="1" applyBorder="1" applyAlignment="1">
      <alignment horizontal="center" vertical="center"/>
    </xf>
    <xf numFmtId="0" fontId="4" fillId="0" borderId="11" xfId="0" applyNumberFormat="1" applyFont="1" applyBorder="1" applyAlignment="1">
      <alignment horizontal="center" vertical="top" wrapText="1"/>
    </xf>
    <xf numFmtId="0" fontId="3" fillId="0" borderId="5"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165" fontId="7" fillId="0" borderId="5" xfId="3" applyNumberFormat="1" applyFont="1" applyBorder="1" applyAlignment="1">
      <alignment horizontal="right"/>
    </xf>
    <xf numFmtId="165" fontId="7" fillId="0" borderId="4" xfId="3" applyNumberFormat="1" applyFont="1" applyBorder="1" applyAlignment="1">
      <alignment horizontal="right"/>
    </xf>
    <xf numFmtId="165" fontId="7" fillId="0" borderId="16" xfId="3" applyNumberFormat="1" applyFont="1" applyBorder="1" applyAlignment="1">
      <alignment horizontal="center"/>
    </xf>
    <xf numFmtId="165" fontId="7" fillId="0" borderId="5" xfId="3" applyNumberFormat="1" applyFont="1" applyBorder="1" applyAlignment="1">
      <alignment horizontal="center"/>
    </xf>
    <xf numFmtId="165" fontId="7" fillId="0" borderId="8" xfId="3" applyNumberFormat="1" applyFont="1" applyBorder="1" applyAlignment="1">
      <alignment horizontal="center"/>
    </xf>
    <xf numFmtId="165" fontId="7" fillId="0" borderId="53" xfId="3" applyNumberFormat="1" applyFont="1" applyBorder="1" applyAlignment="1">
      <alignment horizontal="center"/>
    </xf>
    <xf numFmtId="165" fontId="7" fillId="0" borderId="11" xfId="3" applyNumberFormat="1" applyFont="1" applyBorder="1" applyAlignment="1">
      <alignment horizontal="center"/>
    </xf>
    <xf numFmtId="165" fontId="7" fillId="0" borderId="12" xfId="3" applyNumberFormat="1" applyFont="1" applyBorder="1" applyAlignment="1">
      <alignment horizontal="center"/>
    </xf>
    <xf numFmtId="165" fontId="7" fillId="0" borderId="5" xfId="3" applyNumberFormat="1" applyFont="1" applyBorder="1" applyAlignment="1">
      <alignment horizontal="left"/>
    </xf>
    <xf numFmtId="165" fontId="7" fillId="0" borderId="11" xfId="3" applyNumberFormat="1" applyFont="1" applyBorder="1" applyAlignment="1">
      <alignment horizontal="left"/>
    </xf>
    <xf numFmtId="165" fontId="7" fillId="0" borderId="11" xfId="3" applyNumberFormat="1" applyFont="1" applyBorder="1" applyAlignment="1">
      <alignment horizontal="right"/>
    </xf>
    <xf numFmtId="165" fontId="7" fillId="0" borderId="14" xfId="3" applyNumberFormat="1" applyFont="1" applyBorder="1" applyAlignment="1">
      <alignment horizontal="center"/>
    </xf>
    <xf numFmtId="165" fontId="7" fillId="0" borderId="64" xfId="3" applyNumberFormat="1" applyFont="1" applyBorder="1" applyAlignment="1">
      <alignment horizontal="center"/>
    </xf>
    <xf numFmtId="165" fontId="3" fillId="0" borderId="18" xfId="3" applyNumberFormat="1" applyFont="1" applyBorder="1" applyAlignment="1">
      <alignment horizontal="right"/>
    </xf>
    <xf numFmtId="165" fontId="7" fillId="0" borderId="62" xfId="3" applyNumberFormat="1" applyFont="1" applyBorder="1" applyAlignment="1">
      <alignment horizontal="center"/>
    </xf>
    <xf numFmtId="165" fontId="7" fillId="0" borderId="4" xfId="3" applyNumberFormat="1" applyFont="1" applyBorder="1" applyAlignment="1">
      <alignment horizontal="center"/>
    </xf>
    <xf numFmtId="165" fontId="7" fillId="0" borderId="18" xfId="3" applyNumberFormat="1" applyFont="1" applyBorder="1" applyAlignment="1">
      <alignment horizontal="center"/>
    </xf>
    <xf numFmtId="165" fontId="7" fillId="0" borderId="14" xfId="3" applyNumberFormat="1" applyFont="1" applyFill="1" applyBorder="1" applyAlignment="1">
      <alignment horizontal="center"/>
    </xf>
    <xf numFmtId="165" fontId="7" fillId="0" borderId="15" xfId="3" applyNumberFormat="1" applyFont="1" applyFill="1" applyBorder="1" applyAlignment="1">
      <alignment horizontal="center"/>
    </xf>
    <xf numFmtId="165" fontId="3" fillId="0" borderId="1" xfId="3" applyNumberFormat="1" applyFont="1" applyBorder="1" applyAlignment="1">
      <alignment horizontal="right"/>
    </xf>
    <xf numFmtId="165" fontId="7" fillId="0" borderId="5" xfId="3" applyNumberFormat="1" applyFont="1" applyFill="1" applyBorder="1" applyAlignment="1">
      <alignment horizontal="left"/>
    </xf>
    <xf numFmtId="165" fontId="7" fillId="0" borderId="4" xfId="3" applyNumberFormat="1" applyFont="1" applyFill="1" applyBorder="1" applyAlignment="1">
      <alignment horizontal="left"/>
    </xf>
    <xf numFmtId="165" fontId="7" fillId="0" borderId="5" xfId="3" applyNumberFormat="1" applyFont="1" applyFill="1" applyBorder="1" applyAlignment="1">
      <alignment horizontal="right"/>
    </xf>
    <xf numFmtId="165" fontId="7" fillId="0" borderId="8" xfId="3" applyNumberFormat="1" applyFont="1" applyFill="1" applyBorder="1" applyAlignment="1">
      <alignment horizontal="right"/>
    </xf>
    <xf numFmtId="165" fontId="7" fillId="0" borderId="4" xfId="3" applyNumberFormat="1" applyFont="1" applyFill="1" applyBorder="1" applyAlignment="1">
      <alignment horizontal="right"/>
    </xf>
    <xf numFmtId="165" fontId="7" fillId="0" borderId="18" xfId="3" applyNumberFormat="1" applyFont="1" applyFill="1" applyBorder="1" applyAlignment="1">
      <alignment horizontal="right"/>
    </xf>
    <xf numFmtId="165" fontId="7" fillId="0" borderId="0" xfId="3" applyNumberFormat="1" applyFont="1" applyFill="1" applyBorder="1" applyAlignment="1">
      <alignment horizontal="right"/>
    </xf>
    <xf numFmtId="165" fontId="7" fillId="0" borderId="6" xfId="3" applyNumberFormat="1" applyFont="1" applyFill="1" applyBorder="1" applyAlignment="1">
      <alignment horizontal="right"/>
    </xf>
    <xf numFmtId="165" fontId="7" fillId="0" borderId="5" xfId="3" applyNumberFormat="1" applyFont="1" applyFill="1" applyBorder="1" applyAlignment="1">
      <alignment horizontal="center"/>
    </xf>
    <xf numFmtId="165" fontId="7" fillId="0" borderId="4" xfId="3" applyNumberFormat="1" applyFont="1" applyFill="1" applyBorder="1" applyAlignment="1">
      <alignment horizontal="center"/>
    </xf>
    <xf numFmtId="165" fontId="7" fillId="0" borderId="0" xfId="3" applyNumberFormat="1" applyFont="1" applyFill="1" applyBorder="1" applyAlignment="1">
      <alignment horizontal="center"/>
    </xf>
    <xf numFmtId="165" fontId="7" fillId="0" borderId="19" xfId="3" applyNumberFormat="1" applyFont="1" applyFill="1" applyBorder="1" applyAlignment="1">
      <alignment horizontal="center"/>
    </xf>
    <xf numFmtId="0" fontId="3" fillId="0" borderId="5" xfId="0" applyNumberFormat="1" applyFont="1" applyFill="1" applyBorder="1" applyAlignment="1">
      <alignment horizontal="left" vertical="center" wrapText="1"/>
    </xf>
    <xf numFmtId="165" fontId="7" fillId="0" borderId="36" xfId="3" applyNumberFormat="1" applyFont="1" applyFill="1" applyBorder="1" applyAlignment="1">
      <alignment horizontal="center"/>
    </xf>
    <xf numFmtId="165" fontId="7" fillId="0" borderId="6" xfId="3" applyNumberFormat="1" applyFont="1" applyFill="1" applyBorder="1" applyAlignment="1">
      <alignment horizontal="center"/>
    </xf>
    <xf numFmtId="165" fontId="7" fillId="0" borderId="62" xfId="3" applyNumberFormat="1" applyFont="1" applyFill="1" applyBorder="1" applyAlignment="1">
      <alignment horizontal="center"/>
    </xf>
    <xf numFmtId="165" fontId="7" fillId="0" borderId="18" xfId="3" applyNumberFormat="1" applyFont="1" applyFill="1" applyBorder="1" applyAlignment="1">
      <alignment horizontal="center"/>
    </xf>
    <xf numFmtId="0" fontId="7" fillId="0" borderId="5"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7" fillId="0" borderId="1"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3" fillId="0" borderId="2" xfId="0" applyNumberFormat="1" applyFont="1" applyFill="1" applyBorder="1" applyAlignment="1">
      <alignment horizontal="center" wrapText="1"/>
    </xf>
    <xf numFmtId="165" fontId="7" fillId="0" borderId="0" xfId="3" applyNumberFormat="1" applyFont="1" applyBorder="1" applyAlignment="1">
      <alignment horizontal="left"/>
    </xf>
    <xf numFmtId="165" fontId="7" fillId="0" borderId="0" xfId="3" applyNumberFormat="1" applyFont="1" applyBorder="1" applyAlignment="1">
      <alignment horizontal="center"/>
    </xf>
    <xf numFmtId="165" fontId="7" fillId="0" borderId="0" xfId="3" applyNumberFormat="1" applyFont="1" applyBorder="1" applyAlignment="1">
      <alignment horizontal="right"/>
    </xf>
    <xf numFmtId="165" fontId="7" fillId="0" borderId="25" xfId="3" applyNumberFormat="1" applyFont="1" applyBorder="1" applyAlignment="1">
      <alignment horizontal="left"/>
    </xf>
    <xf numFmtId="0" fontId="7" fillId="0" borderId="2" xfId="0" applyNumberFormat="1" applyFont="1" applyFill="1" applyBorder="1" applyAlignment="1">
      <alignment horizontal="center" wrapText="1"/>
    </xf>
    <xf numFmtId="165" fontId="7" fillId="0" borderId="61" xfId="3" applyNumberFormat="1" applyFont="1" applyBorder="1" applyAlignment="1">
      <alignment horizontal="center"/>
    </xf>
    <xf numFmtId="165" fontId="7" fillId="0" borderId="25" xfId="3" applyNumberFormat="1" applyFont="1" applyBorder="1" applyAlignment="1">
      <alignment horizontal="center"/>
    </xf>
    <xf numFmtId="165" fontId="7" fillId="0" borderId="54" xfId="3" applyNumberFormat="1" applyFont="1" applyBorder="1" applyAlignment="1">
      <alignment horizontal="center"/>
    </xf>
    <xf numFmtId="165" fontId="7" fillId="0" borderId="65" xfId="3" applyNumberFormat="1" applyFont="1" applyBorder="1" applyAlignment="1">
      <alignment horizontal="center"/>
    </xf>
    <xf numFmtId="165" fontId="7" fillId="0" borderId="15" xfId="3" applyNumberFormat="1" applyFont="1" applyBorder="1" applyAlignment="1">
      <alignment horizontal="center"/>
    </xf>
    <xf numFmtId="165" fontId="7" fillId="0" borderId="4" xfId="3" applyNumberFormat="1" applyFont="1" applyBorder="1" applyAlignment="1">
      <alignment horizontal="left"/>
    </xf>
    <xf numFmtId="165" fontId="7" fillId="0" borderId="36" xfId="3" applyNumberFormat="1" applyFont="1" applyBorder="1" applyAlignment="1">
      <alignment horizontal="center"/>
    </xf>
    <xf numFmtId="165" fontId="7" fillId="0" borderId="6" xfId="3" applyNumberFormat="1" applyFont="1" applyBorder="1" applyAlignment="1">
      <alignment horizontal="center"/>
    </xf>
    <xf numFmtId="165" fontId="7" fillId="0" borderId="25" xfId="3" applyNumberFormat="1" applyFont="1" applyBorder="1" applyAlignment="1">
      <alignment horizontal="right"/>
    </xf>
    <xf numFmtId="165" fontId="7" fillId="0" borderId="55" xfId="3" applyNumberFormat="1" applyFont="1" applyBorder="1" applyAlignment="1">
      <alignment horizontal="right"/>
    </xf>
    <xf numFmtId="165" fontId="7" fillId="0" borderId="2" xfId="3" applyNumberFormat="1" applyFont="1" applyBorder="1" applyAlignment="1">
      <alignment horizontal="right"/>
    </xf>
    <xf numFmtId="165" fontId="7" fillId="0" borderId="1" xfId="3" applyNumberFormat="1" applyFont="1" applyBorder="1" applyAlignment="1">
      <alignment horizontal="right"/>
    </xf>
    <xf numFmtId="165" fontId="7" fillId="0" borderId="19" xfId="3" applyNumberFormat="1" applyFont="1" applyBorder="1" applyAlignment="1">
      <alignment horizontal="center"/>
    </xf>
    <xf numFmtId="165" fontId="7" fillId="0" borderId="1" xfId="3" applyNumberFormat="1" applyFont="1" applyFill="1" applyBorder="1" applyAlignment="1">
      <alignment horizontal="left"/>
    </xf>
    <xf numFmtId="165" fontId="7" fillId="0" borderId="3" xfId="3" applyNumberFormat="1" applyFont="1" applyFill="1" applyBorder="1" applyAlignment="1">
      <alignment horizontal="left"/>
    </xf>
    <xf numFmtId="165" fontId="7" fillId="0" borderId="1" xfId="3" applyNumberFormat="1" applyFont="1" applyBorder="1" applyAlignment="1">
      <alignment horizontal="left"/>
    </xf>
    <xf numFmtId="165" fontId="7" fillId="0" borderId="2" xfId="3" applyNumberFormat="1" applyFont="1" applyBorder="1" applyAlignment="1">
      <alignment horizontal="left"/>
    </xf>
    <xf numFmtId="165" fontId="7" fillId="0" borderId="8" xfId="3" applyNumberFormat="1" applyFont="1" applyBorder="1" applyAlignment="1">
      <alignment horizontal="right"/>
    </xf>
    <xf numFmtId="165" fontId="7" fillId="0" borderId="6" xfId="3" applyNumberFormat="1" applyFont="1" applyBorder="1" applyAlignment="1">
      <alignment horizontal="right"/>
    </xf>
    <xf numFmtId="3" fontId="3" fillId="0" borderId="5" xfId="3" applyNumberFormat="1" applyFont="1" applyBorder="1" applyAlignment="1">
      <alignment horizontal="right"/>
    </xf>
    <xf numFmtId="165" fontId="3" fillId="0" borderId="17" xfId="3" applyNumberFormat="1" applyFont="1" applyBorder="1" applyAlignment="1">
      <alignment horizontal="left"/>
    </xf>
    <xf numFmtId="3" fontId="7" fillId="0" borderId="25" xfId="3" applyNumberFormat="1" applyFont="1" applyBorder="1" applyAlignment="1">
      <alignment horizontal="right"/>
    </xf>
    <xf numFmtId="3" fontId="7" fillId="0" borderId="0" xfId="3" applyNumberFormat="1" applyFont="1" applyBorder="1" applyAlignment="1">
      <alignment horizontal="right"/>
    </xf>
    <xf numFmtId="165" fontId="7" fillId="0" borderId="8" xfId="3" applyNumberFormat="1" applyFont="1" applyBorder="1" applyAlignment="1">
      <alignment horizontal="left"/>
    </xf>
    <xf numFmtId="165" fontId="7" fillId="0" borderId="6" xfId="3" applyNumberFormat="1" applyFont="1" applyBorder="1" applyAlignment="1">
      <alignment horizontal="left"/>
    </xf>
    <xf numFmtId="3" fontId="3" fillId="0" borderId="0" xfId="3" applyNumberFormat="1" applyFont="1" applyBorder="1" applyAlignment="1">
      <alignment horizontal="right"/>
    </xf>
    <xf numFmtId="3" fontId="3" fillId="0" borderId="4" xfId="3" applyNumberFormat="1" applyFont="1" applyBorder="1" applyAlignment="1">
      <alignment horizontal="right"/>
    </xf>
    <xf numFmtId="165" fontId="7" fillId="0" borderId="2" xfId="3" applyNumberFormat="1" applyFont="1" applyFill="1" applyBorder="1" applyAlignment="1">
      <alignment horizontal="left"/>
    </xf>
    <xf numFmtId="165" fontId="7" fillId="0" borderId="0" xfId="3" applyNumberFormat="1" applyFont="1" applyFill="1" applyBorder="1" applyAlignment="1">
      <alignment horizontal="left"/>
    </xf>
    <xf numFmtId="165" fontId="7" fillId="0" borderId="22" xfId="3" applyNumberFormat="1" applyFont="1" applyBorder="1" applyAlignment="1">
      <alignment horizontal="right"/>
    </xf>
    <xf numFmtId="165" fontId="3" fillId="0" borderId="33" xfId="3" applyNumberFormat="1" applyFont="1" applyBorder="1" applyAlignment="1">
      <alignment horizontal="left"/>
    </xf>
    <xf numFmtId="165" fontId="7" fillId="0" borderId="17" xfId="3" applyNumberFormat="1" applyFont="1" applyBorder="1" applyAlignment="1">
      <alignment horizontal="right"/>
    </xf>
    <xf numFmtId="165" fontId="7" fillId="0" borderId="24" xfId="3" applyNumberFormat="1" applyFont="1" applyBorder="1" applyAlignment="1">
      <alignment horizontal="right"/>
    </xf>
    <xf numFmtId="165" fontId="7" fillId="0" borderId="1" xfId="3" applyNumberFormat="1" applyFont="1" applyFill="1" applyBorder="1" applyAlignment="1">
      <alignment horizontal="right"/>
    </xf>
    <xf numFmtId="165" fontId="7" fillId="0" borderId="3" xfId="3" applyNumberFormat="1" applyFont="1" applyFill="1" applyBorder="1" applyAlignment="1">
      <alignment horizontal="right"/>
    </xf>
    <xf numFmtId="165" fontId="7" fillId="0" borderId="54" xfId="3" applyNumberFormat="1" applyFont="1" applyBorder="1" applyAlignment="1">
      <alignment horizontal="right"/>
    </xf>
    <xf numFmtId="3" fontId="7" fillId="0" borderId="5" xfId="3" applyNumberFormat="1" applyFont="1" applyBorder="1" applyAlignment="1">
      <alignment horizontal="right"/>
    </xf>
    <xf numFmtId="165" fontId="3" fillId="0" borderId="24" xfId="3" applyNumberFormat="1" applyFont="1" applyBorder="1" applyAlignment="1">
      <alignment horizontal="right"/>
    </xf>
    <xf numFmtId="165" fontId="7" fillId="0" borderId="1" xfId="3" applyNumberFormat="1" applyFont="1" applyFill="1" applyBorder="1" applyAlignment="1">
      <alignment horizontal="center"/>
    </xf>
    <xf numFmtId="165" fontId="7" fillId="0" borderId="2" xfId="3" applyNumberFormat="1" applyFont="1" applyFill="1" applyBorder="1" applyAlignment="1">
      <alignment horizontal="center"/>
    </xf>
    <xf numFmtId="165" fontId="7" fillId="0" borderId="8" xfId="3" applyNumberFormat="1" applyFont="1" applyFill="1" applyBorder="1" applyAlignment="1">
      <alignment horizontal="center"/>
    </xf>
    <xf numFmtId="165" fontId="7" fillId="0" borderId="3" xfId="3" applyNumberFormat="1" applyFont="1" applyBorder="1" applyAlignment="1">
      <alignment horizontal="left"/>
    </xf>
    <xf numFmtId="165" fontId="7" fillId="0" borderId="18" xfId="3" applyNumberFormat="1" applyFont="1" applyBorder="1" applyAlignment="1">
      <alignment horizontal="right"/>
    </xf>
    <xf numFmtId="165" fontId="7" fillId="0" borderId="30" xfId="3" applyNumberFormat="1" applyFont="1" applyBorder="1" applyAlignment="1">
      <alignment horizontal="right"/>
    </xf>
    <xf numFmtId="165" fontId="7" fillId="0" borderId="10" xfId="3" applyNumberFormat="1" applyFont="1" applyBorder="1" applyAlignment="1">
      <alignment horizontal="left"/>
    </xf>
    <xf numFmtId="165" fontId="7" fillId="0" borderId="1" xfId="3" applyNumberFormat="1" applyFont="1" applyBorder="1" applyAlignment="1">
      <alignment horizontal="center"/>
    </xf>
    <xf numFmtId="165" fontId="7" fillId="0" borderId="10" xfId="3" applyNumberFormat="1" applyFont="1" applyBorder="1" applyAlignment="1">
      <alignment horizontal="center"/>
    </xf>
    <xf numFmtId="165" fontId="7" fillId="0" borderId="71" xfId="3" applyNumberFormat="1" applyFont="1" applyBorder="1" applyAlignment="1">
      <alignment horizontal="center" vertical="center"/>
    </xf>
    <xf numFmtId="0" fontId="7" fillId="0" borderId="5"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7" fillId="0" borderId="4" xfId="0" applyNumberFormat="1" applyFont="1" applyFill="1" applyBorder="1" applyAlignment="1">
      <alignment horizontal="left" vertical="center"/>
    </xf>
    <xf numFmtId="165" fontId="3" fillId="0" borderId="56" xfId="3" applyNumberFormat="1" applyFont="1" applyBorder="1" applyAlignment="1">
      <alignment horizontal="center" vertical="center"/>
    </xf>
    <xf numFmtId="165" fontId="3" fillId="0" borderId="42" xfId="3" applyNumberFormat="1" applyFont="1" applyBorder="1" applyAlignment="1">
      <alignment horizontal="center" vertical="center"/>
    </xf>
    <xf numFmtId="165" fontId="3" fillId="0" borderId="57" xfId="3" applyNumberFormat="1" applyFont="1" applyBorder="1" applyAlignment="1">
      <alignment horizontal="center" vertical="center"/>
    </xf>
    <xf numFmtId="165" fontId="7" fillId="0" borderId="12" xfId="3" applyNumberFormat="1" applyFont="1" applyBorder="1" applyAlignment="1">
      <alignment horizontal="right"/>
    </xf>
    <xf numFmtId="0" fontId="3" fillId="0" borderId="41" xfId="0" applyNumberFormat="1" applyFont="1" applyFill="1" applyBorder="1" applyAlignment="1">
      <alignment horizontal="center" vertical="center"/>
    </xf>
    <xf numFmtId="0" fontId="4" fillId="0" borderId="10" xfId="0" applyNumberFormat="1" applyFont="1" applyBorder="1" applyAlignment="1">
      <alignment horizontal="center" vertical="top" wrapText="1"/>
    </xf>
    <xf numFmtId="165" fontId="7" fillId="0" borderId="54" xfId="3" applyNumberFormat="1" applyFont="1" applyBorder="1" applyAlignment="1">
      <alignment horizontal="left"/>
    </xf>
    <xf numFmtId="165" fontId="7" fillId="0" borderId="55" xfId="3" applyNumberFormat="1" applyFont="1" applyBorder="1" applyAlignment="1">
      <alignment horizontal="left"/>
    </xf>
    <xf numFmtId="0" fontId="3" fillId="0" borderId="1"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17" xfId="0" applyNumberFormat="1"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4" xfId="0" applyBorder="1" applyAlignment="1">
      <alignment horizontal="center" vertical="center"/>
    </xf>
    <xf numFmtId="165" fontId="3" fillId="0" borderId="5" xfId="3" applyNumberFormat="1" applyFont="1" applyFill="1" applyBorder="1" applyAlignment="1">
      <alignment horizontal="center" vertical="center"/>
    </xf>
    <xf numFmtId="165" fontId="3" fillId="0" borderId="8" xfId="3" applyNumberFormat="1" applyFont="1" applyFill="1" applyBorder="1" applyAlignment="1">
      <alignment horizontal="center" vertical="center"/>
    </xf>
    <xf numFmtId="165" fontId="3" fillId="0" borderId="4" xfId="3" applyNumberFormat="1" applyFont="1" applyFill="1" applyBorder="1" applyAlignment="1">
      <alignment horizontal="center" vertical="center"/>
    </xf>
    <xf numFmtId="165" fontId="3" fillId="0" borderId="18" xfId="3" applyNumberFormat="1" applyFont="1" applyFill="1" applyBorder="1" applyAlignment="1">
      <alignment horizontal="center" vertical="center"/>
    </xf>
    <xf numFmtId="165" fontId="3" fillId="0" borderId="5" xfId="3" applyNumberFormat="1" applyFont="1" applyFill="1" applyBorder="1" applyAlignment="1">
      <alignment horizontal="right" vertical="center"/>
    </xf>
    <xf numFmtId="165" fontId="3" fillId="0" borderId="8" xfId="3" applyNumberFormat="1" applyFont="1" applyFill="1" applyBorder="1" applyAlignment="1">
      <alignment horizontal="right" vertical="center"/>
    </xf>
    <xf numFmtId="165" fontId="3" fillId="0" borderId="4" xfId="3" applyNumberFormat="1" applyFont="1" applyFill="1" applyBorder="1" applyAlignment="1">
      <alignment horizontal="right" vertical="center"/>
    </xf>
    <xf numFmtId="165" fontId="3" fillId="0" borderId="18" xfId="3" applyNumberFormat="1" applyFont="1" applyFill="1" applyBorder="1" applyAlignment="1">
      <alignment horizontal="right" vertical="center"/>
    </xf>
    <xf numFmtId="0" fontId="0" fillId="0" borderId="5" xfId="0" applyBorder="1" applyAlignment="1">
      <alignment vertical="center"/>
    </xf>
    <xf numFmtId="0" fontId="0" fillId="0" borderId="17"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24" xfId="0" applyBorder="1" applyAlignment="1">
      <alignment vertical="center"/>
    </xf>
    <xf numFmtId="165" fontId="3" fillId="0" borderId="1" xfId="3" applyNumberFormat="1" applyFont="1" applyFill="1" applyBorder="1" applyAlignment="1">
      <alignment horizontal="left" vertical="center"/>
    </xf>
    <xf numFmtId="165" fontId="3" fillId="0" borderId="5" xfId="3" applyNumberFormat="1" applyFont="1" applyFill="1" applyBorder="1" applyAlignment="1">
      <alignment horizontal="left" vertical="center"/>
    </xf>
    <xf numFmtId="165" fontId="3" fillId="0" borderId="3" xfId="3" applyNumberFormat="1" applyFont="1" applyFill="1" applyBorder="1" applyAlignment="1">
      <alignment horizontal="left" vertical="center"/>
    </xf>
    <xf numFmtId="165" fontId="3" fillId="0" borderId="4" xfId="3" applyNumberFormat="1" applyFont="1" applyFill="1" applyBorder="1" applyAlignment="1">
      <alignment horizontal="left" vertical="center"/>
    </xf>
    <xf numFmtId="165" fontId="3" fillId="0" borderId="0" xfId="3" applyNumberFormat="1" applyFont="1" applyFill="1" applyBorder="1" applyAlignment="1">
      <alignment horizontal="center" vertical="center"/>
    </xf>
    <xf numFmtId="165" fontId="3" fillId="0" borderId="0" xfId="3" applyNumberFormat="1" applyFont="1" applyFill="1" applyBorder="1" applyAlignment="1">
      <alignment horizontal="right" vertical="center"/>
    </xf>
    <xf numFmtId="165" fontId="3" fillId="0" borderId="6" xfId="3" applyNumberFormat="1" applyFont="1" applyFill="1" applyBorder="1" applyAlignment="1">
      <alignment horizontal="right" vertical="center"/>
    </xf>
    <xf numFmtId="165" fontId="3" fillId="0" borderId="2" xfId="3" applyNumberFormat="1" applyFont="1" applyFill="1" applyBorder="1" applyAlignment="1">
      <alignment horizontal="left" vertical="center"/>
    </xf>
    <xf numFmtId="165" fontId="3" fillId="0" borderId="0" xfId="3" applyNumberFormat="1" applyFont="1" applyFill="1" applyBorder="1" applyAlignment="1">
      <alignment horizontal="left" vertical="center"/>
    </xf>
    <xf numFmtId="0" fontId="3" fillId="0" borderId="6" xfId="0" applyNumberFormat="1" applyFont="1" applyFill="1" applyBorder="1" applyAlignment="1">
      <alignment horizontal="left" vertical="center" wrapText="1"/>
    </xf>
    <xf numFmtId="0" fontId="3" fillId="0" borderId="18"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165" fontId="3" fillId="0" borderId="16" xfId="3" applyNumberFormat="1" applyFont="1" applyFill="1" applyBorder="1" applyAlignment="1">
      <alignment horizontal="center" vertical="center"/>
    </xf>
    <xf numFmtId="165" fontId="3" fillId="0" borderId="62" xfId="3" applyNumberFormat="1" applyFont="1" applyFill="1" applyBorder="1" applyAlignment="1">
      <alignment horizontal="center" vertical="center"/>
    </xf>
    <xf numFmtId="165" fontId="3" fillId="0" borderId="1" xfId="3" applyNumberFormat="1" applyFont="1" applyFill="1" applyBorder="1" applyAlignment="1">
      <alignment horizontal="center" vertical="center"/>
    </xf>
    <xf numFmtId="165" fontId="3" fillId="0" borderId="3" xfId="3" applyNumberFormat="1" applyFont="1" applyFill="1" applyBorder="1" applyAlignment="1">
      <alignment horizontal="center" vertical="center"/>
    </xf>
    <xf numFmtId="165" fontId="3" fillId="0" borderId="1" xfId="3" applyNumberFormat="1" applyFont="1" applyFill="1" applyBorder="1" applyAlignment="1">
      <alignment horizontal="center"/>
    </xf>
    <xf numFmtId="165" fontId="3" fillId="0" borderId="5" xfId="3" applyNumberFormat="1" applyFont="1" applyFill="1" applyBorder="1" applyAlignment="1">
      <alignment horizontal="center"/>
    </xf>
    <xf numFmtId="165" fontId="3" fillId="0" borderId="17" xfId="3" applyNumberFormat="1" applyFont="1" applyFill="1" applyBorder="1" applyAlignment="1">
      <alignment horizontal="center"/>
    </xf>
    <xf numFmtId="165" fontId="3" fillId="0" borderId="2" xfId="3" applyNumberFormat="1" applyFont="1" applyFill="1" applyBorder="1" applyAlignment="1">
      <alignment horizontal="center"/>
    </xf>
    <xf numFmtId="165" fontId="3" fillId="0" borderId="0" xfId="3" applyNumberFormat="1" applyFont="1" applyFill="1" applyBorder="1" applyAlignment="1">
      <alignment horizontal="center"/>
    </xf>
    <xf numFmtId="165" fontId="3" fillId="0" borderId="22" xfId="3" applyNumberFormat="1" applyFont="1" applyFill="1" applyBorder="1" applyAlignment="1">
      <alignment horizontal="center"/>
    </xf>
    <xf numFmtId="165" fontId="3" fillId="0" borderId="5" xfId="3" applyNumberFormat="1" applyFont="1" applyFill="1" applyBorder="1" applyAlignment="1">
      <alignment horizontal="right"/>
    </xf>
    <xf numFmtId="165" fontId="3" fillId="0" borderId="8" xfId="3" applyNumberFormat="1" applyFont="1" applyFill="1" applyBorder="1" applyAlignment="1">
      <alignment horizontal="right"/>
    </xf>
    <xf numFmtId="165" fontId="3" fillId="0" borderId="0" xfId="3" applyNumberFormat="1" applyFont="1" applyFill="1" applyBorder="1" applyAlignment="1">
      <alignment horizontal="right"/>
    </xf>
    <xf numFmtId="165" fontId="3" fillId="0" borderId="6" xfId="3" applyNumberFormat="1" applyFont="1" applyFill="1" applyBorder="1" applyAlignment="1">
      <alignment horizontal="right"/>
    </xf>
    <xf numFmtId="165" fontId="3" fillId="0" borderId="8" xfId="3" applyNumberFormat="1" applyFont="1" applyFill="1" applyBorder="1" applyAlignment="1">
      <alignment horizontal="center"/>
    </xf>
    <xf numFmtId="165" fontId="3" fillId="0" borderId="6" xfId="3" applyNumberFormat="1" applyFont="1" applyFill="1" applyBorder="1" applyAlignment="1">
      <alignment horizontal="center"/>
    </xf>
    <xf numFmtId="165" fontId="3" fillId="0" borderId="16" xfId="3" applyNumberFormat="1" applyFont="1" applyFill="1" applyBorder="1" applyAlignment="1">
      <alignment horizontal="center"/>
    </xf>
    <xf numFmtId="165" fontId="3" fillId="0" borderId="36" xfId="3" applyNumberFormat="1" applyFont="1" applyFill="1" applyBorder="1" applyAlignment="1">
      <alignment horizontal="center"/>
    </xf>
    <xf numFmtId="165" fontId="3" fillId="0" borderId="1" xfId="3" applyNumberFormat="1" applyFont="1" applyFill="1" applyBorder="1" applyAlignment="1">
      <alignment horizontal="left"/>
    </xf>
    <xf numFmtId="165" fontId="3" fillId="0" borderId="5" xfId="3" applyNumberFormat="1" applyFont="1" applyFill="1" applyBorder="1" applyAlignment="1">
      <alignment horizontal="left"/>
    </xf>
    <xf numFmtId="165" fontId="3" fillId="0" borderId="2" xfId="3" applyNumberFormat="1" applyFont="1" applyFill="1" applyBorder="1" applyAlignment="1">
      <alignment horizontal="left"/>
    </xf>
    <xf numFmtId="165" fontId="3" fillId="0" borderId="0" xfId="3" applyNumberFormat="1" applyFont="1" applyFill="1" applyBorder="1" applyAlignment="1">
      <alignment horizontal="left"/>
    </xf>
    <xf numFmtId="165" fontId="7" fillId="0" borderId="18" xfId="3" applyNumberFormat="1" applyFont="1" applyBorder="1" applyAlignment="1">
      <alignment horizontal="right" vertical="center"/>
    </xf>
    <xf numFmtId="165" fontId="7" fillId="0" borderId="1" xfId="3" applyNumberFormat="1" applyFont="1" applyBorder="1" applyAlignment="1">
      <alignment horizontal="left" vertical="center"/>
    </xf>
    <xf numFmtId="165" fontId="7" fillId="0" borderId="3" xfId="3" applyNumberFormat="1" applyFont="1" applyBorder="1" applyAlignment="1">
      <alignment horizontal="left" vertical="center"/>
    </xf>
    <xf numFmtId="0" fontId="7" fillId="0" borderId="1" xfId="0" applyNumberFormat="1" applyFont="1" applyFill="1" applyBorder="1" applyAlignment="1">
      <alignment horizontal="center" vertical="center"/>
    </xf>
    <xf numFmtId="0" fontId="7" fillId="0" borderId="5" xfId="0" applyNumberFormat="1" applyFont="1" applyFill="1" applyBorder="1" applyAlignment="1">
      <alignment horizontal="center" vertical="center"/>
    </xf>
    <xf numFmtId="0" fontId="7" fillId="0" borderId="17"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7" fillId="0" borderId="24" xfId="0" applyNumberFormat="1" applyFont="1" applyFill="1" applyBorder="1" applyAlignment="1">
      <alignment horizontal="center" vertical="center"/>
    </xf>
    <xf numFmtId="165" fontId="7" fillId="0" borderId="2" xfId="3" applyNumberFormat="1" applyFont="1" applyBorder="1" applyAlignment="1">
      <alignment horizontal="left" vertical="center"/>
    </xf>
    <xf numFmtId="165" fontId="3" fillId="0" borderId="17" xfId="3" applyNumberFormat="1" applyFont="1" applyFill="1" applyBorder="1" applyAlignment="1">
      <alignment horizontal="center" vertical="center"/>
    </xf>
    <xf numFmtId="165" fontId="3" fillId="0" borderId="24" xfId="3" applyNumberFormat="1" applyFont="1" applyFill="1" applyBorder="1" applyAlignment="1">
      <alignment horizontal="center" vertical="center"/>
    </xf>
    <xf numFmtId="3" fontId="3" fillId="0" borderId="5" xfId="3" applyNumberFormat="1" applyFont="1" applyFill="1" applyBorder="1" applyAlignment="1">
      <alignment horizontal="right" vertical="center"/>
    </xf>
    <xf numFmtId="3" fontId="3" fillId="0" borderId="4" xfId="3" applyNumberFormat="1" applyFont="1" applyFill="1" applyBorder="1" applyAlignment="1">
      <alignment horizontal="right" vertical="center"/>
    </xf>
    <xf numFmtId="165" fontId="3" fillId="0" borderId="8" xfId="3" applyNumberFormat="1" applyFont="1" applyFill="1" applyBorder="1" applyAlignment="1">
      <alignment horizontal="left" vertical="center"/>
    </xf>
    <xf numFmtId="165" fontId="3" fillId="0" borderId="6" xfId="3" applyNumberFormat="1" applyFont="1" applyFill="1" applyBorder="1" applyAlignment="1">
      <alignment horizontal="left" vertical="center"/>
    </xf>
    <xf numFmtId="3" fontId="3" fillId="0" borderId="0" xfId="3" applyNumberFormat="1" applyFont="1" applyFill="1" applyBorder="1" applyAlignment="1">
      <alignment horizontal="right" vertical="center"/>
    </xf>
    <xf numFmtId="165" fontId="3" fillId="0" borderId="18" xfId="3" applyNumberFormat="1" applyFont="1" applyFill="1" applyBorder="1" applyAlignment="1">
      <alignment horizontal="left" vertical="center"/>
    </xf>
    <xf numFmtId="0" fontId="3" fillId="0" borderId="2"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22" xfId="0" applyNumberFormat="1" applyFont="1" applyFill="1" applyBorder="1" applyAlignment="1">
      <alignment horizontal="center" vertical="center"/>
    </xf>
    <xf numFmtId="165" fontId="3" fillId="0" borderId="4" xfId="3" applyNumberFormat="1" applyFont="1" applyFill="1" applyBorder="1" applyAlignment="1">
      <alignment horizontal="center"/>
    </xf>
    <xf numFmtId="165" fontId="3" fillId="0" borderId="8" xfId="3" applyNumberFormat="1" applyFont="1" applyFill="1" applyBorder="1" applyAlignment="1">
      <alignment horizontal="left"/>
    </xf>
    <xf numFmtId="165" fontId="3" fillId="0" borderId="6" xfId="3" applyNumberFormat="1" applyFont="1" applyFill="1" applyBorder="1" applyAlignment="1">
      <alignment horizontal="left"/>
    </xf>
    <xf numFmtId="165" fontId="3" fillId="0" borderId="4" xfId="3" applyNumberFormat="1" applyFont="1" applyFill="1" applyBorder="1" applyAlignment="1">
      <alignment horizontal="left"/>
    </xf>
    <xf numFmtId="165" fontId="3" fillId="0" borderId="18" xfId="3" applyNumberFormat="1" applyFont="1" applyFill="1" applyBorder="1" applyAlignment="1">
      <alignment horizontal="left"/>
    </xf>
    <xf numFmtId="165" fontId="3" fillId="0" borderId="3" xfId="3" applyNumberFormat="1" applyFont="1" applyFill="1" applyBorder="1" applyAlignment="1">
      <alignment horizontal="left"/>
    </xf>
    <xf numFmtId="165" fontId="3" fillId="0" borderId="4" xfId="3" applyNumberFormat="1" applyFont="1" applyFill="1" applyBorder="1" applyAlignment="1">
      <alignment horizontal="right"/>
    </xf>
    <xf numFmtId="165" fontId="3" fillId="0" borderId="18" xfId="3" applyNumberFormat="1" applyFont="1" applyFill="1" applyBorder="1" applyAlignment="1">
      <alignment horizontal="right"/>
    </xf>
    <xf numFmtId="3" fontId="3" fillId="0" borderId="5" xfId="3" applyNumberFormat="1" applyFont="1" applyFill="1" applyBorder="1" applyAlignment="1">
      <alignment horizontal="right"/>
    </xf>
    <xf numFmtId="3" fontId="3" fillId="0" borderId="0" xfId="3" applyNumberFormat="1" applyFont="1" applyFill="1" applyBorder="1" applyAlignment="1">
      <alignment horizontal="right"/>
    </xf>
    <xf numFmtId="3" fontId="3" fillId="0" borderId="4" xfId="3" applyNumberFormat="1" applyFont="1" applyFill="1" applyBorder="1" applyAlignment="1">
      <alignment horizontal="right"/>
    </xf>
    <xf numFmtId="165" fontId="3" fillId="0" borderId="3" xfId="3" applyNumberFormat="1" applyFont="1" applyFill="1" applyBorder="1" applyAlignment="1">
      <alignment horizontal="center"/>
    </xf>
    <xf numFmtId="165" fontId="3" fillId="0" borderId="24" xfId="3" applyNumberFormat="1" applyFont="1" applyFill="1" applyBorder="1" applyAlignment="1">
      <alignment horizontal="center"/>
    </xf>
    <xf numFmtId="165" fontId="3" fillId="0" borderId="62" xfId="3" applyNumberFormat="1" applyFont="1" applyFill="1" applyBorder="1" applyAlignment="1">
      <alignment horizontal="center"/>
    </xf>
    <xf numFmtId="165" fontId="3" fillId="0" borderId="18" xfId="3" applyNumberFormat="1" applyFont="1" applyFill="1" applyBorder="1" applyAlignment="1">
      <alignment horizontal="center"/>
    </xf>
    <xf numFmtId="165" fontId="7" fillId="0" borderId="8" xfId="3" applyNumberFormat="1" applyFont="1" applyBorder="1" applyAlignment="1">
      <alignment horizontal="left" vertical="center"/>
    </xf>
    <xf numFmtId="165" fontId="7" fillId="0" borderId="18" xfId="3" applyNumberFormat="1" applyFont="1" applyBorder="1" applyAlignment="1">
      <alignment horizontal="left" vertical="center"/>
    </xf>
    <xf numFmtId="3" fontId="7" fillId="0" borderId="5" xfId="3" applyNumberFormat="1" applyFont="1" applyBorder="1" applyAlignment="1">
      <alignment horizontal="right" vertical="center"/>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165" fontId="7" fillId="0" borderId="3" xfId="3" applyNumberFormat="1" applyFont="1" applyBorder="1" applyAlignment="1">
      <alignment horizontal="right" vertical="center"/>
    </xf>
    <xf numFmtId="165" fontId="7" fillId="0" borderId="54" xfId="3" applyNumberFormat="1" applyFont="1" applyBorder="1" applyAlignment="1">
      <alignment horizontal="left" vertical="center"/>
    </xf>
    <xf numFmtId="165" fontId="7" fillId="0" borderId="6" xfId="3" applyNumberFormat="1" applyFont="1" applyBorder="1" applyAlignment="1">
      <alignment horizontal="left" vertical="center"/>
    </xf>
    <xf numFmtId="0" fontId="3" fillId="0" borderId="10" xfId="0" applyNumberFormat="1" applyFont="1" applyBorder="1" applyAlignment="1">
      <alignment horizontal="center" vertical="top" wrapText="1"/>
    </xf>
    <xf numFmtId="0" fontId="3" fillId="0" borderId="11" xfId="0" applyNumberFormat="1" applyFont="1" applyBorder="1" applyAlignment="1">
      <alignment horizontal="center" vertical="top" wrapText="1"/>
    </xf>
    <xf numFmtId="0" fontId="3" fillId="0" borderId="12" xfId="0" applyNumberFormat="1" applyFont="1" applyBorder="1" applyAlignment="1">
      <alignment horizontal="center" vertical="top" wrapText="1"/>
    </xf>
    <xf numFmtId="0" fontId="3" fillId="0" borderId="15" xfId="0" applyNumberFormat="1" applyFont="1" applyFill="1" applyBorder="1" applyAlignment="1">
      <alignment horizontal="center" vertical="top" wrapText="1"/>
    </xf>
    <xf numFmtId="0" fontId="3" fillId="0" borderId="24" xfId="0" applyNumberFormat="1" applyFont="1" applyFill="1" applyBorder="1" applyAlignment="1">
      <alignment horizontal="center" vertical="justify"/>
    </xf>
    <xf numFmtId="0" fontId="7" fillId="0" borderId="5" xfId="0" applyNumberFormat="1" applyFont="1" applyBorder="1" applyAlignment="1">
      <alignment horizontal="left" vertical="center"/>
    </xf>
    <xf numFmtId="0" fontId="7" fillId="0" borderId="0" xfId="0" applyNumberFormat="1" applyFont="1" applyBorder="1" applyAlignment="1">
      <alignment horizontal="left" vertical="center"/>
    </xf>
    <xf numFmtId="0" fontId="7" fillId="0" borderId="4" xfId="0" applyNumberFormat="1" applyFont="1" applyBorder="1" applyAlignment="1">
      <alignment horizontal="left" vertical="center"/>
    </xf>
    <xf numFmtId="165" fontId="3" fillId="0" borderId="2" xfId="3" applyNumberFormat="1" applyFont="1" applyFill="1" applyBorder="1" applyAlignment="1">
      <alignment horizontal="center" vertical="center"/>
    </xf>
    <xf numFmtId="165" fontId="3" fillId="0" borderId="6" xfId="3" applyNumberFormat="1" applyFont="1" applyFill="1" applyBorder="1" applyAlignment="1">
      <alignment horizontal="center" vertical="center"/>
    </xf>
    <xf numFmtId="165" fontId="7" fillId="0" borderId="10" xfId="3" applyNumberFormat="1" applyFont="1" applyBorder="1" applyAlignment="1">
      <alignment horizontal="left" vertical="center"/>
    </xf>
    <xf numFmtId="165" fontId="3" fillId="0" borderId="36" xfId="3" applyNumberFormat="1" applyFont="1" applyFill="1" applyBorder="1" applyAlignment="1">
      <alignment horizontal="center" vertical="center"/>
    </xf>
    <xf numFmtId="0" fontId="4" fillId="0" borderId="7" xfId="0" applyNumberFormat="1" applyFont="1" applyBorder="1" applyAlignment="1">
      <alignment horizontal="left"/>
    </xf>
    <xf numFmtId="0" fontId="4" fillId="0" borderId="13" xfId="0" applyNumberFormat="1" applyFont="1" applyBorder="1" applyAlignment="1">
      <alignment horizontal="left"/>
    </xf>
    <xf numFmtId="0" fontId="4" fillId="0" borderId="26" xfId="0" applyNumberFormat="1" applyFont="1" applyBorder="1" applyAlignment="1">
      <alignment horizontal="left"/>
    </xf>
    <xf numFmtId="3" fontId="4" fillId="0" borderId="7" xfId="0" applyNumberFormat="1" applyFont="1" applyBorder="1" applyAlignment="1">
      <alignment horizontal="center" wrapText="1"/>
    </xf>
    <xf numFmtId="3" fontId="4" fillId="0" borderId="13" xfId="0" applyNumberFormat="1" applyFont="1" applyBorder="1" applyAlignment="1">
      <alignment horizontal="center" wrapText="1"/>
    </xf>
    <xf numFmtId="3" fontId="4" fillId="0" borderId="26" xfId="0" applyNumberFormat="1" applyFont="1" applyBorder="1" applyAlignment="1">
      <alignment horizontal="center" wrapText="1"/>
    </xf>
    <xf numFmtId="3" fontId="3" fillId="0" borderId="7" xfId="0" applyNumberFormat="1" applyFont="1" applyBorder="1" applyAlignment="1">
      <alignment horizontal="center" wrapText="1"/>
    </xf>
    <xf numFmtId="3" fontId="3" fillId="0" borderId="13" xfId="0" applyNumberFormat="1" applyFont="1" applyBorder="1" applyAlignment="1">
      <alignment horizontal="center" wrapText="1"/>
    </xf>
    <xf numFmtId="3" fontId="3" fillId="0" borderId="26" xfId="0" applyNumberFormat="1" applyFont="1" applyBorder="1" applyAlignment="1">
      <alignment horizontal="center" wrapText="1"/>
    </xf>
    <xf numFmtId="0" fontId="14" fillId="0" borderId="7" xfId="0" applyNumberFormat="1" applyFont="1" applyBorder="1" applyAlignment="1">
      <alignment horizontal="left"/>
    </xf>
    <xf numFmtId="0" fontId="14" fillId="0" borderId="13" xfId="0" applyNumberFormat="1" applyFont="1" applyBorder="1" applyAlignment="1">
      <alignment horizontal="left"/>
    </xf>
    <xf numFmtId="0" fontId="14" fillId="0" borderId="26" xfId="0" applyNumberFormat="1" applyFont="1" applyBorder="1" applyAlignment="1">
      <alignment horizontal="left"/>
    </xf>
    <xf numFmtId="3" fontId="14" fillId="0" borderId="7" xfId="0" applyNumberFormat="1" applyFont="1" applyBorder="1" applyAlignment="1">
      <alignment horizontal="center" wrapText="1"/>
    </xf>
    <xf numFmtId="3" fontId="14" fillId="0" borderId="13" xfId="0" applyNumberFormat="1" applyFont="1" applyBorder="1" applyAlignment="1">
      <alignment horizontal="center" wrapText="1"/>
    </xf>
    <xf numFmtId="3" fontId="14" fillId="0" borderId="26" xfId="0" applyNumberFormat="1" applyFont="1" applyBorder="1" applyAlignment="1">
      <alignment horizontal="center" wrapText="1"/>
    </xf>
    <xf numFmtId="3" fontId="7" fillId="0" borderId="7" xfId="0" applyNumberFormat="1" applyFont="1" applyBorder="1" applyAlignment="1">
      <alignment horizontal="center" wrapText="1"/>
    </xf>
    <xf numFmtId="3" fontId="7" fillId="0" borderId="13" xfId="0" applyNumberFormat="1" applyFont="1" applyBorder="1" applyAlignment="1">
      <alignment horizontal="center" wrapText="1"/>
    </xf>
    <xf numFmtId="3" fontId="7" fillId="0" borderId="26" xfId="0" applyNumberFormat="1" applyFont="1" applyBorder="1" applyAlignment="1">
      <alignment horizontal="center" wrapText="1"/>
    </xf>
    <xf numFmtId="0" fontId="4" fillId="0" borderId="7" xfId="0" applyNumberFormat="1" applyFont="1" applyBorder="1" applyAlignment="1">
      <alignment vertical="top" wrapText="1"/>
    </xf>
    <xf numFmtId="0" fontId="4" fillId="0" borderId="13" xfId="0" applyNumberFormat="1" applyFont="1" applyBorder="1" applyAlignment="1">
      <alignment vertical="top" wrapText="1"/>
    </xf>
    <xf numFmtId="0" fontId="4" fillId="0" borderId="26" xfId="0" applyNumberFormat="1" applyFont="1" applyBorder="1" applyAlignment="1">
      <alignment vertical="top" wrapText="1"/>
    </xf>
    <xf numFmtId="0" fontId="4" fillId="0" borderId="7" xfId="0" applyNumberFormat="1" applyFont="1" applyBorder="1" applyAlignment="1">
      <alignment horizontal="left" wrapText="1"/>
    </xf>
    <xf numFmtId="0" fontId="4" fillId="0" borderId="13" xfId="0" applyNumberFormat="1" applyFont="1" applyBorder="1" applyAlignment="1">
      <alignment horizontal="left" wrapText="1"/>
    </xf>
    <xf numFmtId="0" fontId="4" fillId="0" borderId="26" xfId="0" applyNumberFormat="1" applyFont="1" applyBorder="1" applyAlignment="1">
      <alignment horizontal="left" wrapText="1"/>
    </xf>
    <xf numFmtId="0" fontId="4" fillId="0" borderId="7" xfId="0" applyNumberFormat="1" applyFont="1" applyBorder="1" applyAlignment="1">
      <alignment horizontal="left" vertical="top" wrapText="1"/>
    </xf>
    <xf numFmtId="0" fontId="4" fillId="0" borderId="13" xfId="0" applyNumberFormat="1" applyFont="1" applyBorder="1" applyAlignment="1">
      <alignment horizontal="left" vertical="top" wrapText="1"/>
    </xf>
    <xf numFmtId="0" fontId="4" fillId="0" borderId="26" xfId="0" applyNumberFormat="1" applyFont="1" applyBorder="1" applyAlignment="1">
      <alignment horizontal="left" vertical="top" wrapText="1"/>
    </xf>
    <xf numFmtId="0" fontId="3" fillId="0" borderId="7" xfId="0" applyNumberFormat="1" applyFont="1" applyBorder="1" applyAlignment="1">
      <alignment horizontal="left"/>
    </xf>
    <xf numFmtId="0" fontId="3" fillId="0" borderId="13" xfId="0" applyNumberFormat="1" applyFont="1" applyBorder="1" applyAlignment="1">
      <alignment horizontal="left"/>
    </xf>
    <xf numFmtId="0" fontId="3" fillId="0" borderId="26" xfId="0" applyNumberFormat="1" applyFont="1" applyBorder="1" applyAlignment="1">
      <alignment horizontal="left"/>
    </xf>
    <xf numFmtId="0" fontId="7" fillId="0" borderId="7" xfId="0" applyNumberFormat="1" applyFont="1" applyBorder="1" applyAlignment="1">
      <alignment horizontal="left"/>
    </xf>
    <xf numFmtId="0" fontId="7" fillId="0" borderId="13" xfId="0" applyNumberFormat="1" applyFont="1" applyBorder="1" applyAlignment="1">
      <alignment horizontal="left"/>
    </xf>
    <xf numFmtId="0" fontId="7" fillId="0" borderId="26" xfId="0" applyNumberFormat="1" applyFont="1" applyBorder="1" applyAlignment="1">
      <alignment horizontal="left"/>
    </xf>
    <xf numFmtId="49" fontId="4" fillId="0" borderId="7" xfId="0" applyNumberFormat="1" applyFont="1" applyBorder="1" applyAlignment="1">
      <alignment horizontal="center" wrapText="1"/>
    </xf>
    <xf numFmtId="49" fontId="4" fillId="0" borderId="13" xfId="0" applyNumberFormat="1" applyFont="1" applyBorder="1" applyAlignment="1">
      <alignment horizontal="center" wrapText="1"/>
    </xf>
    <xf numFmtId="49" fontId="4" fillId="0" borderId="26" xfId="0" applyNumberFormat="1" applyFont="1" applyBorder="1" applyAlignment="1">
      <alignment horizontal="center" wrapText="1"/>
    </xf>
    <xf numFmtId="49" fontId="3" fillId="0" borderId="7" xfId="0" applyNumberFormat="1" applyFont="1" applyBorder="1" applyAlignment="1">
      <alignment horizontal="center" wrapText="1"/>
    </xf>
    <xf numFmtId="49" fontId="3" fillId="0" borderId="13" xfId="0" applyNumberFormat="1" applyFont="1" applyBorder="1" applyAlignment="1">
      <alignment horizontal="center" wrapText="1"/>
    </xf>
    <xf numFmtId="49" fontId="3" fillId="0" borderId="26" xfId="0" applyNumberFormat="1" applyFont="1" applyBorder="1" applyAlignment="1">
      <alignment horizontal="center" wrapText="1"/>
    </xf>
    <xf numFmtId="3" fontId="7" fillId="0" borderId="3" xfId="0" applyNumberFormat="1" applyFont="1" applyBorder="1" applyAlignment="1">
      <alignment horizontal="center" wrapText="1"/>
    </xf>
    <xf numFmtId="3" fontId="7" fillId="0" borderId="4" xfId="0" applyNumberFormat="1" applyFont="1" applyBorder="1" applyAlignment="1">
      <alignment horizontal="center" wrapText="1"/>
    </xf>
    <xf numFmtId="3" fontId="7" fillId="0" borderId="18" xfId="0" applyNumberFormat="1" applyFont="1" applyBorder="1" applyAlignment="1">
      <alignment horizontal="center" wrapText="1"/>
    </xf>
    <xf numFmtId="0" fontId="4" fillId="0" borderId="7" xfId="0" applyNumberFormat="1" applyFont="1" applyBorder="1" applyAlignment="1">
      <alignment horizontal="center"/>
    </xf>
    <xf numFmtId="0" fontId="4" fillId="0" borderId="13" xfId="0" applyNumberFormat="1" applyFont="1" applyBorder="1" applyAlignment="1">
      <alignment horizontal="center"/>
    </xf>
    <xf numFmtId="0" fontId="4" fillId="0" borderId="26" xfId="0" applyNumberFormat="1" applyFont="1" applyBorder="1" applyAlignment="1">
      <alignment horizontal="center"/>
    </xf>
    <xf numFmtId="0" fontId="4" fillId="0" borderId="1" xfId="0" applyNumberFormat="1" applyFont="1" applyBorder="1" applyAlignment="1">
      <alignment horizontal="center" wrapText="1"/>
    </xf>
    <xf numFmtId="0" fontId="4" fillId="0" borderId="5" xfId="0" applyNumberFormat="1" applyFont="1" applyBorder="1" applyAlignment="1">
      <alignment horizontal="center" wrapText="1"/>
    </xf>
    <xf numFmtId="0" fontId="4" fillId="0" borderId="8" xfId="0" applyNumberFormat="1" applyFont="1" applyBorder="1" applyAlignment="1">
      <alignment horizontal="center" wrapText="1"/>
    </xf>
    <xf numFmtId="0" fontId="3" fillId="0" borderId="7" xfId="0" applyNumberFormat="1" applyFont="1" applyBorder="1" applyAlignment="1">
      <alignment horizontal="left" vertical="top" wrapText="1"/>
    </xf>
    <xf numFmtId="0" fontId="3" fillId="0" borderId="13" xfId="0" applyNumberFormat="1" applyFont="1" applyBorder="1" applyAlignment="1">
      <alignment horizontal="left" vertical="top" wrapText="1"/>
    </xf>
    <xf numFmtId="0" fontId="3" fillId="0" borderId="26" xfId="0" applyNumberFormat="1" applyFont="1" applyBorder="1" applyAlignment="1">
      <alignment horizontal="left" vertical="top" wrapText="1"/>
    </xf>
    <xf numFmtId="3" fontId="3" fillId="0" borderId="7" xfId="0" applyNumberFormat="1" applyFont="1" applyBorder="1" applyAlignment="1">
      <alignment horizontal="center"/>
    </xf>
    <xf numFmtId="3" fontId="3" fillId="0" borderId="13" xfId="0" applyNumberFormat="1" applyFont="1" applyBorder="1" applyAlignment="1">
      <alignment horizontal="center"/>
    </xf>
    <xf numFmtId="3" fontId="3" fillId="0" borderId="26" xfId="0" applyNumberFormat="1" applyFont="1" applyBorder="1" applyAlignment="1">
      <alignment horizontal="center"/>
    </xf>
    <xf numFmtId="0" fontId="3" fillId="0" borderId="5" xfId="0" applyNumberFormat="1" applyFont="1" applyBorder="1" applyAlignment="1">
      <alignment horizontal="center" wrapText="1"/>
    </xf>
    <xf numFmtId="0" fontId="3" fillId="0" borderId="8" xfId="0" applyNumberFormat="1" applyFont="1" applyBorder="1" applyAlignment="1">
      <alignment horizontal="center" wrapText="1"/>
    </xf>
    <xf numFmtId="0" fontId="3" fillId="0" borderId="7" xfId="0" applyNumberFormat="1" applyFont="1" applyBorder="1" applyAlignment="1">
      <alignment horizontal="center" wrapText="1"/>
    </xf>
    <xf numFmtId="0" fontId="3" fillId="0" borderId="13" xfId="0" applyFont="1" applyBorder="1" applyAlignment="1">
      <alignment horizontal="center" wrapText="1"/>
    </xf>
    <xf numFmtId="0" fontId="4" fillId="0" borderId="1" xfId="0" applyNumberFormat="1" applyFont="1" applyBorder="1" applyAlignment="1">
      <alignment horizontal="center"/>
    </xf>
    <xf numFmtId="0" fontId="4" fillId="0" borderId="5" xfId="0" applyNumberFormat="1" applyFont="1" applyBorder="1" applyAlignment="1">
      <alignment horizontal="center"/>
    </xf>
    <xf numFmtId="0" fontId="4" fillId="0" borderId="8" xfId="0" applyNumberFormat="1" applyFont="1" applyBorder="1" applyAlignment="1">
      <alignment horizontal="center"/>
    </xf>
    <xf numFmtId="0" fontId="4" fillId="0" borderId="3" xfId="0" applyNumberFormat="1" applyFont="1" applyBorder="1" applyAlignment="1">
      <alignment horizontal="center"/>
    </xf>
    <xf numFmtId="0" fontId="4" fillId="0" borderId="4" xfId="0" applyNumberFormat="1" applyFont="1" applyBorder="1" applyAlignment="1">
      <alignment horizontal="center"/>
    </xf>
    <xf numFmtId="0" fontId="4" fillId="0" borderId="18" xfId="0" applyNumberFormat="1" applyFont="1" applyBorder="1" applyAlignment="1">
      <alignment horizontal="center"/>
    </xf>
    <xf numFmtId="0" fontId="3" fillId="0" borderId="7" xfId="0" applyNumberFormat="1" applyFont="1" applyBorder="1" applyAlignment="1">
      <alignment horizontal="center"/>
    </xf>
    <xf numFmtId="0" fontId="3" fillId="0" borderId="13" xfId="0" applyNumberFormat="1" applyFont="1" applyBorder="1" applyAlignment="1">
      <alignment horizontal="center"/>
    </xf>
    <xf numFmtId="0" fontId="3" fillId="0" borderId="26" xfId="0" applyNumberFormat="1" applyFont="1" applyBorder="1" applyAlignment="1">
      <alignment horizontal="center"/>
    </xf>
    <xf numFmtId="0" fontId="3" fillId="0" borderId="0" xfId="0" applyNumberFormat="1" applyFont="1" applyBorder="1" applyAlignment="1">
      <alignment horizontal="left"/>
    </xf>
    <xf numFmtId="0" fontId="3" fillId="0" borderId="7" xfId="0" applyNumberFormat="1" applyFont="1" applyFill="1" applyBorder="1" applyAlignment="1">
      <alignment horizontal="center"/>
    </xf>
    <xf numFmtId="0" fontId="3" fillId="0" borderId="13" xfId="0" applyNumberFormat="1" applyFont="1" applyFill="1" applyBorder="1" applyAlignment="1">
      <alignment horizontal="center"/>
    </xf>
    <xf numFmtId="0" fontId="3" fillId="0" borderId="1"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7" xfId="0" applyNumberFormat="1" applyFont="1" applyFill="1" applyBorder="1" applyAlignment="1">
      <alignment horizontal="left" vertical="justify"/>
    </xf>
    <xf numFmtId="0" fontId="3" fillId="0" borderId="13" xfId="0" applyNumberFormat="1" applyFont="1" applyFill="1" applyBorder="1" applyAlignment="1">
      <alignment horizontal="left" vertical="justify"/>
    </xf>
    <xf numFmtId="0" fontId="3" fillId="0" borderId="26" xfId="0" applyNumberFormat="1" applyFont="1" applyFill="1" applyBorder="1" applyAlignment="1">
      <alignment horizontal="left" vertical="justify"/>
    </xf>
    <xf numFmtId="0" fontId="3" fillId="0" borderId="8" xfId="0" applyNumberFormat="1" applyFont="1" applyFill="1" applyBorder="1" applyAlignment="1">
      <alignment horizontal="center" vertical="center"/>
    </xf>
    <xf numFmtId="49" fontId="3" fillId="0" borderId="13" xfId="0" applyNumberFormat="1" applyFont="1" applyBorder="1" applyAlignment="1">
      <alignment horizontal="center"/>
    </xf>
    <xf numFmtId="165" fontId="3" fillId="0" borderId="13" xfId="3" applyNumberFormat="1" applyFont="1" applyFill="1" applyBorder="1" applyAlignment="1">
      <alignment horizontal="right"/>
    </xf>
    <xf numFmtId="165" fontId="3" fillId="0" borderId="41" xfId="3" applyNumberFormat="1" applyFont="1" applyFill="1" applyBorder="1" applyAlignment="1">
      <alignment horizontal="right"/>
    </xf>
    <xf numFmtId="166" fontId="3" fillId="0" borderId="13" xfId="3" applyNumberFormat="1" applyFont="1" applyFill="1" applyBorder="1" applyAlignment="1">
      <alignment horizontal="right"/>
    </xf>
    <xf numFmtId="165" fontId="3" fillId="0" borderId="13" xfId="3" applyNumberFormat="1" applyFont="1" applyFill="1" applyBorder="1" applyAlignment="1">
      <alignment horizontal="left"/>
    </xf>
    <xf numFmtId="0" fontId="4" fillId="0" borderId="12" xfId="0" applyNumberFormat="1" applyFont="1" applyBorder="1" applyAlignment="1">
      <alignment horizontal="center" vertical="top" wrapText="1"/>
    </xf>
    <xf numFmtId="165" fontId="7" fillId="0" borderId="66" xfId="3" applyNumberFormat="1" applyFont="1" applyBorder="1" applyAlignment="1">
      <alignment horizontal="center"/>
    </xf>
    <xf numFmtId="165" fontId="7" fillId="0" borderId="67" xfId="3" applyNumberFormat="1" applyFont="1" applyBorder="1" applyAlignment="1">
      <alignment horizontal="center"/>
    </xf>
    <xf numFmtId="165" fontId="7" fillId="0" borderId="68" xfId="3" applyNumberFormat="1" applyFont="1" applyBorder="1" applyAlignment="1">
      <alignment horizontal="center"/>
    </xf>
    <xf numFmtId="165" fontId="7" fillId="0" borderId="71" xfId="3" applyNumberFormat="1" applyFont="1" applyBorder="1" applyAlignment="1">
      <alignment horizontal="center"/>
    </xf>
    <xf numFmtId="0" fontId="7" fillId="0" borderId="13" xfId="0" applyNumberFormat="1" applyFont="1" applyBorder="1" applyAlignment="1">
      <alignment horizontal="left" wrapText="1"/>
    </xf>
    <xf numFmtId="0" fontId="7" fillId="0" borderId="26" xfId="0" applyNumberFormat="1" applyFont="1" applyBorder="1" applyAlignment="1">
      <alignment horizontal="left" wrapText="1"/>
    </xf>
    <xf numFmtId="0" fontId="7" fillId="0" borderId="7" xfId="0" applyNumberFormat="1" applyFont="1" applyFill="1" applyBorder="1" applyAlignment="1">
      <alignment horizontal="center" wrapText="1"/>
    </xf>
    <xf numFmtId="0" fontId="7" fillId="0" borderId="13" xfId="0" applyNumberFormat="1" applyFont="1" applyFill="1" applyBorder="1" applyAlignment="1">
      <alignment horizontal="center" wrapText="1"/>
    </xf>
    <xf numFmtId="0" fontId="7" fillId="0" borderId="41" xfId="0" applyNumberFormat="1" applyFont="1" applyFill="1" applyBorder="1" applyAlignment="1">
      <alignment horizontal="center" wrapText="1"/>
    </xf>
    <xf numFmtId="165" fontId="7" fillId="0" borderId="53" xfId="3" applyNumberFormat="1" applyFont="1" applyFill="1" applyBorder="1" applyAlignment="1">
      <alignment horizontal="center"/>
    </xf>
    <xf numFmtId="165" fontId="7" fillId="0" borderId="11" xfId="3" applyNumberFormat="1" applyFont="1" applyFill="1" applyBorder="1" applyAlignment="1">
      <alignment horizontal="center"/>
    </xf>
    <xf numFmtId="165" fontId="7" fillId="0" borderId="12" xfId="3" applyNumberFormat="1" applyFont="1" applyFill="1" applyBorder="1" applyAlignment="1">
      <alignment horizontal="center"/>
    </xf>
    <xf numFmtId="165" fontId="7" fillId="0" borderId="10" xfId="3" applyNumberFormat="1" applyFont="1" applyFill="1" applyBorder="1" applyAlignment="1">
      <alignment horizontal="center"/>
    </xf>
    <xf numFmtId="165" fontId="7" fillId="0" borderId="30" xfId="3" applyNumberFormat="1" applyFont="1" applyFill="1" applyBorder="1" applyAlignment="1">
      <alignment horizontal="center"/>
    </xf>
    <xf numFmtId="165" fontId="3" fillId="0" borderId="26" xfId="3" applyNumberFormat="1" applyFont="1" applyFill="1" applyBorder="1" applyAlignment="1">
      <alignment horizontal="right"/>
    </xf>
    <xf numFmtId="0" fontId="0" fillId="0" borderId="7" xfId="0" applyFill="1" applyBorder="1" applyAlignment="1">
      <alignment horizontal="center"/>
    </xf>
    <xf numFmtId="0" fontId="0" fillId="0" borderId="13" xfId="0" applyFill="1" applyBorder="1" applyAlignment="1">
      <alignment horizontal="center"/>
    </xf>
    <xf numFmtId="165" fontId="3" fillId="0" borderId="72" xfId="3" applyNumberFormat="1" applyFont="1" applyFill="1" applyBorder="1" applyAlignment="1">
      <alignment horizontal="center"/>
    </xf>
    <xf numFmtId="165" fontId="3" fillId="0" borderId="13" xfId="3" applyNumberFormat="1" applyFont="1" applyFill="1" applyBorder="1" applyAlignment="1">
      <alignment horizontal="center"/>
    </xf>
    <xf numFmtId="165" fontId="3" fillId="0" borderId="26" xfId="3" applyNumberFormat="1" applyFont="1" applyFill="1" applyBorder="1" applyAlignment="1">
      <alignment horizontal="center"/>
    </xf>
    <xf numFmtId="165" fontId="3" fillId="0" borderId="41" xfId="3" applyNumberFormat="1" applyFont="1" applyFill="1" applyBorder="1" applyAlignment="1">
      <alignment horizontal="center"/>
    </xf>
    <xf numFmtId="0" fontId="3" fillId="0" borderId="7" xfId="0" applyNumberFormat="1" applyFont="1" applyBorder="1" applyAlignment="1">
      <alignment horizontal="left" vertical="justify"/>
    </xf>
    <xf numFmtId="0" fontId="3" fillId="0" borderId="13" xfId="0" applyNumberFormat="1" applyFont="1" applyBorder="1" applyAlignment="1">
      <alignment horizontal="left" vertical="justify"/>
    </xf>
    <xf numFmtId="0" fontId="3" fillId="0" borderId="5" xfId="0" applyNumberFormat="1" applyFont="1" applyBorder="1" applyAlignment="1">
      <alignment horizontal="left" vertical="justify"/>
    </xf>
    <xf numFmtId="0" fontId="3" fillId="0" borderId="26" xfId="0" applyNumberFormat="1" applyFont="1" applyBorder="1" applyAlignment="1">
      <alignment horizontal="left" vertical="justify"/>
    </xf>
    <xf numFmtId="165" fontId="7" fillId="0" borderId="70" xfId="3" applyNumberFormat="1" applyFont="1" applyBorder="1" applyAlignment="1">
      <alignment horizontal="center"/>
    </xf>
    <xf numFmtId="0" fontId="2" fillId="0" borderId="0" xfId="0" applyNumberFormat="1" applyFont="1" applyBorder="1" applyAlignment="1">
      <alignment horizontal="center"/>
    </xf>
    <xf numFmtId="3" fontId="7" fillId="0" borderId="7" xfId="0" applyNumberFormat="1" applyFont="1" applyBorder="1" applyAlignment="1">
      <alignment horizontal="right"/>
    </xf>
    <xf numFmtId="3" fontId="7" fillId="0" borderId="13" xfId="0" applyNumberFormat="1" applyFont="1" applyBorder="1" applyAlignment="1">
      <alignment horizontal="right"/>
    </xf>
    <xf numFmtId="3" fontId="7" fillId="0" borderId="26" xfId="0" applyNumberFormat="1" applyFont="1" applyBorder="1" applyAlignment="1">
      <alignment horizontal="right"/>
    </xf>
    <xf numFmtId="3" fontId="3" fillId="0" borderId="13" xfId="0" applyNumberFormat="1" applyFont="1" applyBorder="1" applyAlignment="1">
      <alignment horizontal="right"/>
    </xf>
    <xf numFmtId="0" fontId="7" fillId="0" borderId="7" xfId="0" applyNumberFormat="1" applyFont="1" applyBorder="1" applyAlignment="1">
      <alignment horizontal="right"/>
    </xf>
    <xf numFmtId="0" fontId="7" fillId="0" borderId="13" xfId="0" applyNumberFormat="1" applyFont="1" applyBorder="1" applyAlignment="1">
      <alignment horizontal="right"/>
    </xf>
    <xf numFmtId="0" fontId="7" fillId="0" borderId="26" xfId="0" applyNumberFormat="1" applyFont="1" applyBorder="1" applyAlignment="1">
      <alignment horizontal="right"/>
    </xf>
    <xf numFmtId="0" fontId="27" fillId="0" borderId="7" xfId="0" applyNumberFormat="1" applyFont="1" applyBorder="1" applyAlignment="1">
      <alignment horizontal="left"/>
    </xf>
    <xf numFmtId="0" fontId="27" fillId="0" borderId="13" xfId="0" applyNumberFormat="1" applyFont="1" applyBorder="1" applyAlignment="1">
      <alignment horizontal="left"/>
    </xf>
    <xf numFmtId="0" fontId="27" fillId="0" borderId="26" xfId="0" applyNumberFormat="1" applyFont="1" applyBorder="1" applyAlignment="1">
      <alignment horizontal="left"/>
    </xf>
    <xf numFmtId="4" fontId="27" fillId="0" borderId="7" xfId="0" applyNumberFormat="1" applyFont="1" applyBorder="1" applyAlignment="1">
      <alignment horizontal="right"/>
    </xf>
    <xf numFmtId="4" fontId="27" fillId="0" borderId="13" xfId="0" applyNumberFormat="1" applyFont="1" applyBorder="1" applyAlignment="1">
      <alignment horizontal="right"/>
    </xf>
    <xf numFmtId="4" fontId="27" fillId="0" borderId="26" xfId="0" applyNumberFormat="1" applyFont="1" applyBorder="1" applyAlignment="1">
      <alignment horizontal="right"/>
    </xf>
    <xf numFmtId="0" fontId="3" fillId="0" borderId="10" xfId="0" applyNumberFormat="1" applyFont="1" applyFill="1" applyBorder="1" applyAlignment="1">
      <alignment horizontal="center" vertical="justify"/>
    </xf>
    <xf numFmtId="0" fontId="3" fillId="0" borderId="11" xfId="0" applyNumberFormat="1" applyFont="1" applyFill="1" applyBorder="1" applyAlignment="1">
      <alignment horizontal="center" vertical="justify"/>
    </xf>
    <xf numFmtId="0" fontId="3" fillId="0" borderId="12" xfId="0" applyNumberFormat="1" applyFont="1" applyFill="1" applyBorder="1" applyAlignment="1">
      <alignment horizontal="center" vertical="justify"/>
    </xf>
    <xf numFmtId="0" fontId="3" fillId="0" borderId="15" xfId="0" applyNumberFormat="1" applyFont="1" applyFill="1" applyBorder="1" applyAlignment="1">
      <alignment horizontal="center" vertical="top"/>
    </xf>
    <xf numFmtId="165" fontId="3" fillId="0" borderId="44" xfId="3" applyNumberFormat="1" applyFont="1" applyBorder="1" applyAlignment="1">
      <alignment horizontal="left"/>
    </xf>
    <xf numFmtId="165" fontId="3" fillId="0" borderId="73" xfId="3" applyNumberFormat="1" applyFont="1" applyBorder="1" applyAlignment="1">
      <alignment horizontal="left"/>
    </xf>
    <xf numFmtId="165" fontId="3" fillId="0" borderId="59" xfId="3" applyNumberFormat="1" applyFont="1" applyBorder="1" applyAlignment="1">
      <alignment horizontal="center"/>
    </xf>
    <xf numFmtId="165" fontId="3" fillId="0" borderId="44" xfId="3" applyNumberFormat="1" applyFont="1" applyBorder="1" applyAlignment="1">
      <alignment horizontal="center"/>
    </xf>
    <xf numFmtId="165" fontId="3" fillId="0" borderId="32" xfId="3" applyNumberFormat="1" applyFont="1" applyBorder="1" applyAlignment="1">
      <alignment horizontal="center"/>
    </xf>
    <xf numFmtId="165" fontId="3" fillId="0" borderId="59" xfId="3" applyNumberFormat="1" applyFont="1" applyBorder="1" applyAlignment="1">
      <alignment horizontal="left"/>
    </xf>
    <xf numFmtId="0" fontId="3" fillId="0" borderId="1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165" fontId="3" fillId="0" borderId="44" xfId="3" applyNumberFormat="1" applyFont="1" applyBorder="1" applyAlignment="1">
      <alignment horizontal="right"/>
    </xf>
    <xf numFmtId="165" fontId="3" fillId="0" borderId="73" xfId="3" applyNumberFormat="1" applyFont="1" applyBorder="1" applyAlignment="1">
      <alignment horizontal="right"/>
    </xf>
    <xf numFmtId="0" fontId="3" fillId="0" borderId="7"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26" xfId="0" applyNumberFormat="1" applyFont="1" applyBorder="1" applyAlignment="1">
      <alignment horizontal="center" vertical="center" wrapText="1"/>
    </xf>
    <xf numFmtId="0" fontId="3" fillId="0" borderId="13" xfId="0" applyNumberFormat="1" applyFont="1" applyFill="1" applyBorder="1" applyAlignment="1">
      <alignment horizontal="left" wrapText="1"/>
    </xf>
    <xf numFmtId="0" fontId="3" fillId="0" borderId="26" xfId="0" applyNumberFormat="1" applyFont="1" applyFill="1" applyBorder="1" applyAlignment="1">
      <alignment horizontal="left" wrapText="1"/>
    </xf>
    <xf numFmtId="165" fontId="3" fillId="0" borderId="43" xfId="3" applyNumberFormat="1" applyFont="1" applyBorder="1" applyAlignment="1">
      <alignment horizontal="center"/>
    </xf>
    <xf numFmtId="165" fontId="3" fillId="0" borderId="73" xfId="3" applyNumberFormat="1" applyFont="1" applyBorder="1" applyAlignment="1">
      <alignment horizontal="center"/>
    </xf>
    <xf numFmtId="165" fontId="3" fillId="0" borderId="59" xfId="3" applyNumberFormat="1" applyFont="1" applyBorder="1" applyAlignment="1">
      <alignment horizontal="right"/>
    </xf>
    <xf numFmtId="0" fontId="4" fillId="0" borderId="1" xfId="0" applyNumberFormat="1" applyFont="1" applyBorder="1" applyAlignment="1">
      <alignment horizontal="left" vertical="center"/>
    </xf>
    <xf numFmtId="0" fontId="4" fillId="0" borderId="5" xfId="0" applyNumberFormat="1" applyFont="1" applyBorder="1" applyAlignment="1">
      <alignment horizontal="left" vertical="center"/>
    </xf>
    <xf numFmtId="0" fontId="4" fillId="0" borderId="8" xfId="0" applyNumberFormat="1"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8" xfId="0" applyBorder="1" applyAlignment="1">
      <alignment horizontal="left" vertical="center"/>
    </xf>
    <xf numFmtId="165" fontId="3" fillId="0" borderId="66" xfId="3" applyNumberFormat="1" applyFont="1" applyBorder="1" applyAlignment="1">
      <alignment horizontal="right"/>
    </xf>
    <xf numFmtId="165" fontId="3" fillId="0" borderId="67" xfId="3" applyNumberFormat="1" applyFont="1" applyBorder="1" applyAlignment="1">
      <alignment horizontal="right"/>
    </xf>
    <xf numFmtId="165" fontId="3" fillId="0" borderId="71" xfId="3" applyNumberFormat="1" applyFont="1" applyBorder="1" applyAlignment="1">
      <alignment horizontal="right"/>
    </xf>
    <xf numFmtId="166" fontId="3" fillId="0" borderId="66" xfId="3" applyNumberFormat="1" applyFont="1" applyBorder="1" applyAlignment="1">
      <alignment horizontal="right"/>
    </xf>
    <xf numFmtId="166" fontId="3" fillId="0" borderId="67" xfId="3" applyNumberFormat="1" applyFont="1" applyBorder="1" applyAlignment="1">
      <alignment horizontal="right"/>
    </xf>
    <xf numFmtId="166" fontId="3" fillId="0" borderId="68" xfId="3" applyNumberFormat="1" applyFont="1" applyBorder="1" applyAlignment="1">
      <alignment horizontal="right"/>
    </xf>
    <xf numFmtId="165" fontId="3" fillId="0" borderId="57" xfId="3" applyNumberFormat="1" applyFont="1" applyBorder="1" applyAlignment="1">
      <alignment horizontal="right"/>
    </xf>
    <xf numFmtId="166" fontId="3" fillId="0" borderId="56" xfId="3" applyNumberFormat="1" applyFont="1" applyBorder="1" applyAlignment="1">
      <alignment horizontal="right"/>
    </xf>
    <xf numFmtId="166" fontId="3" fillId="0" borderId="42" xfId="3" applyNumberFormat="1" applyFont="1" applyBorder="1" applyAlignment="1">
      <alignment horizontal="right"/>
    </xf>
    <xf numFmtId="166" fontId="3" fillId="0" borderId="23" xfId="3" applyNumberFormat="1" applyFont="1" applyBorder="1" applyAlignment="1">
      <alignment horizontal="right"/>
    </xf>
    <xf numFmtId="0" fontId="14" fillId="0" borderId="7" xfId="0" applyNumberFormat="1" applyFont="1" applyBorder="1" applyAlignment="1">
      <alignment horizontal="left" wrapText="1"/>
    </xf>
    <xf numFmtId="0" fontId="14" fillId="0" borderId="13" xfId="0" applyNumberFormat="1" applyFont="1" applyBorder="1" applyAlignment="1">
      <alignment horizontal="left" wrapText="1"/>
    </xf>
    <xf numFmtId="0" fontId="14" fillId="0" borderId="26" xfId="0" applyNumberFormat="1" applyFont="1" applyBorder="1" applyAlignment="1">
      <alignment horizontal="left" wrapText="1"/>
    </xf>
    <xf numFmtId="0" fontId="4" fillId="0" borderId="1" xfId="0" applyNumberFormat="1" applyFont="1" applyBorder="1" applyAlignment="1">
      <alignment horizontal="left" vertical="center" wrapText="1"/>
    </xf>
    <xf numFmtId="0" fontId="4" fillId="0" borderId="5"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8" xfId="0" applyBorder="1" applyAlignment="1">
      <alignment horizontal="left" vertical="center" wrapText="1"/>
    </xf>
    <xf numFmtId="0" fontId="4" fillId="0" borderId="0" xfId="0" applyNumberFormat="1" applyFont="1" applyBorder="1" applyAlignment="1">
      <alignment horizontal="left"/>
    </xf>
    <xf numFmtId="0" fontId="7" fillId="0" borderId="0" xfId="0" applyFont="1" applyAlignment="1">
      <alignment horizontal="left" vertical="center" wrapText="1"/>
    </xf>
    <xf numFmtId="0" fontId="3" fillId="0" borderId="0" xfId="0" applyFont="1" applyAlignment="1">
      <alignment horizontal="center" vertical="center"/>
    </xf>
    <xf numFmtId="0" fontId="8" fillId="0" borderId="0" xfId="0" applyNumberFormat="1" applyFont="1" applyBorder="1" applyAlignment="1">
      <alignment horizontal="center" wrapText="1"/>
    </xf>
    <xf numFmtId="49" fontId="3" fillId="0" borderId="5" xfId="0" applyNumberFormat="1" applyFont="1" applyBorder="1" applyAlignment="1">
      <alignment horizontal="center"/>
    </xf>
    <xf numFmtId="0" fontId="3" fillId="0" borderId="4" xfId="0" applyFont="1" applyBorder="1" applyAlignment="1">
      <alignment horizontal="center"/>
    </xf>
    <xf numFmtId="0" fontId="3" fillId="0" borderId="4" xfId="0" applyNumberFormat="1" applyFont="1" applyBorder="1" applyAlignment="1">
      <alignment horizontal="left"/>
    </xf>
    <xf numFmtId="0" fontId="3" fillId="0" borderId="18" xfId="0" applyNumberFormat="1" applyFont="1" applyBorder="1" applyAlignment="1">
      <alignment horizontal="left"/>
    </xf>
    <xf numFmtId="0" fontId="3" fillId="0" borderId="8" xfId="0" applyNumberFormat="1" applyFont="1" applyBorder="1" applyAlignment="1">
      <alignment horizontal="left"/>
    </xf>
    <xf numFmtId="0" fontId="3" fillId="0" borderId="8" xfId="0" applyNumberFormat="1" applyFont="1" applyFill="1" applyBorder="1" applyAlignment="1">
      <alignment horizontal="center"/>
    </xf>
    <xf numFmtId="0" fontId="3" fillId="0" borderId="0" xfId="0" applyFont="1" applyBorder="1" applyAlignment="1">
      <alignment horizontal="right"/>
    </xf>
    <xf numFmtId="49" fontId="3" fillId="0" borderId="4" xfId="0" applyNumberFormat="1" applyFont="1" applyBorder="1" applyAlignment="1">
      <alignment horizontal="center"/>
    </xf>
    <xf numFmtId="0" fontId="3" fillId="0" borderId="0" xfId="0" applyFont="1" applyBorder="1" applyAlignment="1">
      <alignment horizontal="left"/>
    </xf>
    <xf numFmtId="0" fontId="3" fillId="0" borderId="0" xfId="0" applyNumberFormat="1" applyFont="1" applyBorder="1" applyAlignment="1">
      <alignment horizontal="right"/>
    </xf>
    <xf numFmtId="0" fontId="3" fillId="0" borderId="5" xfId="0" applyNumberFormat="1" applyFont="1" applyBorder="1" applyAlignment="1">
      <alignment horizontal="left" indent="2"/>
    </xf>
    <xf numFmtId="0" fontId="3" fillId="0" borderId="8" xfId="0" applyNumberFormat="1" applyFont="1" applyBorder="1" applyAlignment="1">
      <alignment horizontal="left" indent="2"/>
    </xf>
    <xf numFmtId="165" fontId="3" fillId="0" borderId="22" xfId="3" applyNumberFormat="1" applyFont="1" applyBorder="1" applyAlignment="1">
      <alignment horizontal="center"/>
    </xf>
    <xf numFmtId="0" fontId="3" fillId="0" borderId="59" xfId="0" applyNumberFormat="1" applyFont="1" applyBorder="1" applyAlignment="1">
      <alignment horizontal="center" vertical="top"/>
    </xf>
    <xf numFmtId="0" fontId="3" fillId="0" borderId="44" xfId="0" applyNumberFormat="1" applyFont="1" applyBorder="1" applyAlignment="1">
      <alignment horizontal="center" vertical="top"/>
    </xf>
    <xf numFmtId="0" fontId="3" fillId="0" borderId="73" xfId="0" applyNumberFormat="1" applyFont="1" applyBorder="1" applyAlignment="1">
      <alignment horizontal="center" vertical="top"/>
    </xf>
    <xf numFmtId="0" fontId="3" fillId="0" borderId="43" xfId="0" applyNumberFormat="1" applyFont="1" applyBorder="1" applyAlignment="1">
      <alignment horizontal="center" vertical="top"/>
    </xf>
    <xf numFmtId="0" fontId="3" fillId="0" borderId="32" xfId="0" applyNumberFormat="1" applyFont="1" applyBorder="1" applyAlignment="1">
      <alignment horizontal="center" vertical="top"/>
    </xf>
    <xf numFmtId="0" fontId="6" fillId="0" borderId="5" xfId="0" applyFont="1" applyBorder="1" applyAlignment="1">
      <alignment horizontal="center" vertical="top" wrapText="1"/>
    </xf>
    <xf numFmtId="49" fontId="3" fillId="0" borderId="4" xfId="0" applyNumberFormat="1" applyFont="1" applyBorder="1" applyAlignment="1">
      <alignment horizontal="left"/>
    </xf>
  </cellXfs>
  <cellStyles count="4">
    <cellStyle name="Обычный" xfId="0" builtinId="0"/>
    <cellStyle name="Обычный 2" xfId="1"/>
    <cellStyle name="Обычный_Лист1"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7"/>
  <sheetViews>
    <sheetView workbookViewId="0">
      <selection activeCell="B247" sqref="B247"/>
    </sheetView>
  </sheetViews>
  <sheetFormatPr defaultRowHeight="12.75" x14ac:dyDescent="0.2"/>
  <cols>
    <col min="1" max="1" width="9.28515625" bestFit="1" customWidth="1"/>
    <col min="2" max="2" width="45.5703125" customWidth="1"/>
    <col min="3" max="3" width="26" customWidth="1"/>
    <col min="4" max="4" width="40.42578125" customWidth="1"/>
    <col min="5" max="5" width="11.28515625" bestFit="1" customWidth="1"/>
  </cols>
  <sheetData>
    <row r="1" spans="1:7" ht="15.75" x14ac:dyDescent="0.25">
      <c r="A1" s="427" t="s">
        <v>913</v>
      </c>
      <c r="B1" s="427"/>
      <c r="C1" s="427"/>
      <c r="D1" s="427"/>
      <c r="E1" s="427"/>
    </row>
    <row r="2" spans="1:7" ht="12" customHeight="1" x14ac:dyDescent="0.2">
      <c r="A2" s="370" t="s">
        <v>1124</v>
      </c>
    </row>
    <row r="3" spans="1:7" x14ac:dyDescent="0.2">
      <c r="A3" s="296" t="s">
        <v>1125</v>
      </c>
      <c r="B3" s="296"/>
      <c r="C3" s="296"/>
      <c r="D3" s="296"/>
      <c r="E3" s="296"/>
    </row>
    <row r="4" spans="1:7" x14ac:dyDescent="0.2">
      <c r="A4" s="428" t="s">
        <v>914</v>
      </c>
      <c r="B4" s="429"/>
      <c r="C4" s="434" t="s">
        <v>915</v>
      </c>
      <c r="D4" s="434" t="s">
        <v>916</v>
      </c>
      <c r="E4" s="437">
        <v>39917</v>
      </c>
    </row>
    <row r="5" spans="1:7" x14ac:dyDescent="0.2">
      <c r="A5" s="430"/>
      <c r="B5" s="431"/>
      <c r="C5" s="435"/>
      <c r="D5" s="435"/>
      <c r="E5" s="438"/>
    </row>
    <row r="6" spans="1:7" x14ac:dyDescent="0.2">
      <c r="A6" s="432"/>
      <c r="B6" s="433"/>
      <c r="C6" s="436"/>
      <c r="D6" s="436"/>
      <c r="E6" s="439"/>
    </row>
    <row r="7" spans="1:7" x14ac:dyDescent="0.2">
      <c r="A7" s="428" t="s">
        <v>918</v>
      </c>
      <c r="B7" s="429"/>
      <c r="C7" s="434" t="s">
        <v>917</v>
      </c>
      <c r="D7" s="434" t="s">
        <v>916</v>
      </c>
      <c r="E7" s="437">
        <v>39623</v>
      </c>
    </row>
    <row r="8" spans="1:7" ht="27" customHeight="1" x14ac:dyDescent="0.2">
      <c r="A8" s="432"/>
      <c r="B8" s="433"/>
      <c r="C8" s="436"/>
      <c r="D8" s="436"/>
      <c r="E8" s="439"/>
    </row>
    <row r="9" spans="1:7" ht="13.5" thickBot="1" x14ac:dyDescent="0.25">
      <c r="A9" s="449" t="s">
        <v>1126</v>
      </c>
      <c r="B9" s="449"/>
      <c r="C9" s="449"/>
      <c r="D9" s="449"/>
      <c r="E9" s="449"/>
    </row>
    <row r="10" spans="1:7" ht="51" customHeight="1" thickBot="1" x14ac:dyDescent="0.25">
      <c r="A10" s="247">
        <v>1</v>
      </c>
      <c r="B10" s="248" t="s">
        <v>752</v>
      </c>
      <c r="C10" s="249" t="s">
        <v>664</v>
      </c>
      <c r="D10" s="249" t="s">
        <v>748</v>
      </c>
      <c r="E10" s="250">
        <v>35790</v>
      </c>
      <c r="F10" s="36"/>
      <c r="G10" s="36"/>
    </row>
    <row r="11" spans="1:7" ht="49.5" customHeight="1" thickBot="1" x14ac:dyDescent="0.25">
      <c r="A11" s="236">
        <v>2</v>
      </c>
      <c r="B11" s="237" t="s">
        <v>665</v>
      </c>
      <c r="C11" s="238" t="s">
        <v>666</v>
      </c>
      <c r="D11" s="238" t="s">
        <v>667</v>
      </c>
      <c r="E11" s="239">
        <v>35790</v>
      </c>
      <c r="F11" s="36"/>
      <c r="G11" s="36"/>
    </row>
    <row r="12" spans="1:7" ht="34.5" thickBot="1" x14ac:dyDescent="0.25">
      <c r="A12" s="236">
        <v>3</v>
      </c>
      <c r="B12" s="237" t="s">
        <v>668</v>
      </c>
      <c r="C12" s="238" t="s">
        <v>669</v>
      </c>
      <c r="D12" s="238" t="s">
        <v>667</v>
      </c>
      <c r="E12" s="239">
        <v>35790</v>
      </c>
      <c r="F12" s="36"/>
      <c r="G12" s="36"/>
    </row>
    <row r="13" spans="1:7" ht="34.5" thickBot="1" x14ac:dyDescent="0.25">
      <c r="A13" s="236">
        <v>4</v>
      </c>
      <c r="B13" s="237" t="s">
        <v>670</v>
      </c>
      <c r="C13" s="238" t="s">
        <v>671</v>
      </c>
      <c r="D13" s="238" t="s">
        <v>667</v>
      </c>
      <c r="E13" s="239">
        <v>35790</v>
      </c>
      <c r="F13" s="36"/>
      <c r="G13" s="36"/>
    </row>
    <row r="14" spans="1:7" ht="39.75" customHeight="1" x14ac:dyDescent="0.2">
      <c r="A14" s="380">
        <v>5</v>
      </c>
      <c r="B14" s="378" t="s">
        <v>672</v>
      </c>
      <c r="C14" s="380" t="s">
        <v>749</v>
      </c>
      <c r="D14" s="380" t="s">
        <v>748</v>
      </c>
      <c r="E14" s="387">
        <v>35726</v>
      </c>
      <c r="F14" s="36"/>
      <c r="G14" s="36"/>
    </row>
    <row r="15" spans="1:7" ht="12.75" hidden="1" customHeight="1" x14ac:dyDescent="0.2">
      <c r="A15" s="400"/>
      <c r="B15" s="401"/>
      <c r="C15" s="405"/>
      <c r="D15" s="402"/>
      <c r="E15" s="403"/>
      <c r="F15" s="36"/>
      <c r="G15" s="36"/>
    </row>
    <row r="16" spans="1:7" ht="34.5" thickBot="1" x14ac:dyDescent="0.25">
      <c r="A16" s="252">
        <v>6</v>
      </c>
      <c r="B16" s="253" t="s">
        <v>673</v>
      </c>
      <c r="C16" s="254" t="s">
        <v>674</v>
      </c>
      <c r="D16" s="254" t="s">
        <v>667</v>
      </c>
      <c r="E16" s="255">
        <v>33162</v>
      </c>
      <c r="F16" s="36"/>
      <c r="G16" s="36"/>
    </row>
    <row r="17" spans="1:7" ht="34.5" thickBot="1" x14ac:dyDescent="0.25">
      <c r="A17" s="236">
        <v>7</v>
      </c>
      <c r="B17" s="237" t="s">
        <v>675</v>
      </c>
      <c r="C17" s="238" t="s">
        <v>676</v>
      </c>
      <c r="D17" s="238" t="s">
        <v>667</v>
      </c>
      <c r="E17" s="239">
        <v>36376</v>
      </c>
      <c r="F17" s="36"/>
      <c r="G17" s="36"/>
    </row>
    <row r="18" spans="1:7" x14ac:dyDescent="0.2">
      <c r="A18" s="396">
        <v>8</v>
      </c>
      <c r="B18" s="378" t="s">
        <v>677</v>
      </c>
      <c r="C18" s="241" t="s">
        <v>678</v>
      </c>
      <c r="D18" s="380" t="s">
        <v>667</v>
      </c>
      <c r="E18" s="387">
        <v>39510</v>
      </c>
      <c r="F18" s="36"/>
      <c r="G18" s="36"/>
    </row>
    <row r="19" spans="1:7" x14ac:dyDescent="0.2">
      <c r="A19" s="404"/>
      <c r="B19" s="401"/>
      <c r="C19" s="241" t="s">
        <v>679</v>
      </c>
      <c r="D19" s="402"/>
      <c r="E19" s="403"/>
      <c r="F19" s="36"/>
      <c r="G19" s="36"/>
    </row>
    <row r="20" spans="1:7" ht="13.5" thickBot="1" x14ac:dyDescent="0.25">
      <c r="A20" s="397"/>
      <c r="B20" s="390"/>
      <c r="C20" s="238" t="s">
        <v>680</v>
      </c>
      <c r="D20" s="389"/>
      <c r="E20" s="388"/>
      <c r="F20" s="36"/>
      <c r="G20" s="36"/>
    </row>
    <row r="21" spans="1:7" ht="23.25" thickBot="1" x14ac:dyDescent="0.25">
      <c r="A21" s="247">
        <v>9</v>
      </c>
      <c r="B21" s="248" t="s">
        <v>681</v>
      </c>
      <c r="C21" s="249" t="s">
        <v>682</v>
      </c>
      <c r="D21" s="249" t="s">
        <v>667</v>
      </c>
      <c r="E21" s="250">
        <v>39510</v>
      </c>
      <c r="F21" s="36"/>
      <c r="G21" s="36"/>
    </row>
    <row r="22" spans="1:7" ht="23.25" thickBot="1" x14ac:dyDescent="0.25">
      <c r="A22" s="236">
        <v>10</v>
      </c>
      <c r="B22" s="237" t="s">
        <v>683</v>
      </c>
      <c r="C22" s="238" t="s">
        <v>684</v>
      </c>
      <c r="D22" s="238" t="s">
        <v>667</v>
      </c>
      <c r="E22" s="239">
        <v>26571</v>
      </c>
      <c r="F22" s="36"/>
      <c r="G22" s="36"/>
    </row>
    <row r="23" spans="1:7" ht="12.75" customHeight="1" x14ac:dyDescent="0.2">
      <c r="A23" s="396">
        <v>11</v>
      </c>
      <c r="B23" s="378" t="s">
        <v>685</v>
      </c>
      <c r="C23" s="251" t="s">
        <v>686</v>
      </c>
      <c r="D23" s="380" t="s">
        <v>667</v>
      </c>
      <c r="E23" s="387">
        <v>34593</v>
      </c>
      <c r="F23" s="36"/>
      <c r="G23" s="36"/>
    </row>
    <row r="24" spans="1:7" ht="22.5" customHeight="1" thickBot="1" x14ac:dyDescent="0.25">
      <c r="A24" s="397"/>
      <c r="B24" s="390"/>
      <c r="C24" s="238" t="s">
        <v>687</v>
      </c>
      <c r="D24" s="389"/>
      <c r="E24" s="388"/>
      <c r="F24" s="36"/>
      <c r="G24" s="36"/>
    </row>
    <row r="25" spans="1:7" ht="24.75" customHeight="1" x14ac:dyDescent="0.2">
      <c r="A25" s="380">
        <v>12</v>
      </c>
      <c r="B25" s="378" t="s">
        <v>688</v>
      </c>
      <c r="C25" s="380" t="s">
        <v>689</v>
      </c>
      <c r="D25" s="380" t="s">
        <v>667</v>
      </c>
      <c r="E25" s="387">
        <v>34989</v>
      </c>
      <c r="F25" s="36"/>
      <c r="G25" s="36"/>
    </row>
    <row r="26" spans="1:7" ht="24" customHeight="1" thickBot="1" x14ac:dyDescent="0.25">
      <c r="A26" s="389"/>
      <c r="B26" s="390"/>
      <c r="C26" s="389"/>
      <c r="D26" s="389"/>
      <c r="E26" s="388"/>
      <c r="F26" s="36"/>
      <c r="G26" s="36"/>
    </row>
    <row r="27" spans="1:7" ht="34.5" thickBot="1" x14ac:dyDescent="0.25">
      <c r="A27" s="247">
        <v>13</v>
      </c>
      <c r="B27" s="248" t="s">
        <v>690</v>
      </c>
      <c r="C27" s="249" t="s">
        <v>691</v>
      </c>
      <c r="D27" s="249" t="s">
        <v>667</v>
      </c>
      <c r="E27" s="250">
        <v>36845</v>
      </c>
      <c r="F27" s="36"/>
      <c r="G27" s="36"/>
    </row>
    <row r="28" spans="1:7" ht="23.25" thickBot="1" x14ac:dyDescent="0.25">
      <c r="A28" s="236">
        <v>14</v>
      </c>
      <c r="B28" s="237" t="s">
        <v>692</v>
      </c>
      <c r="C28" s="238" t="s">
        <v>693</v>
      </c>
      <c r="D28" s="238" t="s">
        <v>667</v>
      </c>
      <c r="E28" s="239">
        <v>36999</v>
      </c>
      <c r="F28" s="36"/>
      <c r="G28" s="36"/>
    </row>
    <row r="29" spans="1:7" ht="23.25" thickBot="1" x14ac:dyDescent="0.25">
      <c r="A29" s="236">
        <v>15</v>
      </c>
      <c r="B29" s="237" t="s">
        <v>694</v>
      </c>
      <c r="C29" s="238" t="s">
        <v>695</v>
      </c>
      <c r="D29" s="238" t="s">
        <v>667</v>
      </c>
      <c r="E29" s="239">
        <v>37790</v>
      </c>
      <c r="F29" s="36"/>
      <c r="G29" s="36"/>
    </row>
    <row r="30" spans="1:7" ht="12.75" customHeight="1" x14ac:dyDescent="0.2">
      <c r="A30" s="398">
        <v>16</v>
      </c>
      <c r="B30" s="378" t="s">
        <v>696</v>
      </c>
      <c r="C30" s="241" t="s">
        <v>697</v>
      </c>
      <c r="D30" s="380" t="s">
        <v>667</v>
      </c>
      <c r="E30" s="387">
        <v>37882</v>
      </c>
      <c r="F30" s="36"/>
      <c r="G30" s="36"/>
    </row>
    <row r="31" spans="1:7" ht="30.75" customHeight="1" thickBot="1" x14ac:dyDescent="0.25">
      <c r="A31" s="399"/>
      <c r="B31" s="390"/>
      <c r="C31" s="238" t="s">
        <v>698</v>
      </c>
      <c r="D31" s="389"/>
      <c r="E31" s="388"/>
      <c r="F31" s="36"/>
      <c r="G31" s="36"/>
    </row>
    <row r="32" spans="1:7" ht="34.5" thickBot="1" x14ac:dyDescent="0.25">
      <c r="A32" s="256">
        <v>17</v>
      </c>
      <c r="B32" s="248" t="s">
        <v>699</v>
      </c>
      <c r="C32" s="249" t="s">
        <v>700</v>
      </c>
      <c r="D32" s="249" t="s">
        <v>748</v>
      </c>
      <c r="E32" s="250">
        <v>38198</v>
      </c>
      <c r="F32" s="36"/>
      <c r="G32" s="36"/>
    </row>
    <row r="33" spans="1:7" ht="23.25" thickBot="1" x14ac:dyDescent="0.25">
      <c r="A33" s="236">
        <v>18</v>
      </c>
      <c r="B33" s="237" t="s">
        <v>701</v>
      </c>
      <c r="C33" s="238" t="s">
        <v>702</v>
      </c>
      <c r="D33" s="238" t="s">
        <v>667</v>
      </c>
      <c r="E33" s="239">
        <v>38212</v>
      </c>
      <c r="F33" s="36"/>
      <c r="G33" s="36"/>
    </row>
    <row r="34" spans="1:7" x14ac:dyDescent="0.2">
      <c r="A34" s="396">
        <v>19</v>
      </c>
      <c r="B34" s="378" t="s">
        <v>703</v>
      </c>
      <c r="C34" s="241" t="s">
        <v>704</v>
      </c>
      <c r="D34" s="380" t="s">
        <v>667</v>
      </c>
      <c r="E34" s="387">
        <v>38259</v>
      </c>
      <c r="F34" s="36"/>
      <c r="G34" s="36"/>
    </row>
    <row r="35" spans="1:7" ht="23.25" thickBot="1" x14ac:dyDescent="0.25">
      <c r="A35" s="397"/>
      <c r="B35" s="390"/>
      <c r="C35" s="238" t="s">
        <v>705</v>
      </c>
      <c r="D35" s="389"/>
      <c r="E35" s="388"/>
      <c r="F35" s="36"/>
      <c r="G35" s="36"/>
    </row>
    <row r="36" spans="1:7" x14ac:dyDescent="0.2">
      <c r="A36" s="380">
        <v>20</v>
      </c>
      <c r="B36" s="378" t="s">
        <v>753</v>
      </c>
      <c r="C36" s="241" t="s">
        <v>706</v>
      </c>
      <c r="D36" s="380" t="s">
        <v>667</v>
      </c>
      <c r="E36" s="387">
        <v>39200</v>
      </c>
      <c r="F36" s="36"/>
      <c r="G36" s="36"/>
    </row>
    <row r="37" spans="1:7" ht="23.25" thickBot="1" x14ac:dyDescent="0.25">
      <c r="A37" s="389"/>
      <c r="B37" s="390"/>
      <c r="C37" s="238" t="s">
        <v>707</v>
      </c>
      <c r="D37" s="389"/>
      <c r="E37" s="388"/>
      <c r="F37" s="36"/>
      <c r="G37" s="36"/>
    </row>
    <row r="38" spans="1:7" x14ac:dyDescent="0.2">
      <c r="A38" s="380">
        <v>21</v>
      </c>
      <c r="B38" s="378" t="s">
        <v>708</v>
      </c>
      <c r="C38" s="241" t="s">
        <v>678</v>
      </c>
      <c r="D38" s="380" t="s">
        <v>667</v>
      </c>
      <c r="E38" s="387">
        <v>39664</v>
      </c>
      <c r="F38" s="36"/>
      <c r="G38" s="36"/>
    </row>
    <row r="39" spans="1:7" ht="23.25" thickBot="1" x14ac:dyDescent="0.25">
      <c r="A39" s="389"/>
      <c r="B39" s="390"/>
      <c r="C39" s="238" t="s">
        <v>709</v>
      </c>
      <c r="D39" s="389"/>
      <c r="E39" s="388"/>
      <c r="F39" s="36"/>
      <c r="G39" s="36"/>
    </row>
    <row r="40" spans="1:7" ht="12.75" customHeight="1" x14ac:dyDescent="0.2">
      <c r="A40" s="380">
        <v>22</v>
      </c>
      <c r="B40" s="378" t="s">
        <v>710</v>
      </c>
      <c r="C40" s="380" t="s">
        <v>755</v>
      </c>
      <c r="D40" s="380" t="s">
        <v>667</v>
      </c>
      <c r="E40" s="387">
        <v>38869</v>
      </c>
      <c r="F40" s="36"/>
      <c r="G40" s="36"/>
    </row>
    <row r="41" spans="1:7" ht="22.5" customHeight="1" thickBot="1" x14ac:dyDescent="0.25">
      <c r="A41" s="389"/>
      <c r="B41" s="390"/>
      <c r="C41" s="389"/>
      <c r="D41" s="389"/>
      <c r="E41" s="388"/>
      <c r="F41" s="36"/>
      <c r="G41" s="36"/>
    </row>
    <row r="42" spans="1:7" x14ac:dyDescent="0.2">
      <c r="A42" s="380">
        <v>23</v>
      </c>
      <c r="B42" s="378" t="s">
        <v>711</v>
      </c>
      <c r="C42" s="251" t="s">
        <v>712</v>
      </c>
      <c r="D42" s="380" t="s">
        <v>667</v>
      </c>
      <c r="E42" s="387">
        <v>33945</v>
      </c>
      <c r="F42" s="36"/>
      <c r="G42" s="36"/>
    </row>
    <row r="43" spans="1:7" ht="13.5" thickBot="1" x14ac:dyDescent="0.25">
      <c r="A43" s="389"/>
      <c r="B43" s="390"/>
      <c r="C43" s="238" t="s">
        <v>713</v>
      </c>
      <c r="D43" s="389"/>
      <c r="E43" s="388"/>
      <c r="F43" s="36"/>
      <c r="G43" s="36"/>
    </row>
    <row r="44" spans="1:7" ht="31.5" customHeight="1" thickBot="1" x14ac:dyDescent="0.25">
      <c r="A44" s="242">
        <v>24</v>
      </c>
      <c r="B44" s="240" t="s">
        <v>751</v>
      </c>
      <c r="C44" s="257" t="s">
        <v>750</v>
      </c>
      <c r="D44" s="242" t="s">
        <v>815</v>
      </c>
      <c r="E44" s="243">
        <v>39967</v>
      </c>
      <c r="F44" s="36"/>
      <c r="G44" s="36"/>
    </row>
    <row r="45" spans="1:7" x14ac:dyDescent="0.2">
      <c r="A45" s="380">
        <v>25</v>
      </c>
      <c r="B45" s="378" t="s">
        <v>714</v>
      </c>
      <c r="C45" s="251" t="s">
        <v>715</v>
      </c>
      <c r="D45" s="380" t="s">
        <v>667</v>
      </c>
      <c r="E45" s="408">
        <v>38897</v>
      </c>
      <c r="F45" s="36"/>
      <c r="G45" s="36"/>
    </row>
    <row r="46" spans="1:7" ht="23.25" thickBot="1" x14ac:dyDescent="0.25">
      <c r="A46" s="389"/>
      <c r="B46" s="390"/>
      <c r="C46" s="238" t="s">
        <v>716</v>
      </c>
      <c r="D46" s="389"/>
      <c r="E46" s="409"/>
      <c r="F46" s="36"/>
      <c r="G46" s="36"/>
    </row>
    <row r="47" spans="1:7" x14ac:dyDescent="0.2">
      <c r="A47" s="380">
        <v>26</v>
      </c>
      <c r="B47" s="378" t="s">
        <v>754</v>
      </c>
      <c r="C47" s="251" t="s">
        <v>686</v>
      </c>
      <c r="D47" s="380" t="s">
        <v>667</v>
      </c>
      <c r="E47" s="387">
        <v>38597</v>
      </c>
      <c r="F47" s="36"/>
      <c r="G47" s="36"/>
    </row>
    <row r="48" spans="1:7" ht="23.25" thickBot="1" x14ac:dyDescent="0.25">
      <c r="A48" s="389"/>
      <c r="B48" s="390"/>
      <c r="C48" s="238" t="s">
        <v>687</v>
      </c>
      <c r="D48" s="389"/>
      <c r="E48" s="388"/>
      <c r="F48" s="36"/>
      <c r="G48" s="36"/>
    </row>
    <row r="49" spans="1:7" x14ac:dyDescent="0.2">
      <c r="A49" s="380">
        <v>27</v>
      </c>
      <c r="B49" s="378" t="s">
        <v>420</v>
      </c>
      <c r="C49" s="380" t="s">
        <v>756</v>
      </c>
      <c r="D49" s="380" t="s">
        <v>667</v>
      </c>
      <c r="E49" s="387">
        <v>38505</v>
      </c>
      <c r="F49" s="36"/>
      <c r="G49" s="36"/>
    </row>
    <row r="50" spans="1:7" ht="22.5" customHeight="1" thickBot="1" x14ac:dyDescent="0.25">
      <c r="A50" s="389"/>
      <c r="B50" s="390"/>
      <c r="C50" s="389"/>
      <c r="D50" s="389"/>
      <c r="E50" s="388"/>
      <c r="F50" s="36"/>
      <c r="G50" s="36"/>
    </row>
    <row r="51" spans="1:7" x14ac:dyDescent="0.2">
      <c r="A51" s="380">
        <v>28</v>
      </c>
      <c r="B51" s="378" t="s">
        <v>757</v>
      </c>
      <c r="C51" s="380" t="s">
        <v>758</v>
      </c>
      <c r="D51" s="380" t="s">
        <v>815</v>
      </c>
      <c r="E51" s="387">
        <v>33836</v>
      </c>
      <c r="F51" s="36"/>
      <c r="G51" s="36"/>
    </row>
    <row r="52" spans="1:7" ht="13.5" thickBot="1" x14ac:dyDescent="0.25">
      <c r="A52" s="389"/>
      <c r="B52" s="390"/>
      <c r="C52" s="389"/>
      <c r="D52" s="389"/>
      <c r="E52" s="388"/>
      <c r="F52" s="36"/>
      <c r="G52" s="36"/>
    </row>
    <row r="53" spans="1:7" x14ac:dyDescent="0.2">
      <c r="A53" s="380">
        <v>29</v>
      </c>
      <c r="B53" s="378" t="s">
        <v>456</v>
      </c>
      <c r="C53" s="380" t="s">
        <v>759</v>
      </c>
      <c r="D53" s="380" t="s">
        <v>815</v>
      </c>
      <c r="E53" s="387">
        <v>34012</v>
      </c>
      <c r="F53" s="36"/>
      <c r="G53" s="36"/>
    </row>
    <row r="54" spans="1:7" ht="13.5" thickBot="1" x14ac:dyDescent="0.25">
      <c r="A54" s="389"/>
      <c r="B54" s="390"/>
      <c r="C54" s="389"/>
      <c r="D54" s="389"/>
      <c r="E54" s="388"/>
      <c r="F54" s="36"/>
      <c r="G54" s="36"/>
    </row>
    <row r="55" spans="1:7" ht="23.25" thickBot="1" x14ac:dyDescent="0.25">
      <c r="A55" s="235">
        <v>30</v>
      </c>
      <c r="B55" s="347" t="s">
        <v>717</v>
      </c>
      <c r="C55" s="314" t="s">
        <v>718</v>
      </c>
      <c r="D55" s="242" t="s">
        <v>816</v>
      </c>
      <c r="E55" s="262">
        <v>40395</v>
      </c>
      <c r="F55" s="36"/>
      <c r="G55" s="36"/>
    </row>
    <row r="56" spans="1:7" x14ac:dyDescent="0.2">
      <c r="A56" s="391">
        <v>31</v>
      </c>
      <c r="B56" s="378" t="s">
        <v>760</v>
      </c>
      <c r="C56" s="391" t="s">
        <v>370</v>
      </c>
      <c r="D56" s="380" t="s">
        <v>667</v>
      </c>
      <c r="E56" s="387">
        <v>40163</v>
      </c>
      <c r="F56" s="36"/>
      <c r="G56" s="36"/>
    </row>
    <row r="57" spans="1:7" ht="13.5" thickBot="1" x14ac:dyDescent="0.25">
      <c r="A57" s="392"/>
      <c r="B57" s="390"/>
      <c r="C57" s="395"/>
      <c r="D57" s="389"/>
      <c r="E57" s="388"/>
      <c r="F57" s="36"/>
      <c r="G57" s="36"/>
    </row>
    <row r="58" spans="1:7" x14ac:dyDescent="0.2">
      <c r="A58" s="391">
        <v>32</v>
      </c>
      <c r="B58" s="378" t="s">
        <v>377</v>
      </c>
      <c r="C58" s="380" t="s">
        <v>761</v>
      </c>
      <c r="D58" s="380" t="s">
        <v>667</v>
      </c>
      <c r="E58" s="387" t="s">
        <v>762</v>
      </c>
      <c r="F58" s="36"/>
      <c r="G58" s="36"/>
    </row>
    <row r="59" spans="1:7" ht="13.5" thickBot="1" x14ac:dyDescent="0.25">
      <c r="A59" s="392"/>
      <c r="B59" s="390"/>
      <c r="C59" s="381"/>
      <c r="D59" s="389"/>
      <c r="E59" s="388"/>
      <c r="F59" s="36"/>
      <c r="G59" s="36"/>
    </row>
    <row r="60" spans="1:7" x14ac:dyDescent="0.2">
      <c r="A60" s="380">
        <v>33</v>
      </c>
      <c r="B60" s="378" t="s">
        <v>380</v>
      </c>
      <c r="C60" s="380" t="s">
        <v>763</v>
      </c>
      <c r="D60" s="380" t="s">
        <v>667</v>
      </c>
      <c r="E60" s="387" t="s">
        <v>764</v>
      </c>
      <c r="F60" s="36"/>
      <c r="G60" s="36"/>
    </row>
    <row r="61" spans="1:7" ht="13.5" thickBot="1" x14ac:dyDescent="0.25">
      <c r="A61" s="389"/>
      <c r="B61" s="390"/>
      <c r="C61" s="395"/>
      <c r="D61" s="389"/>
      <c r="E61" s="388"/>
      <c r="F61" s="36"/>
      <c r="G61" s="36"/>
    </row>
    <row r="62" spans="1:7" x14ac:dyDescent="0.2">
      <c r="A62" s="380">
        <v>34</v>
      </c>
      <c r="B62" s="378" t="s">
        <v>765</v>
      </c>
      <c r="C62" s="380" t="s">
        <v>766</v>
      </c>
      <c r="D62" s="380" t="s">
        <v>667</v>
      </c>
      <c r="E62" s="387">
        <v>35044</v>
      </c>
      <c r="F62" s="36"/>
      <c r="G62" s="36"/>
    </row>
    <row r="63" spans="1:7" ht="13.5" thickBot="1" x14ac:dyDescent="0.25">
      <c r="A63" s="389"/>
      <c r="B63" s="390"/>
      <c r="C63" s="395"/>
      <c r="D63" s="389"/>
      <c r="E63" s="388"/>
      <c r="F63" s="36"/>
      <c r="G63" s="36"/>
    </row>
    <row r="64" spans="1:7" x14ac:dyDescent="0.2">
      <c r="A64" s="380">
        <v>35</v>
      </c>
      <c r="B64" s="378" t="s">
        <v>767</v>
      </c>
      <c r="C64" s="380" t="s">
        <v>768</v>
      </c>
      <c r="D64" s="380" t="s">
        <v>667</v>
      </c>
      <c r="E64" s="387" t="s">
        <v>769</v>
      </c>
      <c r="F64" s="36"/>
      <c r="G64" s="36"/>
    </row>
    <row r="65" spans="1:7" ht="13.5" thickBot="1" x14ac:dyDescent="0.25">
      <c r="A65" s="389"/>
      <c r="B65" s="390"/>
      <c r="C65" s="395"/>
      <c r="D65" s="389"/>
      <c r="E65" s="388"/>
      <c r="F65" s="36"/>
      <c r="G65" s="36"/>
    </row>
    <row r="66" spans="1:7" x14ac:dyDescent="0.2">
      <c r="A66" s="391">
        <v>36</v>
      </c>
      <c r="B66" s="378" t="s">
        <v>770</v>
      </c>
      <c r="C66" s="391" t="s">
        <v>771</v>
      </c>
      <c r="D66" s="380" t="s">
        <v>667</v>
      </c>
      <c r="E66" s="387">
        <v>35513</v>
      </c>
      <c r="F66" s="36"/>
      <c r="G66" s="36"/>
    </row>
    <row r="67" spans="1:7" ht="13.5" thickBot="1" x14ac:dyDescent="0.25">
      <c r="A67" s="392"/>
      <c r="B67" s="390"/>
      <c r="C67" s="395"/>
      <c r="D67" s="389"/>
      <c r="E67" s="388"/>
      <c r="F67" s="36"/>
      <c r="G67" s="36"/>
    </row>
    <row r="68" spans="1:7" x14ac:dyDescent="0.2">
      <c r="A68" s="391">
        <v>37</v>
      </c>
      <c r="B68" s="378" t="s">
        <v>772</v>
      </c>
      <c r="C68" s="380" t="s">
        <v>773</v>
      </c>
      <c r="D68" s="380" t="s">
        <v>667</v>
      </c>
      <c r="E68" s="387">
        <v>35579</v>
      </c>
      <c r="F68" s="36"/>
      <c r="G68" s="36"/>
    </row>
    <row r="69" spans="1:7" ht="13.5" thickBot="1" x14ac:dyDescent="0.25">
      <c r="A69" s="392"/>
      <c r="B69" s="390"/>
      <c r="C69" s="381"/>
      <c r="D69" s="389"/>
      <c r="E69" s="388"/>
      <c r="F69" s="36"/>
      <c r="G69" s="36"/>
    </row>
    <row r="70" spans="1:7" x14ac:dyDescent="0.2">
      <c r="A70" s="380">
        <v>38</v>
      </c>
      <c r="B70" s="378" t="s">
        <v>774</v>
      </c>
      <c r="C70" s="380" t="s">
        <v>775</v>
      </c>
      <c r="D70" s="380" t="s">
        <v>667</v>
      </c>
      <c r="E70" s="387">
        <v>34019</v>
      </c>
      <c r="F70" s="36"/>
      <c r="G70" s="36"/>
    </row>
    <row r="71" spans="1:7" ht="13.5" thickBot="1" x14ac:dyDescent="0.25">
      <c r="A71" s="389"/>
      <c r="B71" s="390"/>
      <c r="C71" s="389"/>
      <c r="D71" s="389"/>
      <c r="E71" s="388"/>
      <c r="F71" s="36"/>
      <c r="G71" s="36"/>
    </row>
    <row r="72" spans="1:7" x14ac:dyDescent="0.2">
      <c r="A72" s="380">
        <v>39</v>
      </c>
      <c r="B72" s="378" t="s">
        <v>776</v>
      </c>
      <c r="C72" s="380" t="s">
        <v>777</v>
      </c>
      <c r="D72" s="380" t="s">
        <v>667</v>
      </c>
      <c r="E72" s="387">
        <v>34165</v>
      </c>
      <c r="F72" s="36"/>
      <c r="G72" s="36"/>
    </row>
    <row r="73" spans="1:7" ht="13.5" thickBot="1" x14ac:dyDescent="0.25">
      <c r="A73" s="389"/>
      <c r="B73" s="390"/>
      <c r="C73" s="389"/>
      <c r="D73" s="389"/>
      <c r="E73" s="388"/>
      <c r="F73" s="36"/>
      <c r="G73" s="36"/>
    </row>
    <row r="74" spans="1:7" ht="24" customHeight="1" thickBot="1" x14ac:dyDescent="0.25">
      <c r="A74" s="235">
        <v>40</v>
      </c>
      <c r="B74" s="240" t="s">
        <v>778</v>
      </c>
      <c r="C74" s="257" t="s">
        <v>779</v>
      </c>
      <c r="D74" s="242" t="s">
        <v>817</v>
      </c>
      <c r="E74" s="243" t="s">
        <v>780</v>
      </c>
      <c r="F74" s="36"/>
      <c r="G74" s="36"/>
    </row>
    <row r="75" spans="1:7" x14ac:dyDescent="0.2">
      <c r="A75" s="391">
        <v>41</v>
      </c>
      <c r="B75" s="378" t="s">
        <v>375</v>
      </c>
      <c r="C75" s="380" t="s">
        <v>781</v>
      </c>
      <c r="D75" s="380" t="s">
        <v>817</v>
      </c>
      <c r="E75" s="387">
        <v>34131</v>
      </c>
      <c r="F75" s="36"/>
      <c r="G75" s="36"/>
    </row>
    <row r="76" spans="1:7" ht="5.25" customHeight="1" thickBot="1" x14ac:dyDescent="0.25">
      <c r="A76" s="392"/>
      <c r="B76" s="390"/>
      <c r="C76" s="389"/>
      <c r="D76" s="389"/>
      <c r="E76" s="388"/>
      <c r="F76" s="36"/>
      <c r="G76" s="36"/>
    </row>
    <row r="77" spans="1:7" x14ac:dyDescent="0.2">
      <c r="A77" s="391">
        <v>42</v>
      </c>
      <c r="B77" s="378" t="s">
        <v>425</v>
      </c>
      <c r="C77" s="380" t="s">
        <v>782</v>
      </c>
      <c r="D77" s="380" t="s">
        <v>667</v>
      </c>
      <c r="E77" s="387">
        <v>35972</v>
      </c>
      <c r="F77" s="36"/>
      <c r="G77" s="36"/>
    </row>
    <row r="78" spans="1:7" ht="13.5" thickBot="1" x14ac:dyDescent="0.25">
      <c r="A78" s="392"/>
      <c r="B78" s="390"/>
      <c r="C78" s="389"/>
      <c r="D78" s="389"/>
      <c r="E78" s="388"/>
      <c r="F78" s="36"/>
      <c r="G78" s="36"/>
    </row>
    <row r="79" spans="1:7" x14ac:dyDescent="0.2">
      <c r="A79" s="380">
        <v>43</v>
      </c>
      <c r="B79" s="378" t="s">
        <v>783</v>
      </c>
      <c r="C79" s="380" t="s">
        <v>784</v>
      </c>
      <c r="D79" s="380" t="s">
        <v>667</v>
      </c>
      <c r="E79" s="387">
        <v>34656</v>
      </c>
      <c r="F79" s="36"/>
      <c r="G79" s="36"/>
    </row>
    <row r="80" spans="1:7" ht="13.5" thickBot="1" x14ac:dyDescent="0.25">
      <c r="A80" s="389"/>
      <c r="B80" s="390"/>
      <c r="C80" s="389"/>
      <c r="D80" s="389"/>
      <c r="E80" s="388"/>
      <c r="F80" s="36"/>
      <c r="G80" s="36"/>
    </row>
    <row r="81" spans="1:7" x14ac:dyDescent="0.2">
      <c r="A81" s="380">
        <v>44</v>
      </c>
      <c r="B81" s="378" t="s">
        <v>785</v>
      </c>
      <c r="C81" s="380" t="s">
        <v>786</v>
      </c>
      <c r="D81" s="380" t="s">
        <v>667</v>
      </c>
      <c r="E81" s="387">
        <v>33935</v>
      </c>
      <c r="F81" s="36"/>
      <c r="G81" s="36"/>
    </row>
    <row r="82" spans="1:7" ht="6.75" customHeight="1" thickBot="1" x14ac:dyDescent="0.25">
      <c r="A82" s="389"/>
      <c r="B82" s="390"/>
      <c r="C82" s="389"/>
      <c r="D82" s="389"/>
      <c r="E82" s="388"/>
      <c r="F82" s="36"/>
      <c r="G82" s="36"/>
    </row>
    <row r="83" spans="1:7" x14ac:dyDescent="0.2">
      <c r="A83" s="380">
        <v>45</v>
      </c>
      <c r="B83" s="378" t="s">
        <v>788</v>
      </c>
      <c r="C83" s="380" t="s">
        <v>789</v>
      </c>
      <c r="D83" s="380" t="s">
        <v>667</v>
      </c>
      <c r="E83" s="387">
        <v>35060</v>
      </c>
      <c r="F83" s="36"/>
      <c r="G83" s="36"/>
    </row>
    <row r="84" spans="1:7" ht="2.25" customHeight="1" thickBot="1" x14ac:dyDescent="0.25">
      <c r="A84" s="389"/>
      <c r="B84" s="390"/>
      <c r="C84" s="389"/>
      <c r="D84" s="389"/>
      <c r="E84" s="388"/>
      <c r="F84" s="36"/>
      <c r="G84" s="36"/>
    </row>
    <row r="85" spans="1:7" ht="13.5" thickBot="1" x14ac:dyDescent="0.25">
      <c r="A85" s="242">
        <v>46</v>
      </c>
      <c r="B85" s="240" t="s">
        <v>787</v>
      </c>
      <c r="C85" s="257" t="s">
        <v>790</v>
      </c>
      <c r="D85" s="242" t="s">
        <v>818</v>
      </c>
      <c r="E85" s="243">
        <v>34029</v>
      </c>
      <c r="F85" s="36"/>
      <c r="G85" s="36"/>
    </row>
    <row r="86" spans="1:7" x14ac:dyDescent="0.2">
      <c r="A86" s="391">
        <v>47</v>
      </c>
      <c r="B86" s="378" t="s">
        <v>428</v>
      </c>
      <c r="C86" s="391" t="s">
        <v>791</v>
      </c>
      <c r="D86" s="380" t="s">
        <v>667</v>
      </c>
      <c r="E86" s="387">
        <v>34691</v>
      </c>
      <c r="F86" s="36"/>
      <c r="G86" s="36"/>
    </row>
    <row r="87" spans="1:7" ht="13.5" thickBot="1" x14ac:dyDescent="0.25">
      <c r="A87" s="392"/>
      <c r="B87" s="390"/>
      <c r="C87" s="392"/>
      <c r="D87" s="389"/>
      <c r="E87" s="388"/>
      <c r="F87" s="36"/>
      <c r="G87" s="36"/>
    </row>
    <row r="88" spans="1:7" x14ac:dyDescent="0.2">
      <c r="A88" s="380">
        <v>48</v>
      </c>
      <c r="B88" s="378" t="s">
        <v>792</v>
      </c>
      <c r="C88" s="380" t="s">
        <v>793</v>
      </c>
      <c r="D88" s="380" t="s">
        <v>667</v>
      </c>
      <c r="E88" s="387">
        <v>34212</v>
      </c>
      <c r="F88" s="36"/>
      <c r="G88" s="36"/>
    </row>
    <row r="89" spans="1:7" ht="13.5" thickBot="1" x14ac:dyDescent="0.25">
      <c r="A89" s="389"/>
      <c r="B89" s="390"/>
      <c r="C89" s="389"/>
      <c r="D89" s="389"/>
      <c r="E89" s="388"/>
      <c r="F89" s="36"/>
      <c r="G89" s="36"/>
    </row>
    <row r="90" spans="1:7" x14ac:dyDescent="0.2">
      <c r="A90" s="380">
        <v>49</v>
      </c>
      <c r="B90" s="378" t="s">
        <v>794</v>
      </c>
      <c r="C90" s="380" t="s">
        <v>795</v>
      </c>
      <c r="D90" s="380" t="s">
        <v>667</v>
      </c>
      <c r="E90" s="387">
        <v>34212</v>
      </c>
      <c r="F90" s="36"/>
      <c r="G90" s="36"/>
    </row>
    <row r="91" spans="1:7" ht="13.5" thickBot="1" x14ac:dyDescent="0.25">
      <c r="A91" s="389"/>
      <c r="B91" s="390"/>
      <c r="C91" s="389"/>
      <c r="D91" s="389"/>
      <c r="E91" s="388"/>
      <c r="F91" s="36"/>
      <c r="G91" s="36"/>
    </row>
    <row r="92" spans="1:7" x14ac:dyDescent="0.2">
      <c r="A92" s="380">
        <v>50</v>
      </c>
      <c r="B92" s="378" t="s">
        <v>796</v>
      </c>
      <c r="C92" s="380" t="s">
        <v>797</v>
      </c>
      <c r="D92" s="380" t="s">
        <v>667</v>
      </c>
      <c r="E92" s="387" t="s">
        <v>798</v>
      </c>
      <c r="F92" s="36"/>
      <c r="G92" s="36"/>
    </row>
    <row r="93" spans="1:7" ht="13.5" thickBot="1" x14ac:dyDescent="0.25">
      <c r="A93" s="389"/>
      <c r="B93" s="390"/>
      <c r="C93" s="389"/>
      <c r="D93" s="389"/>
      <c r="E93" s="388"/>
      <c r="F93" s="36"/>
      <c r="G93" s="36"/>
    </row>
    <row r="94" spans="1:7" x14ac:dyDescent="0.2">
      <c r="A94" s="380">
        <v>51</v>
      </c>
      <c r="B94" s="378" t="s">
        <v>799</v>
      </c>
      <c r="C94" s="380" t="s">
        <v>800</v>
      </c>
      <c r="D94" s="380" t="s">
        <v>667</v>
      </c>
      <c r="E94" s="387">
        <v>40064</v>
      </c>
      <c r="F94" s="36"/>
      <c r="G94" s="36"/>
    </row>
    <row r="95" spans="1:7" ht="13.5" thickBot="1" x14ac:dyDescent="0.25">
      <c r="A95" s="389"/>
      <c r="B95" s="390"/>
      <c r="C95" s="389"/>
      <c r="D95" s="389"/>
      <c r="E95" s="388"/>
      <c r="F95" s="36"/>
      <c r="G95" s="36"/>
    </row>
    <row r="96" spans="1:7" ht="13.5" thickBot="1" x14ac:dyDescent="0.25">
      <c r="A96" s="242">
        <v>52</v>
      </c>
      <c r="B96" s="240" t="s">
        <v>801</v>
      </c>
      <c r="C96" s="257" t="s">
        <v>802</v>
      </c>
      <c r="D96" s="258" t="s">
        <v>815</v>
      </c>
      <c r="E96" s="243">
        <v>35858</v>
      </c>
      <c r="F96" s="36"/>
      <c r="G96" s="36"/>
    </row>
    <row r="97" spans="1:7" ht="23.25" thickBot="1" x14ac:dyDescent="0.25">
      <c r="A97" s="281">
        <v>53</v>
      </c>
      <c r="B97" s="259" t="s">
        <v>719</v>
      </c>
      <c r="C97" s="258" t="s">
        <v>720</v>
      </c>
      <c r="D97" s="380" t="s">
        <v>667</v>
      </c>
      <c r="E97" s="262">
        <v>38608</v>
      </c>
      <c r="F97" s="36"/>
      <c r="G97" s="36"/>
    </row>
    <row r="98" spans="1:7" ht="23.25" thickBot="1" x14ac:dyDescent="0.25">
      <c r="A98" s="267">
        <v>54</v>
      </c>
      <c r="B98" s="244" t="s">
        <v>721</v>
      </c>
      <c r="C98" s="245" t="s">
        <v>722</v>
      </c>
      <c r="D98" s="389"/>
      <c r="E98" s="246">
        <v>39393</v>
      </c>
      <c r="F98" s="36"/>
      <c r="G98" s="36"/>
    </row>
    <row r="99" spans="1:7" ht="13.5" thickBot="1" x14ac:dyDescent="0.25">
      <c r="A99" s="267">
        <v>55</v>
      </c>
      <c r="B99" s="244" t="s">
        <v>723</v>
      </c>
      <c r="C99" s="245" t="s">
        <v>724</v>
      </c>
      <c r="D99" s="267" t="s">
        <v>815</v>
      </c>
      <c r="E99" s="246">
        <v>39928</v>
      </c>
      <c r="F99" s="36"/>
      <c r="G99" s="36"/>
    </row>
    <row r="100" spans="1:7" ht="34.5" thickBot="1" x14ac:dyDescent="0.25">
      <c r="A100" s="267">
        <v>56</v>
      </c>
      <c r="B100" s="244" t="s">
        <v>725</v>
      </c>
      <c r="C100" s="245" t="s">
        <v>726</v>
      </c>
      <c r="D100" s="258" t="s">
        <v>667</v>
      </c>
      <c r="E100" s="246">
        <v>40338</v>
      </c>
      <c r="F100" s="36"/>
      <c r="G100" s="36"/>
    </row>
    <row r="101" spans="1:7" ht="23.25" thickBot="1" x14ac:dyDescent="0.25">
      <c r="A101" s="267">
        <v>57</v>
      </c>
      <c r="B101" s="259" t="s">
        <v>803</v>
      </c>
      <c r="C101" s="245" t="s">
        <v>1130</v>
      </c>
      <c r="D101" s="258" t="s">
        <v>667</v>
      </c>
      <c r="E101" s="246">
        <v>40273</v>
      </c>
      <c r="F101" s="36"/>
      <c r="G101" s="36"/>
    </row>
    <row r="102" spans="1:7" ht="23.25" thickBot="1" x14ac:dyDescent="0.25">
      <c r="A102" s="267">
        <v>58</v>
      </c>
      <c r="B102" s="244" t="s">
        <v>727</v>
      </c>
      <c r="C102" s="245" t="s">
        <v>728</v>
      </c>
      <c r="D102" s="258" t="s">
        <v>667</v>
      </c>
      <c r="E102" s="246">
        <v>37949</v>
      </c>
      <c r="F102" s="36"/>
      <c r="G102" s="36"/>
    </row>
    <row r="103" spans="1:7" ht="23.25" thickBot="1" x14ac:dyDescent="0.25">
      <c r="A103" s="311">
        <v>59</v>
      </c>
      <c r="B103" s="244" t="s">
        <v>729</v>
      </c>
      <c r="C103" s="245" t="s">
        <v>730</v>
      </c>
      <c r="D103" s="258" t="s">
        <v>667</v>
      </c>
      <c r="E103" s="246">
        <v>38435</v>
      </c>
      <c r="F103" s="36"/>
      <c r="G103" s="36"/>
    </row>
    <row r="104" spans="1:7" ht="23.25" thickBot="1" x14ac:dyDescent="0.25">
      <c r="A104" s="312">
        <v>60</v>
      </c>
      <c r="B104" s="346" t="s">
        <v>731</v>
      </c>
      <c r="C104" s="314" t="s">
        <v>732</v>
      </c>
      <c r="D104" s="258" t="s">
        <v>667</v>
      </c>
      <c r="E104" s="262">
        <v>35118</v>
      </c>
      <c r="F104" s="36"/>
      <c r="G104" s="36"/>
    </row>
    <row r="105" spans="1:7" ht="24.75" customHeight="1" thickBot="1" x14ac:dyDescent="0.25">
      <c r="A105" s="313">
        <v>61</v>
      </c>
      <c r="B105" s="264" t="s">
        <v>733</v>
      </c>
      <c r="C105" s="263" t="s">
        <v>734</v>
      </c>
      <c r="D105" s="258" t="s">
        <v>667</v>
      </c>
      <c r="E105" s="246">
        <v>35775</v>
      </c>
      <c r="F105" s="36"/>
      <c r="G105" s="36"/>
    </row>
    <row r="106" spans="1:7" ht="23.25" thickBot="1" x14ac:dyDescent="0.25">
      <c r="A106" s="313">
        <v>62</v>
      </c>
      <c r="B106" s="265" t="s">
        <v>735</v>
      </c>
      <c r="C106" s="372" t="s">
        <v>736</v>
      </c>
      <c r="D106" s="258" t="s">
        <v>667</v>
      </c>
      <c r="E106" s="246">
        <v>34137</v>
      </c>
      <c r="F106" s="36"/>
      <c r="G106" s="36"/>
    </row>
    <row r="107" spans="1:7" ht="23.25" thickBot="1" x14ac:dyDescent="0.25">
      <c r="A107" s="313">
        <v>63</v>
      </c>
      <c r="B107" s="265" t="s">
        <v>737</v>
      </c>
      <c r="C107" s="373" t="s">
        <v>738</v>
      </c>
      <c r="D107" s="258" t="s">
        <v>667</v>
      </c>
      <c r="E107" s="246">
        <v>34053</v>
      </c>
      <c r="F107" s="36"/>
      <c r="G107" s="36"/>
    </row>
    <row r="108" spans="1:7" ht="26.25" customHeight="1" thickBot="1" x14ac:dyDescent="0.25">
      <c r="A108" s="313">
        <v>64</v>
      </c>
      <c r="B108" s="315" t="s">
        <v>739</v>
      </c>
      <c r="C108" s="371" t="s">
        <v>740</v>
      </c>
      <c r="D108" s="258" t="s">
        <v>667</v>
      </c>
      <c r="E108" s="246">
        <v>34204</v>
      </c>
      <c r="F108" s="36"/>
      <c r="G108" s="36"/>
    </row>
    <row r="109" spans="1:7" x14ac:dyDescent="0.2">
      <c r="A109" s="385">
        <v>65</v>
      </c>
      <c r="B109" s="382" t="s">
        <v>741</v>
      </c>
      <c r="C109" s="383" t="s">
        <v>742</v>
      </c>
      <c r="D109" s="406" t="s">
        <v>667</v>
      </c>
      <c r="E109" s="387">
        <v>38874</v>
      </c>
      <c r="F109" s="36"/>
      <c r="G109" s="36"/>
    </row>
    <row r="110" spans="1:7" ht="24.75" customHeight="1" thickBot="1" x14ac:dyDescent="0.25">
      <c r="A110" s="386"/>
      <c r="B110" s="382"/>
      <c r="C110" s="384"/>
      <c r="D110" s="407"/>
      <c r="E110" s="388"/>
      <c r="F110" s="36"/>
      <c r="G110" s="36"/>
    </row>
    <row r="111" spans="1:7" ht="23.25" thickBot="1" x14ac:dyDescent="0.25">
      <c r="A111" s="313">
        <v>66</v>
      </c>
      <c r="B111" s="316" t="s">
        <v>804</v>
      </c>
      <c r="C111" s="261" t="s">
        <v>805</v>
      </c>
      <c r="D111" s="258" t="s">
        <v>667</v>
      </c>
      <c r="E111" s="246">
        <v>39500</v>
      </c>
      <c r="F111" s="36"/>
      <c r="G111" s="36"/>
    </row>
    <row r="112" spans="1:7" ht="28.5" customHeight="1" thickBot="1" x14ac:dyDescent="0.25">
      <c r="A112" s="312">
        <v>67</v>
      </c>
      <c r="B112" s="359" t="s">
        <v>743</v>
      </c>
      <c r="C112" s="278" t="s">
        <v>744</v>
      </c>
      <c r="D112" s="258" t="s">
        <v>667</v>
      </c>
      <c r="E112" s="243">
        <v>40295</v>
      </c>
      <c r="F112" s="36"/>
      <c r="G112" s="36"/>
    </row>
    <row r="113" spans="1:7" ht="23.25" thickBot="1" x14ac:dyDescent="0.25">
      <c r="A113" s="313">
        <v>68</v>
      </c>
      <c r="B113" s="345" t="s">
        <v>745</v>
      </c>
      <c r="C113" s="278" t="s">
        <v>744</v>
      </c>
      <c r="D113" s="258" t="s">
        <v>667</v>
      </c>
      <c r="E113" s="317">
        <v>40283</v>
      </c>
      <c r="F113" s="36"/>
      <c r="G113" s="36"/>
    </row>
    <row r="114" spans="1:7" ht="23.25" thickBot="1" x14ac:dyDescent="0.25">
      <c r="A114" s="313">
        <v>69</v>
      </c>
      <c r="B114" s="260" t="s">
        <v>746</v>
      </c>
      <c r="C114" s="314" t="s">
        <v>747</v>
      </c>
      <c r="D114" s="258" t="s">
        <v>667</v>
      </c>
      <c r="E114" s="246">
        <v>38503</v>
      </c>
      <c r="F114" s="36"/>
      <c r="G114" s="36"/>
    </row>
    <row r="115" spans="1:7" ht="40.5" customHeight="1" thickBot="1" x14ac:dyDescent="0.25">
      <c r="A115" s="313">
        <v>70</v>
      </c>
      <c r="B115" s="240" t="s">
        <v>806</v>
      </c>
      <c r="C115" s="258" t="s">
        <v>807</v>
      </c>
      <c r="D115" s="258" t="s">
        <v>667</v>
      </c>
      <c r="E115" s="262">
        <v>38566</v>
      </c>
      <c r="F115" s="36"/>
      <c r="G115" s="36"/>
    </row>
    <row r="116" spans="1:7" ht="29.25" customHeight="1" thickBot="1" x14ac:dyDescent="0.25">
      <c r="A116" s="313">
        <v>71</v>
      </c>
      <c r="B116" s="268" t="s">
        <v>1055</v>
      </c>
      <c r="C116" s="277" t="s">
        <v>808</v>
      </c>
      <c r="D116" s="258" t="s">
        <v>667</v>
      </c>
      <c r="E116" s="262">
        <v>39243</v>
      </c>
      <c r="F116" s="36"/>
      <c r="G116" s="36"/>
    </row>
    <row r="117" spans="1:7" ht="34.5" thickBot="1" x14ac:dyDescent="0.25">
      <c r="A117" s="313">
        <v>72</v>
      </c>
      <c r="B117" s="248" t="s">
        <v>809</v>
      </c>
      <c r="C117" s="258" t="s">
        <v>810</v>
      </c>
      <c r="D117" s="258" t="s">
        <v>667</v>
      </c>
      <c r="E117" s="243">
        <v>39632</v>
      </c>
      <c r="F117" s="36"/>
      <c r="G117" s="36"/>
    </row>
    <row r="118" spans="1:7" ht="41.25" customHeight="1" thickBot="1" x14ac:dyDescent="0.25">
      <c r="A118" s="313">
        <v>73</v>
      </c>
      <c r="B118" s="259" t="s">
        <v>811</v>
      </c>
      <c r="C118" s="258" t="s">
        <v>812</v>
      </c>
      <c r="D118" s="258" t="s">
        <v>667</v>
      </c>
      <c r="E118" s="275">
        <v>40641</v>
      </c>
      <c r="F118" s="36"/>
      <c r="G118" s="36"/>
    </row>
    <row r="119" spans="1:7" ht="27" customHeight="1" thickBot="1" x14ac:dyDescent="0.25">
      <c r="A119" s="313">
        <v>74</v>
      </c>
      <c r="B119" s="271" t="s">
        <v>813</v>
      </c>
      <c r="C119" s="258" t="s">
        <v>814</v>
      </c>
      <c r="D119" s="258" t="s">
        <v>667</v>
      </c>
      <c r="E119" s="275">
        <v>37434</v>
      </c>
      <c r="F119" s="36"/>
      <c r="G119" s="36"/>
    </row>
    <row r="120" spans="1:7" ht="26.25" customHeight="1" thickBot="1" x14ac:dyDescent="0.25">
      <c r="A120" s="318">
        <v>75</v>
      </c>
      <c r="B120" s="271" t="s">
        <v>819</v>
      </c>
      <c r="C120" s="274" t="s">
        <v>820</v>
      </c>
      <c r="D120" s="258" t="s">
        <v>667</v>
      </c>
      <c r="E120" s="276">
        <v>34058</v>
      </c>
      <c r="F120" s="36"/>
      <c r="G120" s="36"/>
    </row>
    <row r="121" spans="1:7" ht="26.25" customHeight="1" thickBot="1" x14ac:dyDescent="0.25">
      <c r="A121" s="318">
        <v>76</v>
      </c>
      <c r="B121" s="271" t="s">
        <v>821</v>
      </c>
      <c r="C121" s="258" t="s">
        <v>822</v>
      </c>
      <c r="D121" s="258" t="s">
        <v>667</v>
      </c>
      <c r="E121" s="276">
        <v>36308</v>
      </c>
      <c r="F121" s="36"/>
      <c r="G121" s="36"/>
    </row>
    <row r="122" spans="1:7" ht="27.75" customHeight="1" thickBot="1" x14ac:dyDescent="0.25">
      <c r="A122" s="319">
        <v>77</v>
      </c>
      <c r="B122" s="272" t="s">
        <v>823</v>
      </c>
      <c r="C122" s="258" t="s">
        <v>826</v>
      </c>
      <c r="D122" s="258" t="s">
        <v>667</v>
      </c>
      <c r="E122" s="275">
        <v>33968</v>
      </c>
      <c r="F122" s="36"/>
      <c r="G122" s="36"/>
    </row>
    <row r="123" spans="1:7" ht="27" customHeight="1" thickBot="1" x14ac:dyDescent="0.25">
      <c r="A123" s="319">
        <v>78</v>
      </c>
      <c r="B123" s="273" t="s">
        <v>824</v>
      </c>
      <c r="C123" s="258" t="s">
        <v>827</v>
      </c>
      <c r="D123" s="258" t="s">
        <v>667</v>
      </c>
      <c r="E123" s="266">
        <v>33905</v>
      </c>
      <c r="F123" s="36"/>
      <c r="G123" s="36"/>
    </row>
    <row r="124" spans="1:7" ht="28.5" customHeight="1" thickBot="1" x14ac:dyDescent="0.25">
      <c r="A124" s="319">
        <v>79</v>
      </c>
      <c r="B124" s="270" t="s">
        <v>825</v>
      </c>
      <c r="C124" s="344" t="s">
        <v>828</v>
      </c>
      <c r="D124" s="258" t="s">
        <v>667</v>
      </c>
      <c r="E124" s="262">
        <v>40207</v>
      </c>
      <c r="F124" s="36"/>
      <c r="G124" s="36"/>
    </row>
    <row r="125" spans="1:7" ht="27" customHeight="1" thickBot="1" x14ac:dyDescent="0.25">
      <c r="A125" s="319">
        <v>80</v>
      </c>
      <c r="B125" s="259" t="s">
        <v>829</v>
      </c>
      <c r="C125" s="258" t="s">
        <v>730</v>
      </c>
      <c r="D125" s="258" t="s">
        <v>667</v>
      </c>
      <c r="E125" s="262">
        <v>38874</v>
      </c>
      <c r="F125" s="36"/>
      <c r="G125" s="36"/>
    </row>
    <row r="126" spans="1:7" ht="23.25" thickBot="1" x14ac:dyDescent="0.25">
      <c r="A126" s="319">
        <v>81</v>
      </c>
      <c r="B126" s="244" t="s">
        <v>830</v>
      </c>
      <c r="C126" s="245" t="s">
        <v>834</v>
      </c>
      <c r="D126" s="258" t="s">
        <v>667</v>
      </c>
      <c r="E126" s="246">
        <v>39490</v>
      </c>
      <c r="F126" s="36"/>
      <c r="G126" s="36"/>
    </row>
    <row r="127" spans="1:7" ht="23.25" thickBot="1" x14ac:dyDescent="0.25">
      <c r="A127" s="320">
        <v>82</v>
      </c>
      <c r="B127" s="244" t="s">
        <v>831</v>
      </c>
      <c r="C127" s="245" t="s">
        <v>835</v>
      </c>
      <c r="D127" s="258" t="s">
        <v>667</v>
      </c>
      <c r="E127" s="246">
        <v>39490</v>
      </c>
      <c r="F127" s="36"/>
      <c r="G127" s="36"/>
    </row>
    <row r="128" spans="1:7" ht="23.25" thickBot="1" x14ac:dyDescent="0.25">
      <c r="A128" s="282">
        <v>83</v>
      </c>
      <c r="B128" s="244" t="s">
        <v>832</v>
      </c>
      <c r="C128" s="245" t="s">
        <v>836</v>
      </c>
      <c r="D128" s="258" t="s">
        <v>667</v>
      </c>
      <c r="E128" s="246">
        <v>39708</v>
      </c>
      <c r="F128" s="36"/>
      <c r="G128" s="36"/>
    </row>
    <row r="129" spans="1:7" x14ac:dyDescent="0.2">
      <c r="A129" s="393">
        <v>84</v>
      </c>
      <c r="B129" s="378" t="s">
        <v>833</v>
      </c>
      <c r="C129" s="380" t="s">
        <v>837</v>
      </c>
      <c r="D129" s="380" t="s">
        <v>667</v>
      </c>
      <c r="E129" s="387">
        <v>38100</v>
      </c>
      <c r="F129" s="36"/>
      <c r="G129" s="36"/>
    </row>
    <row r="130" spans="1:7" ht="13.5" thickBot="1" x14ac:dyDescent="0.25">
      <c r="A130" s="394"/>
      <c r="B130" s="390"/>
      <c r="C130" s="402"/>
      <c r="D130" s="389"/>
      <c r="E130" s="388"/>
      <c r="F130" s="36"/>
      <c r="G130" s="36"/>
    </row>
    <row r="131" spans="1:7" x14ac:dyDescent="0.2">
      <c r="A131" s="393">
        <v>85</v>
      </c>
      <c r="B131" s="378" t="s">
        <v>838</v>
      </c>
      <c r="C131" s="242" t="s">
        <v>844</v>
      </c>
      <c r="D131" s="393" t="s">
        <v>667</v>
      </c>
      <c r="E131" s="416">
        <v>33959</v>
      </c>
      <c r="F131" s="36"/>
      <c r="G131" s="36"/>
    </row>
    <row r="132" spans="1:7" ht="13.5" thickBot="1" x14ac:dyDescent="0.25">
      <c r="A132" s="394"/>
      <c r="B132" s="390"/>
      <c r="C132" s="245" t="s">
        <v>845</v>
      </c>
      <c r="D132" s="394"/>
      <c r="E132" s="394"/>
      <c r="F132" s="36"/>
      <c r="G132" s="36"/>
    </row>
    <row r="133" spans="1:7" x14ac:dyDescent="0.2">
      <c r="A133" s="393">
        <v>86</v>
      </c>
      <c r="B133" s="378" t="s">
        <v>839</v>
      </c>
      <c r="C133" s="358" t="s">
        <v>846</v>
      </c>
      <c r="D133" s="393" t="s">
        <v>667</v>
      </c>
      <c r="E133" s="387">
        <v>34277</v>
      </c>
      <c r="F133" s="36"/>
      <c r="G133" s="36"/>
    </row>
    <row r="134" spans="1:7" ht="13.5" thickBot="1" x14ac:dyDescent="0.25">
      <c r="A134" s="394"/>
      <c r="B134" s="390"/>
      <c r="C134" s="358" t="s">
        <v>847</v>
      </c>
      <c r="D134" s="394"/>
      <c r="E134" s="388"/>
      <c r="F134" s="36"/>
      <c r="G134" s="36"/>
    </row>
    <row r="135" spans="1:7" x14ac:dyDescent="0.2">
      <c r="A135" s="393">
        <v>87</v>
      </c>
      <c r="B135" s="378" t="s">
        <v>840</v>
      </c>
      <c r="C135" s="242" t="s">
        <v>848</v>
      </c>
      <c r="D135" s="393" t="s">
        <v>667</v>
      </c>
      <c r="E135" s="387">
        <v>33924</v>
      </c>
      <c r="F135" s="36"/>
      <c r="G135" s="36"/>
    </row>
    <row r="136" spans="1:7" ht="23.25" thickBot="1" x14ac:dyDescent="0.25">
      <c r="A136" s="394"/>
      <c r="B136" s="390"/>
      <c r="C136" s="245" t="s">
        <v>849</v>
      </c>
      <c r="D136" s="394"/>
      <c r="E136" s="388"/>
      <c r="F136" s="36"/>
      <c r="G136" s="36"/>
    </row>
    <row r="137" spans="1:7" x14ac:dyDescent="0.2">
      <c r="A137" s="393">
        <v>88</v>
      </c>
      <c r="B137" s="378" t="s">
        <v>841</v>
      </c>
      <c r="C137" s="358" t="s">
        <v>850</v>
      </c>
      <c r="D137" s="393" t="s">
        <v>667</v>
      </c>
      <c r="E137" s="387">
        <v>34071</v>
      </c>
      <c r="F137" s="36"/>
      <c r="G137" s="36"/>
    </row>
    <row r="138" spans="1:7" ht="13.5" thickBot="1" x14ac:dyDescent="0.25">
      <c r="A138" s="394"/>
      <c r="B138" s="390"/>
      <c r="C138" s="358" t="s">
        <v>851</v>
      </c>
      <c r="D138" s="394"/>
      <c r="E138" s="388"/>
      <c r="F138" s="36"/>
      <c r="G138" s="36"/>
    </row>
    <row r="139" spans="1:7" x14ac:dyDescent="0.2">
      <c r="A139" s="393">
        <v>89</v>
      </c>
      <c r="B139" s="378" t="s">
        <v>842</v>
      </c>
      <c r="C139" s="350" t="s">
        <v>852</v>
      </c>
      <c r="D139" s="393" t="s">
        <v>667</v>
      </c>
      <c r="E139" s="387">
        <v>33962</v>
      </c>
      <c r="F139" s="36"/>
      <c r="G139" s="36"/>
    </row>
    <row r="140" spans="1:7" ht="13.5" thickBot="1" x14ac:dyDescent="0.25">
      <c r="A140" s="394"/>
      <c r="B140" s="390"/>
      <c r="C140" s="351" t="s">
        <v>853</v>
      </c>
      <c r="D140" s="394"/>
      <c r="E140" s="388"/>
      <c r="F140" s="36"/>
      <c r="G140" s="36"/>
    </row>
    <row r="141" spans="1:7" x14ac:dyDescent="0.2">
      <c r="A141" s="393">
        <v>90</v>
      </c>
      <c r="B141" s="378" t="s">
        <v>843</v>
      </c>
      <c r="C141" s="350" t="s">
        <v>854</v>
      </c>
      <c r="D141" s="393" t="s">
        <v>667</v>
      </c>
      <c r="E141" s="387">
        <v>35319</v>
      </c>
      <c r="F141" s="36"/>
      <c r="G141" s="36"/>
    </row>
    <row r="142" spans="1:7" ht="13.5" thickBot="1" x14ac:dyDescent="0.25">
      <c r="A142" s="394"/>
      <c r="B142" s="390"/>
      <c r="C142" s="351" t="s">
        <v>855</v>
      </c>
      <c r="D142" s="394"/>
      <c r="E142" s="388"/>
      <c r="F142" s="36"/>
      <c r="G142" s="36"/>
    </row>
    <row r="143" spans="1:7" x14ac:dyDescent="0.2">
      <c r="A143" s="393">
        <v>91</v>
      </c>
      <c r="B143" s="378" t="s">
        <v>856</v>
      </c>
      <c r="C143" s="350" t="s">
        <v>865</v>
      </c>
      <c r="D143" s="393" t="s">
        <v>667</v>
      </c>
      <c r="E143" s="387">
        <v>33935</v>
      </c>
      <c r="F143" s="36"/>
      <c r="G143" s="36"/>
    </row>
    <row r="144" spans="1:7" ht="13.5" thickBot="1" x14ac:dyDescent="0.25">
      <c r="A144" s="394"/>
      <c r="B144" s="390"/>
      <c r="C144" s="283" t="s">
        <v>866</v>
      </c>
      <c r="D144" s="394"/>
      <c r="E144" s="388"/>
      <c r="F144" s="36"/>
      <c r="G144" s="36"/>
    </row>
    <row r="145" spans="1:7" x14ac:dyDescent="0.2">
      <c r="A145" s="393">
        <v>92</v>
      </c>
      <c r="B145" s="378" t="s">
        <v>857</v>
      </c>
      <c r="C145" s="350" t="s">
        <v>867</v>
      </c>
      <c r="D145" s="415" t="s">
        <v>667</v>
      </c>
      <c r="E145" s="387">
        <v>33917</v>
      </c>
      <c r="F145" s="36"/>
      <c r="G145" s="36"/>
    </row>
    <row r="146" spans="1:7" ht="13.5" thickBot="1" x14ac:dyDescent="0.25">
      <c r="A146" s="394"/>
      <c r="B146" s="390"/>
      <c r="C146" s="351" t="s">
        <v>868</v>
      </c>
      <c r="D146" s="415"/>
      <c r="E146" s="388"/>
      <c r="F146" s="36"/>
      <c r="G146" s="36"/>
    </row>
    <row r="147" spans="1:7" x14ac:dyDescent="0.2">
      <c r="A147" s="393">
        <v>93</v>
      </c>
      <c r="B147" s="378" t="s">
        <v>858</v>
      </c>
      <c r="C147" s="242" t="s">
        <v>869</v>
      </c>
      <c r="D147" s="410" t="s">
        <v>667</v>
      </c>
      <c r="E147" s="387">
        <v>33907</v>
      </c>
      <c r="F147" s="36"/>
      <c r="G147" s="36"/>
    </row>
    <row r="148" spans="1:7" ht="13.5" thickBot="1" x14ac:dyDescent="0.25">
      <c r="A148" s="394"/>
      <c r="B148" s="390"/>
      <c r="C148" s="245" t="s">
        <v>870</v>
      </c>
      <c r="D148" s="411"/>
      <c r="E148" s="388"/>
      <c r="F148" s="36"/>
      <c r="G148" s="36"/>
    </row>
    <row r="149" spans="1:7" x14ac:dyDescent="0.2">
      <c r="A149" s="417">
        <v>94</v>
      </c>
      <c r="B149" s="349" t="s">
        <v>859</v>
      </c>
      <c r="C149" s="242" t="s">
        <v>871</v>
      </c>
      <c r="D149" s="412" t="s">
        <v>667</v>
      </c>
      <c r="E149" s="420">
        <v>34155</v>
      </c>
      <c r="F149" s="36"/>
      <c r="G149" s="36"/>
    </row>
    <row r="150" spans="1:7" ht="22.5" customHeight="1" thickBot="1" x14ac:dyDescent="0.25">
      <c r="A150" s="418"/>
      <c r="B150" s="349" t="s">
        <v>860</v>
      </c>
      <c r="C150" s="348" t="s">
        <v>872</v>
      </c>
      <c r="D150" s="413"/>
      <c r="E150" s="418"/>
      <c r="F150" s="36"/>
      <c r="G150" s="36"/>
    </row>
    <row r="151" spans="1:7" ht="13.5" hidden="1" thickBot="1" x14ac:dyDescent="0.25">
      <c r="A151" s="419"/>
      <c r="B151" s="279"/>
      <c r="C151" s="357"/>
      <c r="D151" s="414"/>
      <c r="E151" s="419"/>
      <c r="F151" s="36"/>
      <c r="G151" s="36"/>
    </row>
    <row r="152" spans="1:7" x14ac:dyDescent="0.2">
      <c r="A152" s="393">
        <v>95</v>
      </c>
      <c r="B152" s="378" t="s">
        <v>861</v>
      </c>
      <c r="C152" s="378" t="s">
        <v>1131</v>
      </c>
      <c r="D152" s="410" t="s">
        <v>667</v>
      </c>
      <c r="E152" s="387">
        <v>37287</v>
      </c>
      <c r="F152" s="36"/>
      <c r="G152" s="36"/>
    </row>
    <row r="153" spans="1:7" ht="8.25" customHeight="1" thickBot="1" x14ac:dyDescent="0.25">
      <c r="A153" s="394"/>
      <c r="B153" s="390"/>
      <c r="C153" s="379"/>
      <c r="D153" s="411"/>
      <c r="E153" s="388"/>
      <c r="F153" s="36"/>
      <c r="G153" s="36"/>
    </row>
    <row r="154" spans="1:7" x14ac:dyDescent="0.2">
      <c r="A154" s="393">
        <v>96</v>
      </c>
      <c r="B154" s="378" t="s">
        <v>862</v>
      </c>
      <c r="C154" s="242" t="s">
        <v>873</v>
      </c>
      <c r="D154" s="410" t="s">
        <v>667</v>
      </c>
      <c r="E154" s="387">
        <v>33926</v>
      </c>
      <c r="F154" s="36"/>
      <c r="G154" s="36"/>
    </row>
    <row r="155" spans="1:7" ht="13.5" thickBot="1" x14ac:dyDescent="0.25">
      <c r="A155" s="394"/>
      <c r="B155" s="390"/>
      <c r="C155" s="245" t="s">
        <v>874</v>
      </c>
      <c r="D155" s="411"/>
      <c r="E155" s="388"/>
      <c r="F155" s="36"/>
      <c r="G155" s="36"/>
    </row>
    <row r="156" spans="1:7" x14ac:dyDescent="0.2">
      <c r="A156" s="393">
        <v>97</v>
      </c>
      <c r="B156" s="378" t="s">
        <v>863</v>
      </c>
      <c r="C156" s="350" t="s">
        <v>875</v>
      </c>
      <c r="D156" s="410" t="s">
        <v>667</v>
      </c>
      <c r="E156" s="387">
        <v>33960</v>
      </c>
      <c r="F156" s="36"/>
      <c r="G156" s="36"/>
    </row>
    <row r="157" spans="1:7" ht="13.5" thickBot="1" x14ac:dyDescent="0.25">
      <c r="A157" s="394"/>
      <c r="B157" s="390"/>
      <c r="C157" s="351" t="s">
        <v>876</v>
      </c>
      <c r="D157" s="411"/>
      <c r="E157" s="388"/>
      <c r="F157" s="36"/>
      <c r="G157" s="36"/>
    </row>
    <row r="158" spans="1:7" x14ac:dyDescent="0.2">
      <c r="A158" s="393">
        <v>98</v>
      </c>
      <c r="B158" s="378" t="s">
        <v>864</v>
      </c>
      <c r="C158" s="242" t="s">
        <v>877</v>
      </c>
      <c r="D158" s="410" t="s">
        <v>667</v>
      </c>
      <c r="E158" s="387">
        <v>33949</v>
      </c>
      <c r="F158" s="36"/>
      <c r="G158" s="36"/>
    </row>
    <row r="159" spans="1:7" ht="15" customHeight="1" thickBot="1" x14ac:dyDescent="0.25">
      <c r="A159" s="394"/>
      <c r="B159" s="390"/>
      <c r="C159" s="245" t="s">
        <v>1132</v>
      </c>
      <c r="D159" s="411"/>
      <c r="E159" s="388"/>
      <c r="F159" s="36"/>
      <c r="G159" s="36"/>
    </row>
    <row r="160" spans="1:7" x14ac:dyDescent="0.2">
      <c r="A160" s="417">
        <v>99</v>
      </c>
      <c r="B160" s="291" t="s">
        <v>878</v>
      </c>
      <c r="C160" s="280" t="s">
        <v>879</v>
      </c>
      <c r="D160" s="380" t="s">
        <v>667</v>
      </c>
      <c r="E160" s="416">
        <v>34152</v>
      </c>
      <c r="F160" s="36"/>
      <c r="G160" s="36"/>
    </row>
    <row r="161" spans="1:7" ht="13.5" thickBot="1" x14ac:dyDescent="0.25">
      <c r="A161" s="419"/>
      <c r="B161" s="284"/>
      <c r="C161" s="281" t="s">
        <v>880</v>
      </c>
      <c r="D161" s="389"/>
      <c r="E161" s="394"/>
      <c r="F161" s="36"/>
      <c r="G161" s="36"/>
    </row>
    <row r="162" spans="1:7" x14ac:dyDescent="0.2">
      <c r="A162" s="285"/>
      <c r="B162" s="375" t="s">
        <v>881</v>
      </c>
      <c r="C162" s="350" t="s">
        <v>882</v>
      </c>
      <c r="D162" s="412" t="s">
        <v>815</v>
      </c>
      <c r="E162" s="286"/>
      <c r="F162" s="36"/>
      <c r="G162" s="36"/>
    </row>
    <row r="163" spans="1:7" x14ac:dyDescent="0.2">
      <c r="A163" s="283">
        <v>100</v>
      </c>
      <c r="B163" s="376"/>
      <c r="C163" s="283" t="s">
        <v>883</v>
      </c>
      <c r="D163" s="413"/>
      <c r="E163" s="288">
        <v>34011</v>
      </c>
      <c r="F163" s="36"/>
      <c r="G163" s="36"/>
    </row>
    <row r="164" spans="1:7" ht="13.5" thickBot="1" x14ac:dyDescent="0.25">
      <c r="A164" s="284"/>
      <c r="B164" s="377"/>
      <c r="C164" s="351" t="s">
        <v>884</v>
      </c>
      <c r="D164" s="414"/>
      <c r="E164" s="287"/>
      <c r="F164" s="36"/>
      <c r="G164" s="36"/>
    </row>
    <row r="165" spans="1:7" ht="45.75" thickBot="1" x14ac:dyDescent="0.25">
      <c r="A165" s="281">
        <v>101</v>
      </c>
      <c r="B165" s="374" t="s">
        <v>885</v>
      </c>
      <c r="C165" s="245" t="s">
        <v>886</v>
      </c>
      <c r="D165" s="351" t="s">
        <v>815</v>
      </c>
      <c r="E165" s="343">
        <v>38951</v>
      </c>
      <c r="F165" s="36"/>
      <c r="G165" s="36"/>
    </row>
    <row r="166" spans="1:7" ht="22.5" x14ac:dyDescent="0.2">
      <c r="A166" s="393">
        <v>102</v>
      </c>
      <c r="B166" s="378" t="s">
        <v>887</v>
      </c>
      <c r="C166" s="242" t="s">
        <v>888</v>
      </c>
      <c r="D166" s="393" t="s">
        <v>815</v>
      </c>
      <c r="E166" s="420">
        <v>39480</v>
      </c>
      <c r="F166" s="36"/>
      <c r="G166" s="36"/>
    </row>
    <row r="167" spans="1:7" ht="13.5" thickBot="1" x14ac:dyDescent="0.25">
      <c r="A167" s="394"/>
      <c r="B167" s="390"/>
      <c r="C167" s="269"/>
      <c r="D167" s="394"/>
      <c r="E167" s="419"/>
      <c r="F167" s="36"/>
      <c r="G167" s="36"/>
    </row>
    <row r="168" spans="1:7" ht="23.25" thickBot="1" x14ac:dyDescent="0.25">
      <c r="A168" s="267">
        <v>103</v>
      </c>
      <c r="B168" s="259" t="s">
        <v>889</v>
      </c>
      <c r="C168" s="267" t="s">
        <v>890</v>
      </c>
      <c r="D168" s="267" t="s">
        <v>815</v>
      </c>
      <c r="E168" s="290">
        <v>38260</v>
      </c>
      <c r="F168" s="36"/>
      <c r="G168" s="36"/>
    </row>
    <row r="169" spans="1:7" x14ac:dyDescent="0.2">
      <c r="A169" s="393">
        <v>104</v>
      </c>
      <c r="B169" s="378" t="s">
        <v>891</v>
      </c>
      <c r="C169" s="423" t="s">
        <v>895</v>
      </c>
      <c r="D169" s="393" t="s">
        <v>815</v>
      </c>
      <c r="E169" s="416">
        <v>39733</v>
      </c>
      <c r="F169" s="36"/>
      <c r="G169" s="36"/>
    </row>
    <row r="170" spans="1:7" ht="13.5" thickBot="1" x14ac:dyDescent="0.25">
      <c r="A170" s="394"/>
      <c r="B170" s="390"/>
      <c r="C170" s="424"/>
      <c r="D170" s="394"/>
      <c r="E170" s="394"/>
      <c r="F170" s="36"/>
      <c r="G170" s="36"/>
    </row>
    <row r="171" spans="1:7" x14ac:dyDescent="0.2">
      <c r="A171" s="393">
        <v>105</v>
      </c>
      <c r="B171" s="378" t="s">
        <v>892</v>
      </c>
      <c r="C171" s="423" t="s">
        <v>895</v>
      </c>
      <c r="D171" s="393" t="s">
        <v>815</v>
      </c>
      <c r="E171" s="421">
        <v>39707</v>
      </c>
      <c r="F171" s="36"/>
      <c r="G171" s="36"/>
    </row>
    <row r="172" spans="1:7" ht="13.5" thickBot="1" x14ac:dyDescent="0.25">
      <c r="A172" s="394"/>
      <c r="B172" s="390"/>
      <c r="C172" s="424"/>
      <c r="D172" s="394"/>
      <c r="E172" s="422"/>
      <c r="F172" s="36"/>
      <c r="G172" s="36"/>
    </row>
    <row r="173" spans="1:7" ht="13.5" thickBot="1" x14ac:dyDescent="0.25">
      <c r="A173" s="267">
        <v>106</v>
      </c>
      <c r="B173" s="244" t="s">
        <v>893</v>
      </c>
      <c r="C173" s="267" t="s">
        <v>896</v>
      </c>
      <c r="D173" s="267" t="s">
        <v>815</v>
      </c>
      <c r="E173" s="321">
        <v>40592</v>
      </c>
      <c r="F173" s="36"/>
      <c r="G173" s="36"/>
    </row>
    <row r="174" spans="1:7" ht="13.5" thickBot="1" x14ac:dyDescent="0.25">
      <c r="A174" s="267">
        <v>107</v>
      </c>
      <c r="B174" s="244" t="s">
        <v>894</v>
      </c>
      <c r="C174" s="267" t="s">
        <v>897</v>
      </c>
      <c r="D174" s="280" t="s">
        <v>815</v>
      </c>
      <c r="E174" s="322">
        <v>40590</v>
      </c>
      <c r="F174" s="36"/>
      <c r="G174" s="36"/>
    </row>
    <row r="175" spans="1:7" ht="13.5" thickBot="1" x14ac:dyDescent="0.25">
      <c r="A175" s="267">
        <v>108</v>
      </c>
      <c r="B175" s="292" t="s">
        <v>898</v>
      </c>
      <c r="C175" s="267" t="s">
        <v>890</v>
      </c>
      <c r="D175" s="267" t="s">
        <v>815</v>
      </c>
      <c r="E175" s="290">
        <v>40536</v>
      </c>
      <c r="F175" s="36"/>
      <c r="G175" s="36"/>
    </row>
    <row r="176" spans="1:7" ht="13.5" thickBot="1" x14ac:dyDescent="0.25">
      <c r="A176" s="267">
        <v>109</v>
      </c>
      <c r="B176" s="293" t="s">
        <v>899</v>
      </c>
      <c r="C176" s="267" t="s">
        <v>890</v>
      </c>
      <c r="D176" s="267" t="s">
        <v>815</v>
      </c>
      <c r="E176" s="290">
        <v>40536</v>
      </c>
      <c r="F176" s="36"/>
      <c r="G176" s="36"/>
    </row>
    <row r="177" spans="1:7" ht="13.5" thickBot="1" x14ac:dyDescent="0.25">
      <c r="A177" s="267">
        <v>110</v>
      </c>
      <c r="B177" s="293" t="s">
        <v>900</v>
      </c>
      <c r="C177" s="267" t="s">
        <v>890</v>
      </c>
      <c r="D177" s="267" t="s">
        <v>912</v>
      </c>
      <c r="E177" s="290">
        <v>40536</v>
      </c>
      <c r="F177" s="36"/>
      <c r="G177" s="36"/>
    </row>
    <row r="178" spans="1:7" ht="13.5" thickBot="1" x14ac:dyDescent="0.25">
      <c r="A178" s="267">
        <v>111</v>
      </c>
      <c r="B178" s="293" t="s">
        <v>901</v>
      </c>
      <c r="C178" s="267" t="s">
        <v>890</v>
      </c>
      <c r="D178" s="267" t="s">
        <v>815</v>
      </c>
      <c r="E178" s="290">
        <v>40536</v>
      </c>
      <c r="F178" s="36"/>
      <c r="G178" s="36"/>
    </row>
    <row r="179" spans="1:7" ht="13.5" thickBot="1" x14ac:dyDescent="0.25">
      <c r="A179" s="267">
        <v>112</v>
      </c>
      <c r="B179" s="293" t="s">
        <v>902</v>
      </c>
      <c r="C179" s="267" t="s">
        <v>890</v>
      </c>
      <c r="D179" s="289" t="s">
        <v>815</v>
      </c>
      <c r="E179" s="290">
        <v>41067</v>
      </c>
      <c r="F179" s="36"/>
      <c r="G179" s="36"/>
    </row>
    <row r="180" spans="1:7" ht="23.25" thickBot="1" x14ac:dyDescent="0.25">
      <c r="A180" s="267">
        <v>113</v>
      </c>
      <c r="B180" s="292" t="s">
        <v>903</v>
      </c>
      <c r="C180" s="356" t="s">
        <v>908</v>
      </c>
      <c r="D180" s="289" t="s">
        <v>815</v>
      </c>
      <c r="E180" s="294">
        <v>41144</v>
      </c>
      <c r="F180" s="36"/>
      <c r="G180" s="36"/>
    </row>
    <row r="181" spans="1:7" ht="34.5" thickBot="1" x14ac:dyDescent="0.25">
      <c r="A181" s="267">
        <v>114</v>
      </c>
      <c r="B181" s="244" t="s">
        <v>904</v>
      </c>
      <c r="C181" s="245" t="s">
        <v>909</v>
      </c>
      <c r="D181" s="289" t="s">
        <v>815</v>
      </c>
      <c r="E181" s="295">
        <v>41228</v>
      </c>
      <c r="F181" s="36"/>
      <c r="G181" s="36"/>
    </row>
    <row r="182" spans="1:7" ht="34.5" thickBot="1" x14ac:dyDescent="0.25">
      <c r="A182" s="267">
        <v>115</v>
      </c>
      <c r="B182" s="244" t="s">
        <v>905</v>
      </c>
      <c r="C182" s="245" t="s">
        <v>910</v>
      </c>
      <c r="D182" s="289" t="s">
        <v>815</v>
      </c>
      <c r="E182" s="295">
        <v>40750</v>
      </c>
      <c r="F182" s="36"/>
      <c r="G182" s="36"/>
    </row>
    <row r="183" spans="1:7" ht="34.5" thickBot="1" x14ac:dyDescent="0.25">
      <c r="A183" s="267">
        <v>116</v>
      </c>
      <c r="B183" s="244" t="s">
        <v>906</v>
      </c>
      <c r="C183" s="245" t="s">
        <v>910</v>
      </c>
      <c r="D183" s="289" t="s">
        <v>815</v>
      </c>
      <c r="E183" s="295">
        <v>40750</v>
      </c>
      <c r="F183" s="36"/>
      <c r="G183" s="36"/>
    </row>
    <row r="184" spans="1:7" ht="23.25" thickBot="1" x14ac:dyDescent="0.25">
      <c r="A184" s="267">
        <v>117</v>
      </c>
      <c r="B184" s="259" t="s">
        <v>907</v>
      </c>
      <c r="C184" s="258" t="s">
        <v>911</v>
      </c>
      <c r="D184" s="289" t="s">
        <v>815</v>
      </c>
      <c r="E184" s="294">
        <v>40963</v>
      </c>
      <c r="F184" s="36"/>
      <c r="G184" s="36"/>
    </row>
    <row r="185" spans="1:7" x14ac:dyDescent="0.2">
      <c r="A185" s="361"/>
      <c r="B185" s="362"/>
      <c r="C185" s="363"/>
      <c r="D185" s="364"/>
      <c r="E185" s="365"/>
      <c r="F185" s="36"/>
      <c r="G185" s="36"/>
    </row>
    <row r="186" spans="1:7" ht="30" customHeight="1" x14ac:dyDescent="0.2">
      <c r="A186" s="450" t="s">
        <v>1077</v>
      </c>
      <c r="B186" s="450"/>
      <c r="C186" s="450"/>
      <c r="D186" s="450"/>
      <c r="E186" s="450"/>
      <c r="F186" s="36"/>
      <c r="G186" s="36"/>
    </row>
    <row r="187" spans="1:7" ht="26.25" customHeight="1" x14ac:dyDescent="0.2">
      <c r="A187" s="451" t="s">
        <v>1078</v>
      </c>
      <c r="B187" s="452"/>
      <c r="C187" s="452"/>
      <c r="D187" s="452"/>
      <c r="E187" s="452"/>
      <c r="F187" s="36"/>
      <c r="G187" s="36"/>
    </row>
    <row r="188" spans="1:7" ht="26.25" customHeight="1" x14ac:dyDescent="0.2">
      <c r="A188" s="368"/>
      <c r="B188" s="369"/>
      <c r="C188" s="369"/>
      <c r="D188" s="369"/>
      <c r="E188" s="369"/>
      <c r="F188" s="36"/>
      <c r="G188" s="36"/>
    </row>
    <row r="189" spans="1:7" x14ac:dyDescent="0.2">
      <c r="A189" s="361"/>
      <c r="B189" s="362"/>
      <c r="C189" s="363"/>
      <c r="D189" s="364"/>
      <c r="E189" s="365"/>
      <c r="F189" s="36"/>
      <c r="G189" s="36"/>
    </row>
    <row r="190" spans="1:7" ht="15.75" x14ac:dyDescent="0.25">
      <c r="A190" s="425" t="s">
        <v>928</v>
      </c>
      <c r="B190" s="425"/>
      <c r="C190" s="425"/>
      <c r="D190" s="425"/>
      <c r="E190" s="425"/>
      <c r="F190" s="36"/>
      <c r="G190" s="36"/>
    </row>
    <row r="191" spans="1:7" x14ac:dyDescent="0.2">
      <c r="A191" s="234"/>
      <c r="B191" s="234"/>
      <c r="C191" s="234"/>
      <c r="D191" s="234"/>
      <c r="E191" s="36"/>
      <c r="F191" s="36"/>
      <c r="G191" s="36"/>
    </row>
    <row r="192" spans="1:7" x14ac:dyDescent="0.2">
      <c r="A192" s="440" t="s">
        <v>987</v>
      </c>
      <c r="B192" s="440"/>
      <c r="C192" s="440"/>
      <c r="D192" s="440"/>
      <c r="E192" s="440"/>
      <c r="F192" s="36"/>
      <c r="G192" s="36"/>
    </row>
    <row r="193" spans="1:7" x14ac:dyDescent="0.2">
      <c r="A193" s="440" t="s">
        <v>988</v>
      </c>
      <c r="B193" s="440"/>
      <c r="C193" s="440"/>
      <c r="D193" s="440"/>
      <c r="E193" s="440"/>
      <c r="F193" s="36"/>
      <c r="G193" s="36"/>
    </row>
    <row r="194" spans="1:7" x14ac:dyDescent="0.2">
      <c r="A194" s="440" t="s">
        <v>989</v>
      </c>
      <c r="B194" s="440"/>
      <c r="C194" s="440"/>
      <c r="D194" s="440"/>
      <c r="E194" s="440"/>
      <c r="F194" s="36"/>
      <c r="G194" s="36"/>
    </row>
    <row r="195" spans="1:7" x14ac:dyDescent="0.2">
      <c r="A195" s="440" t="s">
        <v>990</v>
      </c>
      <c r="B195" s="440"/>
      <c r="C195" s="440"/>
      <c r="D195" s="440"/>
      <c r="E195" s="440"/>
      <c r="F195" s="36"/>
      <c r="G195" s="36"/>
    </row>
    <row r="196" spans="1:7" ht="29.25" customHeight="1" x14ac:dyDescent="0.2">
      <c r="A196" s="441" t="s">
        <v>991</v>
      </c>
      <c r="B196" s="441"/>
      <c r="C196" s="441"/>
      <c r="D196" s="441"/>
      <c r="E196" s="441"/>
      <c r="F196" s="36"/>
      <c r="G196" s="36"/>
    </row>
    <row r="197" spans="1:7" ht="30" customHeight="1" x14ac:dyDescent="0.2">
      <c r="A197" s="441" t="s">
        <v>992</v>
      </c>
      <c r="B197" s="441"/>
      <c r="C197" s="441"/>
      <c r="D197" s="441"/>
      <c r="E197" s="441"/>
      <c r="F197" s="36"/>
      <c r="G197" s="36"/>
    </row>
    <row r="198" spans="1:7" ht="15" customHeight="1" x14ac:dyDescent="0.2">
      <c r="A198" s="440" t="s">
        <v>993</v>
      </c>
      <c r="B198" s="440"/>
      <c r="C198" s="440"/>
      <c r="D198" s="440"/>
      <c r="E198" s="440"/>
      <c r="F198" s="36"/>
      <c r="G198" s="36"/>
    </row>
    <row r="199" spans="1:7" ht="30" customHeight="1" x14ac:dyDescent="0.2">
      <c r="A199" s="441" t="s">
        <v>994</v>
      </c>
      <c r="B199" s="441"/>
      <c r="C199" s="441"/>
      <c r="D199" s="441"/>
      <c r="E199" s="441"/>
      <c r="F199" s="36"/>
      <c r="G199" s="36"/>
    </row>
    <row r="200" spans="1:7" x14ac:dyDescent="0.2">
      <c r="A200" s="234"/>
      <c r="B200" s="234"/>
      <c r="C200" s="234"/>
      <c r="D200" s="234"/>
      <c r="E200" s="36"/>
      <c r="F200" s="36"/>
      <c r="G200" s="36"/>
    </row>
    <row r="201" spans="1:7" ht="15.75" x14ac:dyDescent="0.25">
      <c r="A201" s="425" t="s">
        <v>919</v>
      </c>
      <c r="B201" s="425"/>
      <c r="C201" s="425"/>
      <c r="D201" s="425"/>
      <c r="E201" s="425"/>
      <c r="F201" s="36"/>
      <c r="G201" s="36"/>
    </row>
    <row r="202" spans="1:7" x14ac:dyDescent="0.2">
      <c r="A202" s="234"/>
      <c r="B202" s="234"/>
      <c r="C202" s="234"/>
      <c r="D202" s="234"/>
      <c r="E202" s="36"/>
      <c r="F202" s="36"/>
      <c r="G202" s="36"/>
    </row>
    <row r="203" spans="1:7" ht="29.25" customHeight="1" x14ac:dyDescent="0.2">
      <c r="A203" s="442" t="s">
        <v>920</v>
      </c>
      <c r="B203" s="443"/>
      <c r="C203" s="443"/>
      <c r="D203" s="443"/>
      <c r="E203" s="443"/>
      <c r="F203" s="36"/>
      <c r="G203" s="36"/>
    </row>
    <row r="204" spans="1:7" x14ac:dyDescent="0.2">
      <c r="A204" s="234"/>
      <c r="B204" s="234"/>
      <c r="C204" s="234"/>
      <c r="D204" s="234"/>
      <c r="E204" s="36"/>
      <c r="F204" s="36"/>
      <c r="G204" s="36"/>
    </row>
    <row r="205" spans="1:7" ht="15.75" x14ac:dyDescent="0.25">
      <c r="A205" s="425" t="s">
        <v>960</v>
      </c>
      <c r="B205" s="426"/>
      <c r="C205" s="426"/>
      <c r="D205" s="426"/>
      <c r="E205" s="426"/>
      <c r="F205" s="36"/>
      <c r="G205" s="36"/>
    </row>
    <row r="206" spans="1:7" x14ac:dyDescent="0.2">
      <c r="A206" s="234"/>
      <c r="B206" s="234"/>
      <c r="C206" s="234"/>
      <c r="D206" s="234"/>
      <c r="E206" s="36"/>
      <c r="F206" s="36"/>
      <c r="G206" s="36"/>
    </row>
    <row r="207" spans="1:7" x14ac:dyDescent="0.2">
      <c r="A207" s="298" t="s">
        <v>961</v>
      </c>
      <c r="B207" s="36"/>
      <c r="C207" s="36"/>
      <c r="D207" s="36"/>
      <c r="E207" s="36"/>
      <c r="F207" s="36"/>
      <c r="G207" s="36"/>
    </row>
    <row r="208" spans="1:7" x14ac:dyDescent="0.2">
      <c r="A208" s="299" t="s">
        <v>962</v>
      </c>
      <c r="B208" s="36"/>
      <c r="C208" s="36"/>
      <c r="D208" s="36"/>
      <c r="E208" s="36"/>
      <c r="F208" s="36"/>
      <c r="G208" s="36"/>
    </row>
    <row r="209" spans="1:7" x14ac:dyDescent="0.2">
      <c r="A209" s="299" t="s">
        <v>963</v>
      </c>
      <c r="B209" s="36"/>
      <c r="C209" s="36"/>
      <c r="D209" s="36"/>
      <c r="E209" s="36"/>
      <c r="F209" s="36"/>
      <c r="G209" s="36"/>
    </row>
    <row r="210" spans="1:7" x14ac:dyDescent="0.2">
      <c r="A210" s="300" t="s">
        <v>964</v>
      </c>
      <c r="B210" s="36"/>
      <c r="C210" s="36"/>
      <c r="D210" s="36"/>
      <c r="E210" s="36"/>
      <c r="F210" s="36"/>
      <c r="G210" s="36"/>
    </row>
    <row r="211" spans="1:7" x14ac:dyDescent="0.2">
      <c r="A211" s="300" t="s">
        <v>965</v>
      </c>
      <c r="B211" s="36"/>
      <c r="C211" s="36"/>
      <c r="D211" s="36"/>
      <c r="E211" s="36"/>
      <c r="F211" s="36"/>
      <c r="G211" s="36"/>
    </row>
    <row r="212" spans="1:7" x14ac:dyDescent="0.2">
      <c r="A212" s="300" t="s">
        <v>966</v>
      </c>
      <c r="B212" s="36"/>
      <c r="C212" s="36"/>
      <c r="D212" s="36"/>
      <c r="E212" s="36"/>
      <c r="F212" s="36"/>
      <c r="G212" s="36"/>
    </row>
    <row r="213" spans="1:7" x14ac:dyDescent="0.2">
      <c r="A213" s="300" t="s">
        <v>967</v>
      </c>
      <c r="B213" s="36"/>
      <c r="C213" s="36"/>
      <c r="D213" s="36"/>
      <c r="E213" s="36"/>
      <c r="F213" s="36"/>
      <c r="G213" s="36"/>
    </row>
    <row r="214" spans="1:7" ht="34.5" customHeight="1" x14ac:dyDescent="0.2">
      <c r="A214" s="444" t="s">
        <v>986</v>
      </c>
      <c r="B214" s="444"/>
      <c r="C214" s="444"/>
      <c r="D214" s="444"/>
      <c r="E214" s="444"/>
      <c r="F214" s="36"/>
      <c r="G214" s="36"/>
    </row>
    <row r="215" spans="1:7" x14ac:dyDescent="0.2">
      <c r="A215" s="300" t="s">
        <v>968</v>
      </c>
      <c r="B215" s="36"/>
      <c r="C215" s="36"/>
      <c r="D215" s="36"/>
      <c r="E215" s="36"/>
      <c r="F215" s="36"/>
      <c r="G215" s="36"/>
    </row>
    <row r="216" spans="1:7" x14ac:dyDescent="0.2">
      <c r="A216" s="300" t="s">
        <v>969</v>
      </c>
      <c r="B216" s="36"/>
      <c r="C216" s="36"/>
      <c r="D216" s="36"/>
      <c r="E216" s="36"/>
      <c r="F216" s="36"/>
      <c r="G216" s="36"/>
    </row>
    <row r="217" spans="1:7" x14ac:dyDescent="0.2">
      <c r="A217" s="300" t="s">
        <v>970</v>
      </c>
      <c r="B217" s="36"/>
      <c r="C217" s="36"/>
      <c r="D217" s="36"/>
      <c r="E217" s="36"/>
      <c r="F217" s="36"/>
      <c r="G217" s="36"/>
    </row>
    <row r="218" spans="1:7" x14ac:dyDescent="0.2">
      <c r="A218" s="301" t="s">
        <v>972</v>
      </c>
      <c r="B218" s="36"/>
      <c r="C218" s="36"/>
      <c r="D218" s="36"/>
      <c r="E218" s="36"/>
      <c r="F218" s="36"/>
      <c r="G218" s="36"/>
    </row>
    <row r="219" spans="1:7" x14ac:dyDescent="0.2">
      <c r="A219" s="299" t="s">
        <v>973</v>
      </c>
      <c r="B219" s="36"/>
      <c r="C219" s="36"/>
      <c r="D219" s="36"/>
      <c r="E219" s="36"/>
      <c r="F219" s="36"/>
      <c r="G219" s="36"/>
    </row>
    <row r="220" spans="1:7" x14ac:dyDescent="0.2">
      <c r="A220" s="299" t="s">
        <v>974</v>
      </c>
      <c r="B220" s="36"/>
      <c r="C220" s="36"/>
      <c r="D220" s="36"/>
      <c r="E220" s="36"/>
      <c r="F220" s="36"/>
      <c r="G220" s="36"/>
    </row>
    <row r="221" spans="1:7" x14ac:dyDescent="0.2">
      <c r="A221" s="299" t="s">
        <v>975</v>
      </c>
      <c r="B221" s="36"/>
      <c r="C221" s="36"/>
      <c r="D221" s="36"/>
      <c r="E221" s="36"/>
      <c r="F221" s="36"/>
      <c r="G221" s="36"/>
    </row>
    <row r="222" spans="1:7" x14ac:dyDescent="0.2">
      <c r="A222" s="299" t="s">
        <v>974</v>
      </c>
      <c r="B222" s="36"/>
      <c r="C222" s="36"/>
      <c r="D222" s="36"/>
      <c r="E222" s="36"/>
      <c r="F222" s="36"/>
      <c r="G222" s="36"/>
    </row>
    <row r="223" spans="1:7" x14ac:dyDescent="0.2">
      <c r="A223" s="299" t="s">
        <v>976</v>
      </c>
      <c r="B223" s="36"/>
      <c r="C223" s="36"/>
      <c r="D223" s="36"/>
      <c r="E223" s="36"/>
      <c r="F223" s="36"/>
      <c r="G223" s="36"/>
    </row>
    <row r="224" spans="1:7" x14ac:dyDescent="0.2">
      <c r="A224" s="299" t="s">
        <v>977</v>
      </c>
      <c r="B224" s="36"/>
      <c r="C224" s="36"/>
      <c r="D224" s="36"/>
      <c r="E224" s="36"/>
      <c r="F224" s="36"/>
      <c r="G224" s="36"/>
    </row>
    <row r="225" spans="1:7" x14ac:dyDescent="0.2">
      <c r="A225" s="299" t="s">
        <v>978</v>
      </c>
      <c r="B225" s="36"/>
      <c r="C225" s="36"/>
      <c r="D225" s="36"/>
      <c r="E225" s="36"/>
      <c r="F225" s="36"/>
      <c r="G225" s="36"/>
    </row>
    <row r="226" spans="1:7" ht="9" customHeight="1" x14ac:dyDescent="0.2">
      <c r="A226" s="299"/>
      <c r="B226" s="36"/>
      <c r="C226" s="36"/>
      <c r="D226" s="36"/>
      <c r="E226" s="36"/>
      <c r="F226" s="36"/>
      <c r="G226" s="36"/>
    </row>
    <row r="227" spans="1:7" x14ac:dyDescent="0.2">
      <c r="A227" s="301" t="s">
        <v>979</v>
      </c>
      <c r="B227" s="36"/>
      <c r="C227" s="36"/>
      <c r="D227" s="36"/>
      <c r="E227" s="36"/>
      <c r="F227" s="36"/>
      <c r="G227" s="36"/>
    </row>
    <row r="228" spans="1:7" ht="9.75" customHeight="1" x14ac:dyDescent="0.2">
      <c r="A228" s="301"/>
      <c r="B228" s="36"/>
      <c r="C228" s="36"/>
      <c r="D228" s="36"/>
      <c r="E228" s="36"/>
      <c r="F228" s="36"/>
      <c r="G228" s="36"/>
    </row>
    <row r="229" spans="1:7" x14ac:dyDescent="0.2">
      <c r="A229" s="299" t="s">
        <v>980</v>
      </c>
      <c r="B229" s="36"/>
      <c r="C229" s="36"/>
      <c r="D229" s="36"/>
      <c r="E229" s="36"/>
      <c r="F229" s="36"/>
      <c r="G229" s="36"/>
    </row>
    <row r="230" spans="1:7" x14ac:dyDescent="0.2">
      <c r="A230" s="299" t="s">
        <v>981</v>
      </c>
      <c r="B230" s="36"/>
      <c r="C230" s="36"/>
      <c r="D230" s="36"/>
      <c r="E230" s="36"/>
      <c r="F230" s="36"/>
      <c r="G230" s="36"/>
    </row>
    <row r="231" spans="1:7" x14ac:dyDescent="0.2">
      <c r="A231" s="299" t="s">
        <v>982</v>
      </c>
      <c r="B231" s="36"/>
      <c r="C231" s="36"/>
      <c r="D231" s="36"/>
      <c r="E231" s="36"/>
      <c r="F231" s="36"/>
      <c r="G231" s="36"/>
    </row>
    <row r="232" spans="1:7" x14ac:dyDescent="0.2">
      <c r="A232" s="299" t="s">
        <v>983</v>
      </c>
      <c r="B232" s="36"/>
      <c r="C232" s="36"/>
      <c r="D232" s="36"/>
      <c r="E232" s="36"/>
      <c r="F232" s="36"/>
      <c r="G232" s="36"/>
    </row>
    <row r="233" spans="1:7" ht="8.25" customHeight="1" x14ac:dyDescent="0.2">
      <c r="A233" s="299" t="s">
        <v>971</v>
      </c>
      <c r="B233" s="36"/>
      <c r="C233" s="36"/>
      <c r="D233" s="36"/>
      <c r="E233" s="36"/>
      <c r="F233" s="36"/>
      <c r="G233" s="36"/>
    </row>
    <row r="234" spans="1:7" x14ac:dyDescent="0.2">
      <c r="A234" s="301" t="s">
        <v>984</v>
      </c>
      <c r="B234" s="36"/>
      <c r="C234" s="36"/>
      <c r="D234" s="36"/>
      <c r="E234" s="36"/>
      <c r="F234" s="36"/>
      <c r="G234" s="36"/>
    </row>
    <row r="235" spans="1:7" ht="6.75" customHeight="1" x14ac:dyDescent="0.2">
      <c r="A235" s="301"/>
      <c r="B235" s="36"/>
      <c r="C235" s="36"/>
      <c r="D235" s="36"/>
      <c r="E235" s="36"/>
      <c r="F235" s="36"/>
      <c r="G235" s="36"/>
    </row>
    <row r="236" spans="1:7" x14ac:dyDescent="0.2">
      <c r="A236" s="299" t="s">
        <v>985</v>
      </c>
      <c r="B236" s="36"/>
      <c r="C236" s="36"/>
      <c r="D236" s="36"/>
      <c r="E236" s="36"/>
      <c r="F236" s="36"/>
      <c r="G236" s="36"/>
    </row>
    <row r="237" spans="1:7" x14ac:dyDescent="0.2">
      <c r="A237" s="299"/>
      <c r="B237" s="36"/>
      <c r="C237" s="36"/>
      <c r="D237" s="36"/>
      <c r="E237" s="36"/>
      <c r="F237" s="36"/>
      <c r="G237" s="36"/>
    </row>
    <row r="238" spans="1:7" x14ac:dyDescent="0.2">
      <c r="A238" s="299"/>
      <c r="B238" s="36"/>
      <c r="C238" s="36"/>
      <c r="D238" s="36"/>
      <c r="E238" s="36"/>
      <c r="F238" s="36"/>
      <c r="G238" s="36"/>
    </row>
    <row r="239" spans="1:7" x14ac:dyDescent="0.2">
      <c r="A239" s="299"/>
      <c r="B239" s="36"/>
      <c r="C239" s="36"/>
      <c r="D239" s="36"/>
      <c r="E239" s="36"/>
      <c r="F239" s="36"/>
      <c r="G239" s="36"/>
    </row>
    <row r="240" spans="1:7" x14ac:dyDescent="0.2">
      <c r="A240" s="299"/>
      <c r="B240" s="36"/>
      <c r="C240" s="36"/>
      <c r="D240" s="36"/>
      <c r="E240" s="36"/>
      <c r="F240" s="36"/>
      <c r="G240" s="36"/>
    </row>
    <row r="241" spans="1:7" x14ac:dyDescent="0.2">
      <c r="A241" s="299"/>
      <c r="B241" s="36"/>
      <c r="C241" s="36"/>
      <c r="D241" s="36"/>
      <c r="E241" s="36"/>
      <c r="F241" s="36"/>
      <c r="G241" s="36"/>
    </row>
    <row r="242" spans="1:7" x14ac:dyDescent="0.2">
      <c r="A242" s="299"/>
      <c r="B242" s="36"/>
      <c r="C242" s="36"/>
      <c r="D242" s="36"/>
      <c r="E242" s="36"/>
      <c r="F242" s="36"/>
      <c r="G242" s="36"/>
    </row>
    <row r="243" spans="1:7" x14ac:dyDescent="0.2">
      <c r="A243" s="299"/>
      <c r="B243" s="36"/>
      <c r="C243" s="36"/>
      <c r="D243" s="36"/>
      <c r="E243" s="36"/>
      <c r="F243" s="36"/>
      <c r="G243" s="36"/>
    </row>
    <row r="244" spans="1:7" x14ac:dyDescent="0.2">
      <c r="A244" s="299"/>
      <c r="B244" s="36"/>
      <c r="C244" s="36"/>
      <c r="D244" s="36"/>
      <c r="E244" s="36"/>
      <c r="F244" s="36"/>
      <c r="G244" s="36"/>
    </row>
    <row r="245" spans="1:7" x14ac:dyDescent="0.2">
      <c r="A245" s="299"/>
      <c r="B245" s="36"/>
      <c r="C245" s="36"/>
      <c r="D245" s="36"/>
      <c r="E245" s="36"/>
      <c r="F245" s="36"/>
      <c r="G245" s="36"/>
    </row>
    <row r="246" spans="1:7" x14ac:dyDescent="0.2">
      <c r="A246" s="299"/>
      <c r="B246" s="36"/>
      <c r="C246" s="36"/>
      <c r="D246" s="36"/>
      <c r="E246" s="36"/>
      <c r="F246" s="36"/>
      <c r="G246" s="36"/>
    </row>
    <row r="247" spans="1:7" x14ac:dyDescent="0.2">
      <c r="A247" s="299"/>
      <c r="B247" s="36"/>
      <c r="C247" s="36"/>
      <c r="D247" s="36"/>
      <c r="E247" s="36"/>
      <c r="F247" s="36"/>
      <c r="G247" s="36"/>
    </row>
    <row r="248" spans="1:7" x14ac:dyDescent="0.2">
      <c r="A248" s="299"/>
      <c r="B248" s="36"/>
      <c r="C248" s="36"/>
      <c r="D248" s="36"/>
      <c r="E248" s="36"/>
      <c r="F248" s="36"/>
      <c r="G248" s="36"/>
    </row>
    <row r="249" spans="1:7" x14ac:dyDescent="0.2">
      <c r="A249" s="299"/>
      <c r="B249" s="36"/>
      <c r="C249" s="36"/>
      <c r="D249" s="36"/>
      <c r="E249" s="36"/>
      <c r="F249" s="36"/>
      <c r="G249" s="36"/>
    </row>
    <row r="250" spans="1:7" x14ac:dyDescent="0.2">
      <c r="A250" s="299"/>
      <c r="B250" s="36"/>
      <c r="C250" s="36"/>
      <c r="D250" s="36"/>
      <c r="E250" s="36"/>
      <c r="F250" s="36"/>
      <c r="G250" s="36"/>
    </row>
    <row r="251" spans="1:7" x14ac:dyDescent="0.2">
      <c r="A251" s="299"/>
      <c r="B251" s="36"/>
      <c r="C251" s="36"/>
      <c r="D251" s="36"/>
      <c r="E251" s="36"/>
      <c r="F251" s="36"/>
      <c r="G251" s="36"/>
    </row>
    <row r="252" spans="1:7" x14ac:dyDescent="0.2">
      <c r="A252" s="299"/>
      <c r="B252" s="36"/>
      <c r="C252" s="36"/>
      <c r="D252" s="36"/>
      <c r="E252" s="36"/>
      <c r="F252" s="36"/>
      <c r="G252" s="36"/>
    </row>
    <row r="253" spans="1:7" x14ac:dyDescent="0.2">
      <c r="A253" s="299"/>
      <c r="B253" s="36"/>
      <c r="C253" s="36"/>
      <c r="D253" s="36"/>
      <c r="E253" s="36"/>
      <c r="F253" s="36"/>
      <c r="G253" s="36"/>
    </row>
    <row r="254" spans="1:7" x14ac:dyDescent="0.2">
      <c r="A254" s="299"/>
      <c r="B254" s="36"/>
      <c r="C254" s="36"/>
      <c r="D254" s="36"/>
      <c r="E254" s="36"/>
      <c r="F254" s="36"/>
      <c r="G254" s="36"/>
    </row>
    <row r="255" spans="1:7" x14ac:dyDescent="0.2">
      <c r="A255" s="299"/>
      <c r="B255" s="36"/>
      <c r="C255" s="36"/>
      <c r="D255" s="36"/>
      <c r="E255" s="36"/>
      <c r="F255" s="36"/>
      <c r="G255" s="36"/>
    </row>
    <row r="256" spans="1:7" x14ac:dyDescent="0.2">
      <c r="A256" s="299"/>
      <c r="B256" s="36"/>
      <c r="C256" s="36"/>
      <c r="D256" s="36"/>
      <c r="E256" s="36"/>
      <c r="F256" s="36"/>
      <c r="G256" s="36"/>
    </row>
    <row r="257" spans="1:7" x14ac:dyDescent="0.2">
      <c r="A257" s="299"/>
      <c r="B257" s="36"/>
      <c r="C257" s="36"/>
      <c r="D257" s="36"/>
      <c r="E257" s="36"/>
      <c r="F257" s="36"/>
      <c r="G257" s="36"/>
    </row>
    <row r="258" spans="1:7" x14ac:dyDescent="0.2">
      <c r="A258" s="299"/>
      <c r="B258" s="36"/>
      <c r="C258" s="36"/>
      <c r="D258" s="36"/>
      <c r="E258" s="36"/>
      <c r="F258" s="36"/>
      <c r="G258" s="36"/>
    </row>
    <row r="259" spans="1:7" x14ac:dyDescent="0.2">
      <c r="A259" s="299"/>
      <c r="B259" s="36"/>
      <c r="C259" s="36"/>
      <c r="D259" s="36"/>
      <c r="E259" s="36"/>
      <c r="F259" s="36"/>
      <c r="G259" s="36"/>
    </row>
    <row r="260" spans="1:7" x14ac:dyDescent="0.2">
      <c r="A260" s="234"/>
      <c r="B260" s="234"/>
      <c r="C260" s="234"/>
      <c r="D260" s="234"/>
      <c r="E260" s="36"/>
      <c r="F260" s="36"/>
      <c r="G260" s="36"/>
    </row>
    <row r="261" spans="1:7" ht="15.75" x14ac:dyDescent="0.25">
      <c r="A261" s="425" t="s">
        <v>996</v>
      </c>
      <c r="B261" s="425"/>
      <c r="C261" s="425"/>
      <c r="D261" s="425"/>
      <c r="E261" s="425"/>
      <c r="F261" s="36"/>
      <c r="G261" s="36"/>
    </row>
    <row r="262" spans="1:7" ht="9" customHeight="1" x14ac:dyDescent="0.25">
      <c r="A262" s="297"/>
      <c r="B262" s="297"/>
      <c r="C262" s="297"/>
      <c r="D262" s="297"/>
      <c r="E262" s="297"/>
      <c r="F262" s="36"/>
      <c r="G262" s="36"/>
    </row>
    <row r="263" spans="1:7" ht="45.75" customHeight="1" x14ac:dyDescent="0.2">
      <c r="A263" s="450" t="s">
        <v>997</v>
      </c>
      <c r="B263" s="450"/>
      <c r="C263" s="450"/>
      <c r="D263" s="450"/>
      <c r="E263" s="450"/>
      <c r="F263" s="36"/>
      <c r="G263" s="36"/>
    </row>
    <row r="264" spans="1:7" ht="32.25" customHeight="1" thickBot="1" x14ac:dyDescent="0.25">
      <c r="A264" s="450" t="s">
        <v>1075</v>
      </c>
      <c r="B264" s="450"/>
      <c r="C264" s="450"/>
      <c r="D264" s="450"/>
      <c r="E264" s="450"/>
      <c r="F264" s="36"/>
      <c r="G264" s="36"/>
    </row>
    <row r="265" spans="1:7" ht="13.5" thickBot="1" x14ac:dyDescent="0.25">
      <c r="A265" s="307" t="s">
        <v>998</v>
      </c>
      <c r="B265" s="308" t="s">
        <v>999</v>
      </c>
      <c r="C265" s="308" t="s">
        <v>1000</v>
      </c>
      <c r="D265" s="308" t="s">
        <v>1001</v>
      </c>
      <c r="E265" s="309"/>
      <c r="F265" s="36"/>
      <c r="G265" s="36"/>
    </row>
    <row r="266" spans="1:7" ht="33.75" x14ac:dyDescent="0.2">
      <c r="A266" s="380">
        <v>1</v>
      </c>
      <c r="B266" s="302" t="s">
        <v>1018</v>
      </c>
      <c r="C266" s="302" t="s">
        <v>1019</v>
      </c>
      <c r="D266" s="303" t="s">
        <v>1020</v>
      </c>
      <c r="E266" s="445"/>
      <c r="F266" s="36"/>
      <c r="G266" s="36"/>
    </row>
    <row r="267" spans="1:7" ht="33.75" x14ac:dyDescent="0.2">
      <c r="A267" s="402"/>
      <c r="B267" s="302" t="s">
        <v>1002</v>
      </c>
      <c r="C267" s="302" t="s">
        <v>1021</v>
      </c>
      <c r="D267" s="303" t="s">
        <v>1022</v>
      </c>
      <c r="E267" s="445"/>
      <c r="F267" s="36"/>
      <c r="G267" s="36"/>
    </row>
    <row r="268" spans="1:7" ht="22.5" x14ac:dyDescent="0.2">
      <c r="A268" s="402"/>
      <c r="B268" s="304"/>
      <c r="C268" s="302" t="s">
        <v>1023</v>
      </c>
      <c r="D268" s="303" t="s">
        <v>1024</v>
      </c>
      <c r="E268" s="309"/>
      <c r="F268" s="36"/>
      <c r="G268" s="36"/>
    </row>
    <row r="269" spans="1:7" ht="33.75" x14ac:dyDescent="0.2">
      <c r="A269" s="402"/>
      <c r="B269" s="304"/>
      <c r="C269" s="304"/>
      <c r="D269" s="303" t="s">
        <v>1025</v>
      </c>
      <c r="E269" s="309"/>
      <c r="F269" s="36"/>
      <c r="G269" s="36"/>
    </row>
    <row r="270" spans="1:7" ht="33.75" x14ac:dyDescent="0.2">
      <c r="A270" s="402"/>
      <c r="B270" s="304"/>
      <c r="C270" s="304"/>
      <c r="D270" s="303" t="s">
        <v>1026</v>
      </c>
      <c r="E270" s="309"/>
      <c r="F270" s="36"/>
      <c r="G270" s="36"/>
    </row>
    <row r="271" spans="1:7" ht="33.75" x14ac:dyDescent="0.2">
      <c r="A271" s="402"/>
      <c r="B271" s="304"/>
      <c r="C271" s="304"/>
      <c r="D271" s="303" t="s">
        <v>1027</v>
      </c>
      <c r="E271" s="309"/>
      <c r="F271" s="36"/>
      <c r="G271" s="36"/>
    </row>
    <row r="272" spans="1:7" ht="34.5" thickBot="1" x14ac:dyDescent="0.25">
      <c r="A272" s="402"/>
      <c r="B272" s="304"/>
      <c r="C272" s="305"/>
      <c r="D272" s="306" t="s">
        <v>1028</v>
      </c>
      <c r="E272" s="309"/>
      <c r="F272" s="36"/>
      <c r="G272" s="36"/>
    </row>
    <row r="273" spans="1:7" ht="45" x14ac:dyDescent="0.2">
      <c r="A273" s="402"/>
      <c r="B273" s="304"/>
      <c r="C273" s="302" t="s">
        <v>1003</v>
      </c>
      <c r="D273" s="303" t="s">
        <v>1029</v>
      </c>
      <c r="E273" s="445"/>
      <c r="F273" s="36"/>
      <c r="G273" s="36"/>
    </row>
    <row r="274" spans="1:7" ht="22.5" x14ac:dyDescent="0.2">
      <c r="A274" s="402"/>
      <c r="B274" s="304"/>
      <c r="C274" s="302" t="s">
        <v>1030</v>
      </c>
      <c r="D274" s="303" t="s">
        <v>1031</v>
      </c>
      <c r="E274" s="445"/>
      <c r="F274" s="36"/>
      <c r="G274" s="36"/>
    </row>
    <row r="275" spans="1:7" ht="22.5" x14ac:dyDescent="0.2">
      <c r="A275" s="402"/>
      <c r="B275" s="304"/>
      <c r="C275" s="304"/>
      <c r="D275" s="303" t="s">
        <v>1032</v>
      </c>
      <c r="E275" s="445"/>
      <c r="F275" s="36"/>
      <c r="G275" s="36"/>
    </row>
    <row r="276" spans="1:7" ht="33.75" x14ac:dyDescent="0.2">
      <c r="A276" s="402"/>
      <c r="B276" s="304"/>
      <c r="C276" s="304"/>
      <c r="D276" s="303" t="s">
        <v>1033</v>
      </c>
      <c r="E276" s="445"/>
      <c r="F276" s="36"/>
      <c r="G276" s="36"/>
    </row>
    <row r="277" spans="1:7" ht="33.75" x14ac:dyDescent="0.2">
      <c r="A277" s="402"/>
      <c r="B277" s="304"/>
      <c r="C277" s="304"/>
      <c r="D277" s="303" t="s">
        <v>1034</v>
      </c>
      <c r="E277" s="445"/>
      <c r="F277" s="36"/>
      <c r="G277" s="36"/>
    </row>
    <row r="278" spans="1:7" ht="23.25" thickBot="1" x14ac:dyDescent="0.25">
      <c r="A278" s="402"/>
      <c r="B278" s="304"/>
      <c r="C278" s="305"/>
      <c r="D278" s="306" t="s">
        <v>1035</v>
      </c>
      <c r="E278" s="445"/>
      <c r="F278" s="36"/>
      <c r="G278" s="36"/>
    </row>
    <row r="279" spans="1:7" ht="45.75" thickBot="1" x14ac:dyDescent="0.25">
      <c r="A279" s="389"/>
      <c r="B279" s="305"/>
      <c r="C279" s="237" t="s">
        <v>1036</v>
      </c>
      <c r="D279" s="306" t="s">
        <v>1037</v>
      </c>
      <c r="E279" s="309"/>
      <c r="F279" s="36"/>
      <c r="G279" s="36"/>
    </row>
    <row r="280" spans="1:7" ht="23.25" thickBot="1" x14ac:dyDescent="0.25">
      <c r="A280" s="380">
        <v>2</v>
      </c>
      <c r="B280" s="378" t="s">
        <v>1038</v>
      </c>
      <c r="C280" s="378" t="s">
        <v>1039</v>
      </c>
      <c r="D280" s="237" t="s">
        <v>1004</v>
      </c>
      <c r="E280" s="309"/>
      <c r="F280" s="36"/>
      <c r="G280" s="36"/>
    </row>
    <row r="281" spans="1:7" ht="13.5" thickBot="1" x14ac:dyDescent="0.25">
      <c r="A281" s="402"/>
      <c r="B281" s="401"/>
      <c r="C281" s="401"/>
      <c r="D281" s="237" t="s">
        <v>1005</v>
      </c>
      <c r="E281" s="309"/>
      <c r="F281" s="36"/>
      <c r="G281" s="36"/>
    </row>
    <row r="282" spans="1:7" ht="13.5" thickBot="1" x14ac:dyDescent="0.25">
      <c r="A282" s="402"/>
      <c r="B282" s="401"/>
      <c r="C282" s="401"/>
      <c r="D282" s="237" t="s">
        <v>1076</v>
      </c>
      <c r="E282" s="309"/>
      <c r="F282" s="36"/>
      <c r="G282" s="36"/>
    </row>
    <row r="283" spans="1:7" ht="13.5" thickBot="1" x14ac:dyDescent="0.25">
      <c r="A283" s="389"/>
      <c r="B283" s="390"/>
      <c r="C283" s="390"/>
      <c r="D283" s="237" t="s">
        <v>1006</v>
      </c>
      <c r="E283" s="309"/>
      <c r="F283" s="36"/>
      <c r="G283" s="36"/>
    </row>
    <row r="284" spans="1:7" ht="13.5" thickBot="1" x14ac:dyDescent="0.25">
      <c r="A284" s="245">
        <v>3</v>
      </c>
      <c r="B284" s="446" t="s">
        <v>1007</v>
      </c>
      <c r="C284" s="447"/>
      <c r="D284" s="448"/>
      <c r="E284" s="309"/>
      <c r="F284" s="36"/>
      <c r="G284" s="36"/>
    </row>
    <row r="285" spans="1:7" ht="23.25" thickBot="1" x14ac:dyDescent="0.25">
      <c r="A285" s="380">
        <v>4</v>
      </c>
      <c r="B285" s="378" t="s">
        <v>1040</v>
      </c>
      <c r="C285" s="378" t="s">
        <v>1008</v>
      </c>
      <c r="D285" s="237" t="s">
        <v>1009</v>
      </c>
      <c r="E285" s="309"/>
      <c r="F285" s="36"/>
      <c r="G285" s="36"/>
    </row>
    <row r="286" spans="1:7" ht="13.5" thickBot="1" x14ac:dyDescent="0.25">
      <c r="A286" s="402"/>
      <c r="B286" s="401"/>
      <c r="C286" s="401"/>
      <c r="D286" s="237" t="s">
        <v>1010</v>
      </c>
      <c r="E286" s="309"/>
      <c r="F286" s="36"/>
      <c r="G286" s="36"/>
    </row>
    <row r="287" spans="1:7" ht="13.5" thickBot="1" x14ac:dyDescent="0.25">
      <c r="A287" s="402"/>
      <c r="B287" s="401"/>
      <c r="C287" s="401"/>
      <c r="D287" s="237" t="s">
        <v>1011</v>
      </c>
      <c r="E287" s="309"/>
      <c r="F287" s="36"/>
      <c r="G287" s="36"/>
    </row>
    <row r="288" spans="1:7" ht="23.25" thickBot="1" x14ac:dyDescent="0.25">
      <c r="A288" s="389"/>
      <c r="B288" s="390"/>
      <c r="C288" s="390"/>
      <c r="D288" s="237" t="s">
        <v>1012</v>
      </c>
      <c r="E288" s="309"/>
      <c r="F288" s="36"/>
      <c r="G288" s="36"/>
    </row>
    <row r="289" spans="1:7" ht="34.5" thickBot="1" x14ac:dyDescent="0.25">
      <c r="A289" s="380">
        <v>5</v>
      </c>
      <c r="B289" s="378" t="s">
        <v>1013</v>
      </c>
      <c r="C289" s="378" t="s">
        <v>1014</v>
      </c>
      <c r="D289" s="237" t="s">
        <v>1015</v>
      </c>
      <c r="E289" s="309"/>
      <c r="F289" s="36"/>
      <c r="G289" s="36"/>
    </row>
    <row r="290" spans="1:7" ht="23.25" thickBot="1" x14ac:dyDescent="0.25">
      <c r="A290" s="402"/>
      <c r="B290" s="401"/>
      <c r="C290" s="401"/>
      <c r="D290" s="237" t="s">
        <v>1016</v>
      </c>
      <c r="E290" s="309"/>
      <c r="F290" s="36"/>
      <c r="G290" s="36"/>
    </row>
    <row r="291" spans="1:7" ht="23.25" thickBot="1" x14ac:dyDescent="0.25">
      <c r="A291" s="389"/>
      <c r="B291" s="390"/>
      <c r="C291" s="390"/>
      <c r="D291" s="237" t="s">
        <v>1017</v>
      </c>
      <c r="E291" s="309"/>
      <c r="F291" s="36"/>
      <c r="G291" s="36"/>
    </row>
    <row r="292" spans="1:7" x14ac:dyDescent="0.2">
      <c r="A292" s="310"/>
      <c r="B292" s="234"/>
      <c r="C292" s="234"/>
      <c r="D292" s="234"/>
      <c r="E292" s="234"/>
      <c r="F292" s="36"/>
      <c r="G292" s="36"/>
    </row>
    <row r="293" spans="1:7" x14ac:dyDescent="0.2">
      <c r="A293" s="234"/>
      <c r="B293" s="234"/>
      <c r="C293" s="234"/>
      <c r="D293" s="234"/>
      <c r="E293" s="36"/>
      <c r="F293" s="36"/>
      <c r="G293" s="36"/>
    </row>
    <row r="294" spans="1:7" x14ac:dyDescent="0.2">
      <c r="A294" s="234"/>
      <c r="B294" s="234"/>
      <c r="C294" s="234"/>
      <c r="D294" s="234"/>
      <c r="E294" s="36"/>
      <c r="F294" s="36"/>
      <c r="G294" s="36"/>
    </row>
    <row r="295" spans="1:7" x14ac:dyDescent="0.2">
      <c r="A295" s="234"/>
      <c r="B295" s="234"/>
      <c r="C295" s="234"/>
      <c r="D295" s="234"/>
      <c r="E295" s="36"/>
      <c r="F295" s="36"/>
      <c r="G295" s="36"/>
    </row>
    <row r="296" spans="1:7" x14ac:dyDescent="0.2">
      <c r="A296" s="234"/>
      <c r="B296" s="234"/>
      <c r="C296" s="234"/>
      <c r="D296" s="234"/>
      <c r="E296" s="36"/>
      <c r="F296" s="36"/>
      <c r="G296" s="36"/>
    </row>
    <row r="297" spans="1:7" x14ac:dyDescent="0.2">
      <c r="A297" s="234"/>
      <c r="B297" s="234"/>
      <c r="C297" s="234"/>
      <c r="D297" s="234"/>
      <c r="E297" s="36"/>
      <c r="F297" s="36"/>
      <c r="G297" s="36"/>
    </row>
    <row r="298" spans="1:7" x14ac:dyDescent="0.2">
      <c r="A298" s="234"/>
      <c r="B298" s="234"/>
      <c r="C298" s="234"/>
      <c r="D298" s="234"/>
      <c r="E298" s="36"/>
      <c r="F298" s="36"/>
      <c r="G298" s="36"/>
    </row>
    <row r="299" spans="1:7" x14ac:dyDescent="0.2">
      <c r="A299" s="234"/>
      <c r="B299" s="234"/>
      <c r="C299" s="234"/>
      <c r="D299" s="234"/>
      <c r="E299" s="36"/>
      <c r="F299" s="36"/>
      <c r="G299" s="36"/>
    </row>
    <row r="300" spans="1:7" x14ac:dyDescent="0.2">
      <c r="A300" s="234"/>
      <c r="B300" s="234"/>
      <c r="C300" s="234"/>
      <c r="D300" s="234"/>
      <c r="E300" s="36"/>
      <c r="F300" s="36"/>
      <c r="G300" s="36"/>
    </row>
    <row r="301" spans="1:7" x14ac:dyDescent="0.2">
      <c r="A301" s="234"/>
      <c r="B301" s="234"/>
      <c r="C301" s="234"/>
      <c r="D301" s="234"/>
      <c r="E301" s="36"/>
      <c r="F301" s="36"/>
      <c r="G301" s="36"/>
    </row>
    <row r="302" spans="1:7" x14ac:dyDescent="0.2">
      <c r="A302" s="234"/>
      <c r="B302" s="234"/>
      <c r="C302" s="234"/>
      <c r="D302" s="234"/>
      <c r="E302" s="36"/>
      <c r="F302" s="36"/>
      <c r="G302" s="36"/>
    </row>
    <row r="303" spans="1:7" x14ac:dyDescent="0.2">
      <c r="A303" s="234"/>
      <c r="B303" s="234"/>
      <c r="C303" s="234"/>
      <c r="D303" s="234"/>
      <c r="E303" s="36"/>
      <c r="F303" s="36"/>
      <c r="G303" s="36"/>
    </row>
    <row r="304" spans="1:7" x14ac:dyDescent="0.2">
      <c r="A304" s="234"/>
      <c r="B304" s="234"/>
      <c r="C304" s="234"/>
      <c r="D304" s="234"/>
      <c r="E304" s="36"/>
      <c r="F304" s="36"/>
      <c r="G304" s="36"/>
    </row>
    <row r="305" spans="1:7" x14ac:dyDescent="0.2">
      <c r="A305" s="234"/>
      <c r="B305" s="234"/>
      <c r="C305" s="234"/>
      <c r="D305" s="234"/>
      <c r="E305" s="36"/>
      <c r="F305" s="36"/>
      <c r="G305" s="36"/>
    </row>
    <row r="306" spans="1:7" x14ac:dyDescent="0.2">
      <c r="A306" s="234"/>
      <c r="B306" s="234"/>
      <c r="C306" s="234"/>
      <c r="D306" s="234"/>
      <c r="E306" s="36"/>
      <c r="F306" s="36"/>
      <c r="G306" s="36"/>
    </row>
    <row r="307" spans="1:7" x14ac:dyDescent="0.2">
      <c r="A307" s="234"/>
      <c r="B307" s="234"/>
      <c r="C307" s="234"/>
      <c r="D307" s="234"/>
      <c r="E307" s="36"/>
      <c r="F307" s="36"/>
      <c r="G307" s="36"/>
    </row>
    <row r="308" spans="1:7" x14ac:dyDescent="0.2">
      <c r="A308" s="234"/>
      <c r="B308" s="234"/>
      <c r="C308" s="234"/>
      <c r="D308" s="234"/>
      <c r="E308" s="36"/>
      <c r="F308" s="36"/>
      <c r="G308" s="36"/>
    </row>
    <row r="309" spans="1:7" x14ac:dyDescent="0.2">
      <c r="A309" s="234"/>
      <c r="B309" s="234"/>
      <c r="C309" s="234"/>
      <c r="D309" s="234"/>
      <c r="E309" s="36"/>
      <c r="F309" s="36"/>
      <c r="G309" s="36"/>
    </row>
    <row r="310" spans="1:7" x14ac:dyDescent="0.2">
      <c r="A310" s="234"/>
      <c r="B310" s="234"/>
      <c r="C310" s="234"/>
      <c r="D310" s="234"/>
      <c r="E310" s="36"/>
      <c r="F310" s="36"/>
      <c r="G310" s="36"/>
    </row>
    <row r="311" spans="1:7" x14ac:dyDescent="0.2">
      <c r="A311" s="234"/>
      <c r="B311" s="234"/>
      <c r="C311" s="234"/>
      <c r="D311" s="234"/>
      <c r="E311" s="36"/>
      <c r="F311" s="36"/>
      <c r="G311" s="36"/>
    </row>
    <row r="312" spans="1:7" x14ac:dyDescent="0.2">
      <c r="A312" s="234"/>
      <c r="B312" s="234"/>
      <c r="C312" s="234"/>
      <c r="D312" s="234"/>
      <c r="E312" s="36"/>
      <c r="F312" s="36"/>
      <c r="G312" s="36"/>
    </row>
    <row r="313" spans="1:7" x14ac:dyDescent="0.2">
      <c r="A313" s="234"/>
      <c r="B313" s="234"/>
      <c r="C313" s="234"/>
      <c r="D313" s="234"/>
      <c r="E313" s="36"/>
      <c r="F313" s="36"/>
      <c r="G313" s="36"/>
    </row>
    <row r="314" spans="1:7" x14ac:dyDescent="0.2">
      <c r="A314" s="234"/>
      <c r="B314" s="234"/>
      <c r="C314" s="234"/>
      <c r="D314" s="234"/>
      <c r="E314" s="36"/>
      <c r="F314" s="36"/>
      <c r="G314" s="36"/>
    </row>
    <row r="315" spans="1:7" x14ac:dyDescent="0.2">
      <c r="A315" s="234"/>
      <c r="B315" s="234"/>
      <c r="C315" s="234"/>
      <c r="D315" s="234"/>
      <c r="E315" s="36"/>
      <c r="F315" s="36"/>
      <c r="G315" s="36"/>
    </row>
    <row r="316" spans="1:7" x14ac:dyDescent="0.2">
      <c r="A316" s="234"/>
      <c r="B316" s="234"/>
      <c r="C316" s="234"/>
      <c r="D316" s="234"/>
      <c r="E316" s="36"/>
      <c r="F316" s="36"/>
      <c r="G316" s="36"/>
    </row>
    <row r="317" spans="1:7" x14ac:dyDescent="0.2">
      <c r="A317" s="234"/>
      <c r="B317" s="234"/>
      <c r="C317" s="234"/>
      <c r="D317" s="234"/>
      <c r="E317" s="36"/>
      <c r="F317" s="36"/>
      <c r="G317" s="36"/>
    </row>
    <row r="318" spans="1:7" x14ac:dyDescent="0.2">
      <c r="A318" s="234"/>
      <c r="B318" s="234"/>
      <c r="C318" s="234"/>
      <c r="D318" s="234"/>
      <c r="E318" s="36"/>
      <c r="F318" s="36"/>
      <c r="G318" s="36"/>
    </row>
    <row r="319" spans="1:7" x14ac:dyDescent="0.2">
      <c r="A319" s="234"/>
      <c r="B319" s="234"/>
      <c r="C319" s="234"/>
      <c r="D319" s="234"/>
      <c r="E319" s="36"/>
      <c r="F319" s="36"/>
      <c r="G319" s="36"/>
    </row>
    <row r="320" spans="1:7" x14ac:dyDescent="0.2">
      <c r="A320" s="234"/>
      <c r="B320" s="234"/>
      <c r="C320" s="234"/>
      <c r="D320" s="234"/>
      <c r="E320" s="36"/>
      <c r="F320" s="36"/>
      <c r="G320" s="36"/>
    </row>
    <row r="321" spans="1:7" x14ac:dyDescent="0.2">
      <c r="A321" s="234"/>
      <c r="B321" s="234"/>
      <c r="C321" s="234"/>
      <c r="D321" s="234"/>
      <c r="E321" s="36"/>
      <c r="F321" s="36"/>
      <c r="G321" s="36"/>
    </row>
    <row r="322" spans="1:7" x14ac:dyDescent="0.2">
      <c r="A322" s="234"/>
      <c r="B322" s="234"/>
      <c r="C322" s="234"/>
      <c r="D322" s="234"/>
      <c r="E322" s="36"/>
      <c r="F322" s="36"/>
      <c r="G322" s="36"/>
    </row>
    <row r="323" spans="1:7" x14ac:dyDescent="0.2">
      <c r="A323" s="234"/>
      <c r="B323" s="234"/>
      <c r="C323" s="234"/>
      <c r="D323" s="234"/>
      <c r="E323" s="36"/>
      <c r="F323" s="36"/>
      <c r="G323" s="36"/>
    </row>
    <row r="324" spans="1:7" x14ac:dyDescent="0.2">
      <c r="A324" s="234"/>
      <c r="B324" s="234"/>
      <c r="C324" s="234"/>
      <c r="D324" s="234"/>
      <c r="E324" s="36"/>
      <c r="F324" s="36"/>
      <c r="G324" s="36"/>
    </row>
    <row r="325" spans="1:7" x14ac:dyDescent="0.2">
      <c r="A325" s="234"/>
      <c r="B325" s="234"/>
      <c r="C325" s="234"/>
      <c r="D325" s="234"/>
      <c r="E325" s="36"/>
      <c r="F325" s="36"/>
      <c r="G325" s="36"/>
    </row>
    <row r="326" spans="1:7" x14ac:dyDescent="0.2">
      <c r="A326" s="234"/>
      <c r="B326" s="234"/>
      <c r="C326" s="234"/>
      <c r="D326" s="234"/>
      <c r="E326" s="36"/>
      <c r="F326" s="36"/>
      <c r="G326" s="36"/>
    </row>
    <row r="327" spans="1:7" x14ac:dyDescent="0.2">
      <c r="A327" s="234"/>
      <c r="B327" s="234"/>
      <c r="C327" s="234"/>
      <c r="D327" s="234"/>
      <c r="E327" s="36"/>
      <c r="F327" s="36"/>
      <c r="G327" s="36"/>
    </row>
    <row r="328" spans="1:7" x14ac:dyDescent="0.2">
      <c r="A328" s="234"/>
      <c r="B328" s="234"/>
      <c r="C328" s="234"/>
      <c r="D328" s="234"/>
      <c r="E328" s="36"/>
      <c r="F328" s="36"/>
      <c r="G328" s="36"/>
    </row>
    <row r="329" spans="1:7" x14ac:dyDescent="0.2">
      <c r="A329" s="234"/>
      <c r="B329" s="234"/>
      <c r="C329" s="234"/>
      <c r="D329" s="234"/>
      <c r="E329" s="36"/>
      <c r="F329" s="36"/>
      <c r="G329" s="36"/>
    </row>
    <row r="330" spans="1:7" x14ac:dyDescent="0.2">
      <c r="A330" s="234"/>
      <c r="B330" s="234"/>
      <c r="C330" s="234"/>
      <c r="D330" s="234"/>
      <c r="E330" s="36"/>
      <c r="F330" s="36"/>
      <c r="G330" s="36"/>
    </row>
    <row r="331" spans="1:7" x14ac:dyDescent="0.2">
      <c r="A331" s="234"/>
      <c r="B331" s="234"/>
      <c r="C331" s="234"/>
      <c r="D331" s="234"/>
      <c r="E331" s="36"/>
      <c r="F331" s="36"/>
      <c r="G331" s="36"/>
    </row>
    <row r="332" spans="1:7" x14ac:dyDescent="0.2">
      <c r="A332" s="234"/>
      <c r="B332" s="234"/>
      <c r="C332" s="234"/>
      <c r="D332" s="234"/>
      <c r="E332" s="36"/>
      <c r="F332" s="36"/>
      <c r="G332" s="36"/>
    </row>
    <row r="333" spans="1:7" x14ac:dyDescent="0.2">
      <c r="A333" s="234"/>
      <c r="B333" s="234"/>
      <c r="C333" s="234"/>
      <c r="D333" s="234"/>
      <c r="E333" s="36"/>
      <c r="F333" s="36"/>
      <c r="G333" s="36"/>
    </row>
    <row r="334" spans="1:7" x14ac:dyDescent="0.2">
      <c r="A334" s="234"/>
      <c r="B334" s="234"/>
      <c r="C334" s="234"/>
      <c r="D334" s="234"/>
      <c r="E334" s="36"/>
      <c r="F334" s="36"/>
      <c r="G334" s="36"/>
    </row>
    <row r="335" spans="1:7" x14ac:dyDescent="0.2">
      <c r="A335" s="234"/>
      <c r="B335" s="234"/>
      <c r="C335" s="234"/>
      <c r="D335" s="234"/>
      <c r="E335" s="36"/>
      <c r="F335" s="36"/>
      <c r="G335" s="36"/>
    </row>
    <row r="336" spans="1:7" x14ac:dyDescent="0.2">
      <c r="A336" s="234"/>
      <c r="B336" s="234"/>
      <c r="C336" s="234"/>
      <c r="D336" s="234"/>
      <c r="E336" s="36"/>
      <c r="F336" s="36"/>
      <c r="G336" s="36"/>
    </row>
    <row r="337" spans="1:7" x14ac:dyDescent="0.2">
      <c r="A337" s="234"/>
      <c r="B337" s="234"/>
      <c r="C337" s="234"/>
      <c r="D337" s="234"/>
      <c r="E337" s="36"/>
      <c r="F337" s="36"/>
      <c r="G337" s="36"/>
    </row>
    <row r="338" spans="1:7" x14ac:dyDescent="0.2">
      <c r="A338" s="234"/>
      <c r="B338" s="234"/>
      <c r="C338" s="234"/>
      <c r="D338" s="234"/>
      <c r="E338" s="36"/>
      <c r="F338" s="36"/>
      <c r="G338" s="36"/>
    </row>
    <row r="339" spans="1:7" x14ac:dyDescent="0.2">
      <c r="A339" s="234"/>
      <c r="B339" s="234"/>
      <c r="C339" s="234"/>
      <c r="D339" s="234"/>
      <c r="E339" s="36"/>
      <c r="F339" s="36"/>
      <c r="G339" s="36"/>
    </row>
    <row r="340" spans="1:7" x14ac:dyDescent="0.2">
      <c r="A340" s="234"/>
      <c r="B340" s="234"/>
      <c r="C340" s="234"/>
      <c r="D340" s="234"/>
      <c r="E340" s="36"/>
      <c r="F340" s="36"/>
      <c r="G340" s="36"/>
    </row>
    <row r="341" spans="1:7" x14ac:dyDescent="0.2">
      <c r="A341" s="234"/>
      <c r="B341" s="234"/>
      <c r="C341" s="234"/>
      <c r="D341" s="234"/>
      <c r="E341" s="36"/>
      <c r="F341" s="36"/>
      <c r="G341" s="36"/>
    </row>
    <row r="342" spans="1:7" x14ac:dyDescent="0.2">
      <c r="A342" s="234"/>
      <c r="B342" s="234"/>
      <c r="C342" s="234"/>
      <c r="D342" s="234"/>
      <c r="E342" s="36"/>
      <c r="F342" s="36"/>
      <c r="G342" s="36"/>
    </row>
    <row r="343" spans="1:7" x14ac:dyDescent="0.2">
      <c r="A343" s="234"/>
      <c r="B343" s="234"/>
      <c r="C343" s="234"/>
      <c r="D343" s="234"/>
      <c r="E343" s="36"/>
      <c r="F343" s="36"/>
      <c r="G343" s="36"/>
    </row>
    <row r="344" spans="1:7" x14ac:dyDescent="0.2">
      <c r="A344" s="234"/>
      <c r="B344" s="234"/>
      <c r="C344" s="234"/>
      <c r="D344" s="234"/>
      <c r="E344" s="36"/>
      <c r="F344" s="36"/>
      <c r="G344" s="36"/>
    </row>
    <row r="345" spans="1:7" x14ac:dyDescent="0.2">
      <c r="A345" s="234"/>
      <c r="B345" s="234"/>
      <c r="C345" s="234"/>
      <c r="D345" s="234"/>
      <c r="E345" s="36"/>
      <c r="F345" s="36"/>
      <c r="G345" s="36"/>
    </row>
    <row r="346" spans="1:7" x14ac:dyDescent="0.2">
      <c r="A346" s="234"/>
      <c r="B346" s="234"/>
      <c r="C346" s="234"/>
      <c r="D346" s="234"/>
      <c r="E346" s="36"/>
      <c r="F346" s="36"/>
      <c r="G346" s="36"/>
    </row>
    <row r="347" spans="1:7" x14ac:dyDescent="0.2">
      <c r="A347" s="234"/>
      <c r="B347" s="234"/>
      <c r="C347" s="234"/>
      <c r="D347" s="234"/>
      <c r="E347" s="36"/>
      <c r="F347" s="36"/>
      <c r="G347" s="36"/>
    </row>
    <row r="348" spans="1:7" x14ac:dyDescent="0.2">
      <c r="A348" s="234"/>
      <c r="B348" s="234"/>
      <c r="C348" s="234"/>
      <c r="D348" s="234"/>
      <c r="E348" s="36"/>
      <c r="F348" s="36"/>
      <c r="G348" s="36"/>
    </row>
    <row r="349" spans="1:7" x14ac:dyDescent="0.2">
      <c r="A349" s="234"/>
      <c r="B349" s="234"/>
      <c r="C349" s="234"/>
      <c r="D349" s="234"/>
      <c r="E349" s="36"/>
      <c r="F349" s="36"/>
      <c r="G349" s="36"/>
    </row>
    <row r="350" spans="1:7" x14ac:dyDescent="0.2">
      <c r="A350" s="234"/>
      <c r="B350" s="234"/>
      <c r="C350" s="234"/>
      <c r="D350" s="234"/>
      <c r="E350" s="36"/>
      <c r="F350" s="36"/>
      <c r="G350" s="36"/>
    </row>
    <row r="351" spans="1:7" x14ac:dyDescent="0.2">
      <c r="A351" s="234"/>
      <c r="B351" s="234"/>
      <c r="C351" s="234"/>
      <c r="D351" s="234"/>
      <c r="E351" s="36"/>
      <c r="F351" s="36"/>
      <c r="G351" s="36"/>
    </row>
    <row r="352" spans="1:7" x14ac:dyDescent="0.2">
      <c r="A352" s="234"/>
      <c r="B352" s="234"/>
      <c r="C352" s="234"/>
      <c r="D352" s="234"/>
      <c r="E352" s="36"/>
      <c r="F352" s="36"/>
      <c r="G352" s="36"/>
    </row>
    <row r="353" spans="1:7" x14ac:dyDescent="0.2">
      <c r="A353" s="234"/>
      <c r="B353" s="234"/>
      <c r="C353" s="234"/>
      <c r="D353" s="234"/>
      <c r="E353" s="36"/>
      <c r="F353" s="36"/>
      <c r="G353" s="36"/>
    </row>
    <row r="354" spans="1:7" x14ac:dyDescent="0.2">
      <c r="A354" s="234"/>
      <c r="B354" s="234"/>
      <c r="C354" s="234"/>
      <c r="D354" s="234"/>
      <c r="E354" s="36"/>
      <c r="F354" s="36"/>
      <c r="G354" s="36"/>
    </row>
    <row r="355" spans="1:7" x14ac:dyDescent="0.2">
      <c r="A355" s="234"/>
      <c r="B355" s="234"/>
      <c r="C355" s="234"/>
      <c r="D355" s="234"/>
      <c r="E355" s="36"/>
      <c r="F355" s="36"/>
      <c r="G355" s="36"/>
    </row>
    <row r="356" spans="1:7" x14ac:dyDescent="0.2">
      <c r="A356" s="234"/>
      <c r="B356" s="234"/>
      <c r="C356" s="234"/>
      <c r="D356" s="234"/>
      <c r="E356" s="36"/>
      <c r="F356" s="36"/>
      <c r="G356" s="36"/>
    </row>
    <row r="357" spans="1:7" x14ac:dyDescent="0.2">
      <c r="A357" s="234"/>
      <c r="B357" s="234"/>
      <c r="C357" s="234"/>
      <c r="D357" s="234"/>
      <c r="E357" s="36"/>
      <c r="F357" s="36"/>
      <c r="G357" s="36"/>
    </row>
    <row r="358" spans="1:7" x14ac:dyDescent="0.2">
      <c r="A358" s="234"/>
      <c r="B358" s="234"/>
      <c r="C358" s="234"/>
      <c r="D358" s="234"/>
      <c r="E358" s="36"/>
      <c r="F358" s="36"/>
      <c r="G358" s="36"/>
    </row>
    <row r="359" spans="1:7" x14ac:dyDescent="0.2">
      <c r="A359" s="234"/>
      <c r="B359" s="234"/>
      <c r="C359" s="234"/>
      <c r="D359" s="234"/>
      <c r="E359" s="36"/>
      <c r="F359" s="36"/>
      <c r="G359" s="36"/>
    </row>
    <row r="360" spans="1:7" x14ac:dyDescent="0.2">
      <c r="A360" s="234"/>
      <c r="B360" s="234"/>
      <c r="C360" s="234"/>
      <c r="D360" s="234"/>
      <c r="E360" s="36"/>
      <c r="F360" s="36"/>
      <c r="G360" s="36"/>
    </row>
    <row r="361" spans="1:7" x14ac:dyDescent="0.2">
      <c r="A361" s="234"/>
      <c r="B361" s="234"/>
      <c r="C361" s="234"/>
      <c r="D361" s="234"/>
      <c r="E361" s="36"/>
      <c r="F361" s="36"/>
      <c r="G361" s="36"/>
    </row>
    <row r="362" spans="1:7" x14ac:dyDescent="0.2">
      <c r="A362" s="234"/>
      <c r="B362" s="234"/>
      <c r="C362" s="234"/>
      <c r="D362" s="234"/>
      <c r="E362" s="36"/>
      <c r="F362" s="36"/>
      <c r="G362" s="36"/>
    </row>
    <row r="363" spans="1:7" x14ac:dyDescent="0.2">
      <c r="A363" s="234"/>
      <c r="B363" s="234"/>
      <c r="C363" s="234"/>
      <c r="D363" s="234"/>
      <c r="E363" s="36"/>
      <c r="F363" s="36"/>
      <c r="G363" s="36"/>
    </row>
    <row r="364" spans="1:7" x14ac:dyDescent="0.2">
      <c r="A364" s="234"/>
      <c r="B364" s="234"/>
      <c r="C364" s="234"/>
      <c r="D364" s="234"/>
      <c r="E364" s="36"/>
      <c r="F364" s="36"/>
      <c r="G364" s="36"/>
    </row>
    <row r="365" spans="1:7" x14ac:dyDescent="0.2">
      <c r="A365" s="234"/>
      <c r="B365" s="234"/>
      <c r="C365" s="234"/>
      <c r="D365" s="234"/>
      <c r="E365" s="36"/>
      <c r="F365" s="36"/>
      <c r="G365" s="36"/>
    </row>
    <row r="366" spans="1:7" x14ac:dyDescent="0.2">
      <c r="A366" s="234"/>
      <c r="B366" s="234"/>
      <c r="C366" s="234"/>
      <c r="D366" s="234"/>
      <c r="E366" s="36"/>
      <c r="F366" s="36"/>
      <c r="G366" s="36"/>
    </row>
    <row r="367" spans="1:7" x14ac:dyDescent="0.2">
      <c r="A367" s="234"/>
      <c r="B367" s="234"/>
      <c r="C367" s="234"/>
      <c r="D367" s="234"/>
      <c r="E367" s="36"/>
      <c r="F367" s="36"/>
      <c r="G367" s="36"/>
    </row>
    <row r="368" spans="1:7" x14ac:dyDescent="0.2">
      <c r="A368" s="234"/>
      <c r="B368" s="234"/>
      <c r="C368" s="234"/>
      <c r="D368" s="234"/>
      <c r="E368" s="36"/>
      <c r="F368" s="36"/>
      <c r="G368" s="36"/>
    </row>
    <row r="369" spans="1:7" x14ac:dyDescent="0.2">
      <c r="A369" s="234"/>
      <c r="B369" s="234"/>
      <c r="C369" s="234"/>
      <c r="D369" s="234"/>
      <c r="E369" s="36"/>
      <c r="F369" s="36"/>
      <c r="G369" s="36"/>
    </row>
    <row r="370" spans="1:7" x14ac:dyDescent="0.2">
      <c r="A370" s="234"/>
      <c r="B370" s="234"/>
      <c r="C370" s="234"/>
      <c r="D370" s="234"/>
      <c r="E370" s="36"/>
      <c r="F370" s="36"/>
      <c r="G370" s="36"/>
    </row>
    <row r="371" spans="1:7" x14ac:dyDescent="0.2">
      <c r="A371" s="234"/>
      <c r="B371" s="234"/>
      <c r="C371" s="234"/>
      <c r="D371" s="234"/>
      <c r="E371" s="36"/>
      <c r="F371" s="36"/>
      <c r="G371" s="36"/>
    </row>
    <row r="372" spans="1:7" x14ac:dyDescent="0.2">
      <c r="A372" s="234"/>
      <c r="B372" s="234"/>
      <c r="C372" s="234"/>
      <c r="D372" s="234"/>
      <c r="E372" s="36"/>
      <c r="F372" s="36"/>
      <c r="G372" s="36"/>
    </row>
    <row r="373" spans="1:7" x14ac:dyDescent="0.2">
      <c r="A373" s="234"/>
      <c r="B373" s="234"/>
      <c r="C373" s="234"/>
      <c r="D373" s="234"/>
      <c r="E373" s="36"/>
      <c r="F373" s="36"/>
      <c r="G373" s="36"/>
    </row>
    <row r="374" spans="1:7" x14ac:dyDescent="0.2">
      <c r="A374" s="234"/>
      <c r="B374" s="234"/>
      <c r="C374" s="234"/>
      <c r="D374" s="234"/>
      <c r="E374" s="36"/>
      <c r="F374" s="36"/>
      <c r="G374" s="36"/>
    </row>
    <row r="375" spans="1:7" x14ac:dyDescent="0.2">
      <c r="A375" s="234"/>
      <c r="B375" s="234"/>
      <c r="C375" s="234"/>
      <c r="D375" s="234"/>
      <c r="E375" s="36"/>
      <c r="F375" s="36"/>
      <c r="G375" s="36"/>
    </row>
    <row r="376" spans="1:7" x14ac:dyDescent="0.2">
      <c r="A376" s="234"/>
      <c r="B376" s="234"/>
      <c r="C376" s="234"/>
      <c r="D376" s="234"/>
      <c r="E376" s="36"/>
      <c r="F376" s="36"/>
      <c r="G376" s="36"/>
    </row>
    <row r="377" spans="1:7" x14ac:dyDescent="0.2">
      <c r="A377" s="234"/>
      <c r="B377" s="234"/>
      <c r="C377" s="234"/>
      <c r="D377" s="234"/>
      <c r="E377" s="36"/>
      <c r="F377" s="36"/>
      <c r="G377" s="36"/>
    </row>
    <row r="378" spans="1:7" x14ac:dyDescent="0.2">
      <c r="A378" s="234"/>
      <c r="B378" s="234"/>
      <c r="C378" s="234"/>
      <c r="D378" s="234"/>
      <c r="E378" s="36"/>
      <c r="F378" s="36"/>
      <c r="G378" s="36"/>
    </row>
    <row r="379" spans="1:7" x14ac:dyDescent="0.2">
      <c r="A379" s="234"/>
      <c r="B379" s="234"/>
      <c r="C379" s="234"/>
      <c r="D379" s="234"/>
      <c r="E379" s="36"/>
      <c r="F379" s="36"/>
      <c r="G379" s="36"/>
    </row>
    <row r="380" spans="1:7" x14ac:dyDescent="0.2">
      <c r="A380" s="234"/>
      <c r="B380" s="234"/>
      <c r="C380" s="234"/>
      <c r="D380" s="234"/>
      <c r="E380" s="36"/>
      <c r="F380" s="36"/>
      <c r="G380" s="36"/>
    </row>
    <row r="381" spans="1:7" x14ac:dyDescent="0.2">
      <c r="A381" s="234"/>
      <c r="B381" s="234"/>
      <c r="C381" s="234"/>
      <c r="D381" s="234"/>
      <c r="E381" s="36"/>
      <c r="F381" s="36"/>
      <c r="G381" s="36"/>
    </row>
    <row r="382" spans="1:7" x14ac:dyDescent="0.2">
      <c r="A382" s="234"/>
      <c r="B382" s="234"/>
      <c r="C382" s="234"/>
      <c r="D382" s="234"/>
      <c r="E382" s="36"/>
      <c r="F382" s="36"/>
      <c r="G382" s="36"/>
    </row>
    <row r="383" spans="1:7" x14ac:dyDescent="0.2">
      <c r="A383" s="234"/>
      <c r="B383" s="234"/>
      <c r="C383" s="234"/>
      <c r="D383" s="234"/>
      <c r="E383" s="36"/>
      <c r="F383" s="36"/>
      <c r="G383" s="36"/>
    </row>
    <row r="384" spans="1:7" x14ac:dyDescent="0.2">
      <c r="A384" s="234"/>
      <c r="B384" s="234"/>
      <c r="C384" s="234"/>
      <c r="D384" s="234"/>
      <c r="E384" s="36"/>
      <c r="F384" s="36"/>
      <c r="G384" s="36"/>
    </row>
    <row r="385" spans="1:7" x14ac:dyDescent="0.2">
      <c r="A385" s="234"/>
      <c r="B385" s="234"/>
      <c r="C385" s="234"/>
      <c r="D385" s="234"/>
      <c r="E385" s="36"/>
      <c r="F385" s="36"/>
      <c r="G385" s="36"/>
    </row>
    <row r="386" spans="1:7" x14ac:dyDescent="0.2">
      <c r="A386" s="234"/>
      <c r="B386" s="234"/>
      <c r="C386" s="234"/>
      <c r="D386" s="234"/>
      <c r="E386" s="36"/>
      <c r="F386" s="36"/>
      <c r="G386" s="36"/>
    </row>
    <row r="387" spans="1:7" x14ac:dyDescent="0.2">
      <c r="A387" s="234"/>
      <c r="B387" s="234"/>
      <c r="C387" s="234"/>
      <c r="D387" s="234"/>
      <c r="E387" s="36"/>
      <c r="F387" s="36"/>
      <c r="G387" s="36"/>
    </row>
    <row r="388" spans="1:7" x14ac:dyDescent="0.2">
      <c r="A388" s="234"/>
      <c r="B388" s="234"/>
      <c r="C388" s="234"/>
      <c r="D388" s="234"/>
      <c r="E388" s="36"/>
      <c r="F388" s="36"/>
      <c r="G388" s="36"/>
    </row>
    <row r="389" spans="1:7" x14ac:dyDescent="0.2">
      <c r="A389" s="234"/>
      <c r="B389" s="234"/>
      <c r="C389" s="234"/>
      <c r="D389" s="234"/>
      <c r="E389" s="36"/>
      <c r="F389" s="36"/>
      <c r="G389" s="36"/>
    </row>
    <row r="390" spans="1:7" x14ac:dyDescent="0.2">
      <c r="A390" s="234"/>
      <c r="B390" s="234"/>
      <c r="C390" s="234"/>
      <c r="D390" s="234"/>
      <c r="E390" s="36"/>
      <c r="F390" s="36"/>
      <c r="G390" s="36"/>
    </row>
    <row r="391" spans="1:7" x14ac:dyDescent="0.2">
      <c r="A391" s="234"/>
      <c r="B391" s="234"/>
      <c r="C391" s="234"/>
      <c r="D391" s="234"/>
      <c r="E391" s="36"/>
      <c r="F391" s="36"/>
      <c r="G391" s="36"/>
    </row>
    <row r="392" spans="1:7" x14ac:dyDescent="0.2">
      <c r="A392" s="234"/>
      <c r="B392" s="234"/>
      <c r="C392" s="234"/>
      <c r="D392" s="234"/>
      <c r="E392" s="36"/>
      <c r="F392" s="36"/>
      <c r="G392" s="36"/>
    </row>
    <row r="393" spans="1:7" x14ac:dyDescent="0.2">
      <c r="A393" s="234"/>
      <c r="B393" s="234"/>
      <c r="C393" s="234"/>
      <c r="D393" s="234"/>
      <c r="E393" s="36"/>
      <c r="F393" s="36"/>
      <c r="G393" s="36"/>
    </row>
    <row r="394" spans="1:7" x14ac:dyDescent="0.2">
      <c r="A394" s="234"/>
      <c r="B394" s="234"/>
      <c r="C394" s="234"/>
      <c r="D394" s="234"/>
      <c r="E394" s="36"/>
      <c r="F394" s="36"/>
      <c r="G394" s="36"/>
    </row>
    <row r="395" spans="1:7" x14ac:dyDescent="0.2">
      <c r="A395" s="234"/>
      <c r="B395" s="234"/>
      <c r="C395" s="234"/>
      <c r="D395" s="234"/>
      <c r="E395" s="36"/>
      <c r="F395" s="36"/>
      <c r="G395" s="36"/>
    </row>
    <row r="396" spans="1:7" x14ac:dyDescent="0.2">
      <c r="A396" s="234"/>
      <c r="B396" s="234"/>
      <c r="C396" s="234"/>
      <c r="D396" s="234"/>
      <c r="E396" s="36"/>
      <c r="F396" s="36"/>
      <c r="G396" s="36"/>
    </row>
    <row r="397" spans="1:7" x14ac:dyDescent="0.2">
      <c r="A397" s="234"/>
      <c r="B397" s="234"/>
      <c r="C397" s="234"/>
      <c r="D397" s="234"/>
      <c r="E397" s="36"/>
      <c r="F397" s="36"/>
      <c r="G397" s="36"/>
    </row>
    <row r="398" spans="1:7" x14ac:dyDescent="0.2">
      <c r="A398" s="234"/>
      <c r="B398" s="234"/>
      <c r="C398" s="234"/>
      <c r="D398" s="234"/>
      <c r="E398" s="36"/>
      <c r="F398" s="36"/>
      <c r="G398" s="36"/>
    </row>
    <row r="399" spans="1:7" x14ac:dyDescent="0.2">
      <c r="A399" s="234"/>
      <c r="B399" s="234"/>
      <c r="C399" s="234"/>
      <c r="D399" s="234"/>
      <c r="E399" s="36"/>
      <c r="F399" s="36"/>
      <c r="G399" s="36"/>
    </row>
    <row r="400" spans="1:7" x14ac:dyDescent="0.2">
      <c r="A400" s="234"/>
      <c r="B400" s="234"/>
      <c r="C400" s="234"/>
      <c r="D400" s="234"/>
      <c r="E400" s="36"/>
      <c r="F400" s="36"/>
      <c r="G400" s="36"/>
    </row>
    <row r="401" spans="1:7" x14ac:dyDescent="0.2">
      <c r="A401" s="234"/>
      <c r="B401" s="234"/>
      <c r="C401" s="234"/>
      <c r="D401" s="234"/>
      <c r="E401" s="36"/>
      <c r="F401" s="36"/>
      <c r="G401" s="36"/>
    </row>
    <row r="402" spans="1:7" x14ac:dyDescent="0.2">
      <c r="A402" s="234"/>
      <c r="B402" s="234"/>
      <c r="C402" s="234"/>
      <c r="D402" s="234"/>
      <c r="E402" s="36"/>
      <c r="F402" s="36"/>
      <c r="G402" s="36"/>
    </row>
    <row r="403" spans="1:7" x14ac:dyDescent="0.2">
      <c r="A403" s="234"/>
      <c r="B403" s="234"/>
      <c r="C403" s="234"/>
      <c r="D403" s="234"/>
      <c r="E403" s="36"/>
      <c r="F403" s="36"/>
      <c r="G403" s="36"/>
    </row>
    <row r="404" spans="1:7" x14ac:dyDescent="0.2">
      <c r="A404" s="234"/>
      <c r="B404" s="234"/>
      <c r="C404" s="234"/>
      <c r="D404" s="234"/>
      <c r="E404" s="36"/>
      <c r="F404" s="36"/>
      <c r="G404" s="36"/>
    </row>
    <row r="405" spans="1:7" x14ac:dyDescent="0.2">
      <c r="A405" s="234"/>
      <c r="B405" s="234"/>
      <c r="C405" s="234"/>
      <c r="D405" s="234"/>
      <c r="E405" s="36"/>
      <c r="F405" s="36"/>
      <c r="G405" s="36"/>
    </row>
    <row r="406" spans="1:7" x14ac:dyDescent="0.2">
      <c r="A406" s="234"/>
      <c r="B406" s="234"/>
      <c r="C406" s="234"/>
      <c r="D406" s="234"/>
      <c r="E406" s="36"/>
      <c r="F406" s="36"/>
      <c r="G406" s="36"/>
    </row>
    <row r="407" spans="1:7" x14ac:dyDescent="0.2">
      <c r="A407" s="234"/>
      <c r="B407" s="234"/>
      <c r="C407" s="234"/>
      <c r="D407" s="234"/>
      <c r="E407" s="36"/>
      <c r="F407" s="36"/>
      <c r="G407" s="36"/>
    </row>
    <row r="408" spans="1:7" x14ac:dyDescent="0.2">
      <c r="A408" s="234"/>
      <c r="B408" s="234"/>
      <c r="C408" s="234"/>
      <c r="D408" s="234"/>
      <c r="E408" s="36"/>
      <c r="F408" s="36"/>
      <c r="G408" s="36"/>
    </row>
    <row r="409" spans="1:7" x14ac:dyDescent="0.2">
      <c r="A409" s="234"/>
      <c r="B409" s="234"/>
      <c r="C409" s="234"/>
      <c r="D409" s="234"/>
      <c r="E409" s="36"/>
      <c r="F409" s="36"/>
      <c r="G409" s="36"/>
    </row>
    <row r="410" spans="1:7" x14ac:dyDescent="0.2">
      <c r="A410" s="234"/>
      <c r="B410" s="234"/>
      <c r="C410" s="234"/>
      <c r="D410" s="234"/>
      <c r="E410" s="36"/>
      <c r="F410" s="36"/>
      <c r="G410" s="36"/>
    </row>
    <row r="411" spans="1:7" x14ac:dyDescent="0.2">
      <c r="A411" s="234"/>
      <c r="B411" s="234"/>
      <c r="C411" s="234"/>
      <c r="D411" s="234"/>
      <c r="E411" s="36"/>
      <c r="F411" s="36"/>
      <c r="G411" s="36"/>
    </row>
    <row r="412" spans="1:7" x14ac:dyDescent="0.2">
      <c r="A412" s="234"/>
      <c r="B412" s="234"/>
      <c r="C412" s="234"/>
      <c r="D412" s="234"/>
      <c r="E412" s="36"/>
      <c r="F412" s="36"/>
      <c r="G412" s="36"/>
    </row>
    <row r="413" spans="1:7" x14ac:dyDescent="0.2">
      <c r="A413" s="234"/>
      <c r="B413" s="234"/>
      <c r="C413" s="234"/>
      <c r="D413" s="234"/>
      <c r="E413" s="36"/>
      <c r="F413" s="36"/>
      <c r="G413" s="36"/>
    </row>
    <row r="414" spans="1:7" x14ac:dyDescent="0.2">
      <c r="A414" s="234"/>
      <c r="B414" s="234"/>
      <c r="C414" s="234"/>
      <c r="D414" s="234"/>
      <c r="E414" s="36"/>
      <c r="F414" s="36"/>
      <c r="G414" s="36"/>
    </row>
    <row r="415" spans="1:7" x14ac:dyDescent="0.2">
      <c r="A415" s="234"/>
      <c r="B415" s="234"/>
      <c r="C415" s="234"/>
      <c r="D415" s="234"/>
      <c r="E415" s="36"/>
      <c r="F415" s="36"/>
      <c r="G415" s="36"/>
    </row>
    <row r="416" spans="1:7" x14ac:dyDescent="0.2">
      <c r="A416" s="234"/>
      <c r="B416" s="234"/>
      <c r="C416" s="234"/>
      <c r="D416" s="234"/>
      <c r="E416" s="36"/>
      <c r="F416" s="36"/>
      <c r="G416" s="36"/>
    </row>
    <row r="417" spans="1:7" x14ac:dyDescent="0.2">
      <c r="A417" s="234"/>
      <c r="B417" s="234"/>
      <c r="C417" s="234"/>
      <c r="D417" s="234"/>
      <c r="E417" s="36"/>
      <c r="F417" s="36"/>
      <c r="G417" s="36"/>
    </row>
    <row r="418" spans="1:7" x14ac:dyDescent="0.2">
      <c r="A418" s="234"/>
      <c r="B418" s="234"/>
      <c r="C418" s="234"/>
      <c r="D418" s="234"/>
      <c r="E418" s="36"/>
      <c r="F418" s="36"/>
      <c r="G418" s="36"/>
    </row>
    <row r="419" spans="1:7" x14ac:dyDescent="0.2">
      <c r="A419" s="234"/>
      <c r="B419" s="234"/>
      <c r="C419" s="234"/>
      <c r="D419" s="234"/>
      <c r="E419" s="36"/>
      <c r="F419" s="36"/>
      <c r="G419" s="36"/>
    </row>
    <row r="420" spans="1:7" x14ac:dyDescent="0.2">
      <c r="A420" s="234"/>
      <c r="B420" s="234"/>
      <c r="C420" s="234"/>
      <c r="D420" s="234"/>
      <c r="E420" s="36"/>
      <c r="F420" s="36"/>
      <c r="G420" s="36"/>
    </row>
    <row r="421" spans="1:7" x14ac:dyDescent="0.2">
      <c r="A421" s="234"/>
      <c r="B421" s="234"/>
      <c r="C421" s="234"/>
      <c r="D421" s="234"/>
      <c r="E421" s="36"/>
      <c r="F421" s="36"/>
      <c r="G421" s="36"/>
    </row>
    <row r="422" spans="1:7" x14ac:dyDescent="0.2">
      <c r="A422" s="234"/>
      <c r="B422" s="234"/>
      <c r="C422" s="234"/>
      <c r="D422" s="234"/>
      <c r="E422" s="36"/>
      <c r="F422" s="36"/>
      <c r="G422" s="36"/>
    </row>
    <row r="423" spans="1:7" x14ac:dyDescent="0.2">
      <c r="A423" s="234"/>
      <c r="B423" s="234"/>
      <c r="C423" s="234"/>
      <c r="D423" s="234"/>
      <c r="E423" s="36"/>
      <c r="F423" s="36"/>
      <c r="G423" s="36"/>
    </row>
    <row r="424" spans="1:7" x14ac:dyDescent="0.2">
      <c r="A424" s="234"/>
      <c r="B424" s="234"/>
      <c r="C424" s="234"/>
      <c r="D424" s="234"/>
      <c r="E424" s="36"/>
      <c r="F424" s="36"/>
      <c r="G424" s="36"/>
    </row>
    <row r="425" spans="1:7" x14ac:dyDescent="0.2">
      <c r="A425" s="234"/>
      <c r="B425" s="234"/>
      <c r="C425" s="234"/>
      <c r="D425" s="234"/>
      <c r="E425" s="36"/>
      <c r="F425" s="36"/>
      <c r="G425" s="36"/>
    </row>
    <row r="426" spans="1:7" x14ac:dyDescent="0.2">
      <c r="A426" s="234"/>
      <c r="B426" s="234"/>
      <c r="C426" s="234"/>
      <c r="D426" s="234"/>
      <c r="E426" s="36"/>
      <c r="F426" s="36"/>
      <c r="G426" s="36"/>
    </row>
    <row r="427" spans="1:7" x14ac:dyDescent="0.2">
      <c r="A427" s="234"/>
      <c r="B427" s="234"/>
      <c r="C427" s="234"/>
      <c r="D427" s="234"/>
      <c r="E427" s="36"/>
      <c r="F427" s="36"/>
      <c r="G427" s="36"/>
    </row>
    <row r="428" spans="1:7" x14ac:dyDescent="0.2">
      <c r="A428" s="234"/>
      <c r="B428" s="234"/>
      <c r="C428" s="234"/>
      <c r="D428" s="234"/>
      <c r="E428" s="36"/>
      <c r="F428" s="36"/>
      <c r="G428" s="36"/>
    </row>
    <row r="429" spans="1:7" x14ac:dyDescent="0.2">
      <c r="A429" s="234"/>
      <c r="B429" s="234"/>
      <c r="C429" s="234"/>
      <c r="D429" s="234"/>
      <c r="E429" s="36"/>
      <c r="F429" s="36"/>
      <c r="G429" s="36"/>
    </row>
    <row r="430" spans="1:7" x14ac:dyDescent="0.2">
      <c r="A430" s="234"/>
      <c r="B430" s="234"/>
      <c r="C430" s="234"/>
      <c r="D430" s="234"/>
      <c r="E430" s="36"/>
      <c r="F430" s="36"/>
      <c r="G430" s="36"/>
    </row>
    <row r="431" spans="1:7" x14ac:dyDescent="0.2">
      <c r="A431" s="234"/>
      <c r="B431" s="234"/>
      <c r="C431" s="234"/>
      <c r="D431" s="234"/>
      <c r="E431" s="36"/>
      <c r="F431" s="36"/>
      <c r="G431" s="36"/>
    </row>
    <row r="432" spans="1:7" x14ac:dyDescent="0.2">
      <c r="A432" s="234"/>
      <c r="B432" s="234"/>
      <c r="C432" s="234"/>
      <c r="D432" s="234"/>
      <c r="E432" s="36"/>
      <c r="F432" s="36"/>
      <c r="G432" s="36"/>
    </row>
    <row r="433" spans="1:7" x14ac:dyDescent="0.2">
      <c r="A433" s="234"/>
      <c r="B433" s="234"/>
      <c r="C433" s="234"/>
      <c r="D433" s="234"/>
      <c r="E433" s="36"/>
      <c r="F433" s="36"/>
      <c r="G433" s="36"/>
    </row>
    <row r="434" spans="1:7" x14ac:dyDescent="0.2">
      <c r="A434" s="234"/>
      <c r="B434" s="234"/>
      <c r="C434" s="234"/>
      <c r="D434" s="234"/>
      <c r="E434" s="36"/>
      <c r="F434" s="36"/>
      <c r="G434" s="36"/>
    </row>
    <row r="435" spans="1:7" x14ac:dyDescent="0.2">
      <c r="A435" s="234"/>
      <c r="B435" s="234"/>
      <c r="C435" s="234"/>
      <c r="D435" s="234"/>
      <c r="E435" s="36"/>
      <c r="F435" s="36"/>
      <c r="G435" s="36"/>
    </row>
    <row r="436" spans="1:7" x14ac:dyDescent="0.2">
      <c r="A436" s="234"/>
      <c r="B436" s="234"/>
      <c r="C436" s="234"/>
      <c r="D436" s="234"/>
      <c r="E436" s="36"/>
      <c r="F436" s="36"/>
      <c r="G436" s="36"/>
    </row>
    <row r="437" spans="1:7" x14ac:dyDescent="0.2">
      <c r="A437" s="234"/>
      <c r="B437" s="234"/>
      <c r="C437" s="234"/>
      <c r="D437" s="234"/>
      <c r="E437" s="36"/>
      <c r="F437" s="36"/>
      <c r="G437" s="36"/>
    </row>
    <row r="438" spans="1:7" x14ac:dyDescent="0.2">
      <c r="A438" s="234"/>
      <c r="B438" s="234"/>
      <c r="C438" s="234"/>
      <c r="D438" s="234"/>
      <c r="E438" s="36"/>
      <c r="F438" s="36"/>
      <c r="G438" s="36"/>
    </row>
    <row r="439" spans="1:7" x14ac:dyDescent="0.2">
      <c r="A439" s="234"/>
      <c r="B439" s="234"/>
      <c r="C439" s="234"/>
      <c r="D439" s="234"/>
      <c r="E439" s="36"/>
      <c r="F439" s="36"/>
      <c r="G439" s="36"/>
    </row>
    <row r="440" spans="1:7" x14ac:dyDescent="0.2">
      <c r="A440" s="234"/>
      <c r="B440" s="234"/>
      <c r="C440" s="234"/>
      <c r="D440" s="234"/>
      <c r="E440" s="36"/>
      <c r="F440" s="36"/>
      <c r="G440" s="36"/>
    </row>
    <row r="441" spans="1:7" x14ac:dyDescent="0.2">
      <c r="A441" s="234"/>
      <c r="B441" s="234"/>
      <c r="C441" s="234"/>
      <c r="D441" s="234"/>
      <c r="E441" s="36"/>
      <c r="F441" s="36"/>
      <c r="G441" s="36"/>
    </row>
    <row r="442" spans="1:7" x14ac:dyDescent="0.2">
      <c r="A442" s="234"/>
      <c r="B442" s="234"/>
      <c r="C442" s="234"/>
      <c r="D442" s="234"/>
      <c r="E442" s="36"/>
      <c r="F442" s="36"/>
      <c r="G442" s="36"/>
    </row>
    <row r="443" spans="1:7" x14ac:dyDescent="0.2">
      <c r="A443" s="234"/>
      <c r="B443" s="234"/>
      <c r="C443" s="234"/>
      <c r="D443" s="234"/>
      <c r="E443" s="36"/>
      <c r="F443" s="36"/>
      <c r="G443" s="36"/>
    </row>
    <row r="444" spans="1:7" x14ac:dyDescent="0.2">
      <c r="A444" s="234"/>
      <c r="B444" s="234"/>
      <c r="C444" s="234"/>
      <c r="D444" s="234"/>
      <c r="E444" s="36"/>
      <c r="F444" s="36"/>
      <c r="G444" s="36"/>
    </row>
    <row r="445" spans="1:7" x14ac:dyDescent="0.2">
      <c r="A445" s="234"/>
      <c r="B445" s="234"/>
      <c r="C445" s="234"/>
      <c r="D445" s="234"/>
      <c r="E445" s="36"/>
      <c r="F445" s="36"/>
      <c r="G445" s="36"/>
    </row>
    <row r="446" spans="1:7" x14ac:dyDescent="0.2">
      <c r="A446" s="234"/>
      <c r="B446" s="234"/>
      <c r="C446" s="234"/>
      <c r="D446" s="234"/>
      <c r="E446" s="36"/>
      <c r="F446" s="36"/>
      <c r="G446" s="36"/>
    </row>
    <row r="447" spans="1:7" x14ac:dyDescent="0.2">
      <c r="A447" s="234"/>
      <c r="B447" s="234"/>
      <c r="C447" s="234"/>
      <c r="D447" s="234"/>
      <c r="E447" s="36"/>
      <c r="F447" s="36"/>
      <c r="G447" s="36"/>
    </row>
    <row r="448" spans="1:7" x14ac:dyDescent="0.2">
      <c r="A448" s="234"/>
      <c r="B448" s="234"/>
      <c r="C448" s="234"/>
      <c r="D448" s="234"/>
      <c r="E448" s="36"/>
      <c r="F448" s="36"/>
      <c r="G448" s="36"/>
    </row>
    <row r="449" spans="1:7" x14ac:dyDescent="0.2">
      <c r="A449" s="234"/>
      <c r="B449" s="234"/>
      <c r="C449" s="234"/>
      <c r="D449" s="234"/>
      <c r="E449" s="36"/>
      <c r="F449" s="36"/>
      <c r="G449" s="36"/>
    </row>
    <row r="450" spans="1:7" x14ac:dyDescent="0.2">
      <c r="A450" s="234"/>
      <c r="B450" s="234"/>
      <c r="C450" s="234"/>
      <c r="D450" s="234"/>
      <c r="E450" s="36"/>
      <c r="F450" s="36"/>
      <c r="G450" s="36"/>
    </row>
    <row r="451" spans="1:7" x14ac:dyDescent="0.2">
      <c r="A451" s="234"/>
      <c r="B451" s="234"/>
      <c r="C451" s="234"/>
      <c r="D451" s="234"/>
      <c r="E451" s="36"/>
      <c r="F451" s="36"/>
      <c r="G451" s="36"/>
    </row>
    <row r="452" spans="1:7" x14ac:dyDescent="0.2">
      <c r="A452" s="234"/>
      <c r="B452" s="234"/>
      <c r="C452" s="234"/>
      <c r="D452" s="234"/>
      <c r="E452" s="36"/>
      <c r="F452" s="36"/>
      <c r="G452" s="36"/>
    </row>
    <row r="453" spans="1:7" x14ac:dyDescent="0.2">
      <c r="A453" s="234"/>
      <c r="B453" s="234"/>
      <c r="C453" s="234"/>
      <c r="D453" s="234"/>
      <c r="E453" s="36"/>
      <c r="F453" s="36"/>
      <c r="G453" s="36"/>
    </row>
    <row r="454" spans="1:7" x14ac:dyDescent="0.2">
      <c r="A454" s="234"/>
      <c r="B454" s="234"/>
      <c r="C454" s="234"/>
      <c r="D454" s="234"/>
      <c r="E454" s="36"/>
      <c r="F454" s="36"/>
      <c r="G454" s="36"/>
    </row>
    <row r="455" spans="1:7" x14ac:dyDescent="0.2">
      <c r="A455" s="234"/>
      <c r="B455" s="234"/>
      <c r="C455" s="234"/>
      <c r="D455" s="234"/>
      <c r="E455" s="36"/>
      <c r="F455" s="36"/>
      <c r="G455" s="36"/>
    </row>
    <row r="456" spans="1:7" x14ac:dyDescent="0.2">
      <c r="A456" s="234"/>
      <c r="B456" s="234"/>
      <c r="C456" s="234"/>
      <c r="D456" s="234"/>
      <c r="E456" s="36"/>
      <c r="F456" s="36"/>
      <c r="G456" s="36"/>
    </row>
    <row r="457" spans="1:7" x14ac:dyDescent="0.2">
      <c r="A457" s="234"/>
      <c r="B457" s="234"/>
      <c r="C457" s="234"/>
      <c r="D457" s="234"/>
      <c r="E457" s="36"/>
      <c r="F457" s="36"/>
      <c r="G457" s="36"/>
    </row>
    <row r="458" spans="1:7" x14ac:dyDescent="0.2">
      <c r="A458" s="234"/>
      <c r="B458" s="234"/>
      <c r="C458" s="234"/>
      <c r="D458" s="234"/>
      <c r="E458" s="36"/>
      <c r="F458" s="36"/>
      <c r="G458" s="36"/>
    </row>
    <row r="459" spans="1:7" x14ac:dyDescent="0.2">
      <c r="A459" s="234"/>
      <c r="B459" s="234"/>
      <c r="C459" s="234"/>
      <c r="D459" s="234"/>
      <c r="E459" s="36"/>
      <c r="F459" s="36"/>
      <c r="G459" s="36"/>
    </row>
    <row r="460" spans="1:7" x14ac:dyDescent="0.2">
      <c r="A460" s="234"/>
      <c r="B460" s="234"/>
      <c r="C460" s="234"/>
      <c r="D460" s="234"/>
      <c r="E460" s="36"/>
      <c r="F460" s="36"/>
      <c r="G460" s="36"/>
    </row>
    <row r="461" spans="1:7" x14ac:dyDescent="0.2">
      <c r="A461" s="234"/>
      <c r="B461" s="234"/>
      <c r="C461" s="234"/>
      <c r="D461" s="234"/>
      <c r="E461" s="36"/>
      <c r="F461" s="36"/>
      <c r="G461" s="36"/>
    </row>
    <row r="462" spans="1:7" x14ac:dyDescent="0.2">
      <c r="A462" s="234"/>
      <c r="B462" s="234"/>
      <c r="C462" s="234"/>
      <c r="D462" s="234"/>
      <c r="E462" s="36"/>
      <c r="F462" s="36"/>
      <c r="G462" s="36"/>
    </row>
    <row r="463" spans="1:7" x14ac:dyDescent="0.2">
      <c r="A463" s="234"/>
      <c r="B463" s="234"/>
      <c r="C463" s="234"/>
      <c r="D463" s="234"/>
      <c r="E463" s="36"/>
      <c r="F463" s="36"/>
      <c r="G463" s="36"/>
    </row>
    <row r="464" spans="1:7" x14ac:dyDescent="0.2">
      <c r="A464" s="234"/>
      <c r="B464" s="234"/>
      <c r="C464" s="234"/>
      <c r="D464" s="234"/>
      <c r="E464" s="36"/>
      <c r="F464" s="36"/>
      <c r="G464" s="36"/>
    </row>
    <row r="465" spans="1:7" x14ac:dyDescent="0.2">
      <c r="A465" s="234"/>
      <c r="B465" s="234"/>
      <c r="C465" s="234"/>
      <c r="D465" s="234"/>
      <c r="E465" s="36"/>
      <c r="F465" s="36"/>
      <c r="G465" s="36"/>
    </row>
    <row r="466" spans="1:7" x14ac:dyDescent="0.2">
      <c r="A466" s="234"/>
      <c r="B466" s="234"/>
      <c r="C466" s="234"/>
      <c r="D466" s="234"/>
      <c r="E466" s="36"/>
      <c r="F466" s="36"/>
      <c r="G466" s="36"/>
    </row>
    <row r="467" spans="1:7" x14ac:dyDescent="0.2">
      <c r="A467" s="234"/>
      <c r="B467" s="234"/>
      <c r="C467" s="234"/>
      <c r="D467" s="234"/>
      <c r="E467" s="36"/>
      <c r="F467" s="36"/>
      <c r="G467" s="36"/>
    </row>
    <row r="468" spans="1:7" x14ac:dyDescent="0.2">
      <c r="A468" s="234"/>
      <c r="B468" s="234"/>
      <c r="C468" s="234"/>
      <c r="D468" s="234"/>
      <c r="E468" s="36"/>
      <c r="F468" s="36"/>
      <c r="G468" s="36"/>
    </row>
    <row r="469" spans="1:7" x14ac:dyDescent="0.2">
      <c r="A469" s="234"/>
      <c r="B469" s="234"/>
      <c r="C469" s="234"/>
      <c r="D469" s="234"/>
      <c r="E469" s="36"/>
      <c r="F469" s="36"/>
      <c r="G469" s="36"/>
    </row>
    <row r="470" spans="1:7" x14ac:dyDescent="0.2">
      <c r="A470" s="234"/>
      <c r="B470" s="234"/>
      <c r="C470" s="234"/>
      <c r="D470" s="234"/>
      <c r="E470" s="36"/>
      <c r="F470" s="36"/>
      <c r="G470" s="36"/>
    </row>
    <row r="471" spans="1:7" x14ac:dyDescent="0.2">
      <c r="A471" s="234"/>
      <c r="B471" s="234"/>
      <c r="C471" s="234"/>
      <c r="D471" s="234"/>
      <c r="E471" s="36"/>
      <c r="F471" s="36"/>
      <c r="G471" s="36"/>
    </row>
    <row r="472" spans="1:7" x14ac:dyDescent="0.2">
      <c r="A472" s="234"/>
      <c r="B472" s="234"/>
      <c r="C472" s="234"/>
      <c r="D472" s="234"/>
      <c r="E472" s="36"/>
      <c r="F472" s="36"/>
      <c r="G472" s="36"/>
    </row>
    <row r="473" spans="1:7" x14ac:dyDescent="0.2">
      <c r="A473" s="234"/>
      <c r="B473" s="234"/>
      <c r="C473" s="234"/>
      <c r="D473" s="234"/>
      <c r="E473" s="36"/>
      <c r="F473" s="36"/>
      <c r="G473" s="36"/>
    </row>
    <row r="474" spans="1:7" x14ac:dyDescent="0.2">
      <c r="A474" s="234"/>
      <c r="B474" s="234"/>
      <c r="C474" s="234"/>
      <c r="D474" s="234"/>
      <c r="E474" s="36"/>
      <c r="F474" s="36"/>
      <c r="G474" s="36"/>
    </row>
    <row r="475" spans="1:7" x14ac:dyDescent="0.2">
      <c r="A475" s="234"/>
      <c r="B475" s="234"/>
      <c r="C475" s="234"/>
      <c r="D475" s="234"/>
      <c r="E475" s="36"/>
      <c r="F475" s="36"/>
      <c r="G475" s="36"/>
    </row>
    <row r="476" spans="1:7" x14ac:dyDescent="0.2">
      <c r="A476" s="234"/>
      <c r="B476" s="234"/>
      <c r="C476" s="234"/>
      <c r="D476" s="234"/>
      <c r="E476" s="36"/>
      <c r="F476" s="36"/>
      <c r="G476" s="36"/>
    </row>
    <row r="477" spans="1:7" x14ac:dyDescent="0.2">
      <c r="A477" s="234"/>
      <c r="B477" s="234"/>
      <c r="C477" s="234"/>
      <c r="D477" s="234"/>
      <c r="E477" s="36"/>
      <c r="F477" s="36"/>
      <c r="G477" s="36"/>
    </row>
    <row r="478" spans="1:7" x14ac:dyDescent="0.2">
      <c r="A478" s="234"/>
      <c r="B478" s="234"/>
      <c r="C478" s="234"/>
      <c r="D478" s="234"/>
      <c r="E478" s="36"/>
      <c r="F478" s="36"/>
      <c r="G478" s="36"/>
    </row>
    <row r="479" spans="1:7" x14ac:dyDescent="0.2">
      <c r="A479" s="234"/>
      <c r="B479" s="234"/>
      <c r="C479" s="234"/>
      <c r="D479" s="234"/>
      <c r="E479" s="36"/>
      <c r="F479" s="36"/>
      <c r="G479" s="36"/>
    </row>
    <row r="480" spans="1:7" x14ac:dyDescent="0.2">
      <c r="A480" s="234"/>
      <c r="B480" s="234"/>
      <c r="C480" s="234"/>
      <c r="D480" s="234"/>
      <c r="E480" s="36"/>
      <c r="F480" s="36"/>
      <c r="G480" s="36"/>
    </row>
    <row r="481" spans="1:7" x14ac:dyDescent="0.2">
      <c r="A481" s="234"/>
      <c r="B481" s="234"/>
      <c r="C481" s="234"/>
      <c r="D481" s="234"/>
      <c r="E481" s="36"/>
      <c r="F481" s="36"/>
      <c r="G481" s="36"/>
    </row>
    <row r="482" spans="1:7" x14ac:dyDescent="0.2">
      <c r="A482" s="234"/>
      <c r="B482" s="234"/>
      <c r="C482" s="234"/>
      <c r="D482" s="234"/>
      <c r="E482" s="36"/>
      <c r="F482" s="36"/>
      <c r="G482" s="36"/>
    </row>
    <row r="483" spans="1:7" x14ac:dyDescent="0.2">
      <c r="A483" s="234"/>
      <c r="B483" s="234"/>
      <c r="C483" s="234"/>
      <c r="D483" s="234"/>
      <c r="E483" s="36"/>
      <c r="F483" s="36"/>
      <c r="G483" s="36"/>
    </row>
    <row r="484" spans="1:7" x14ac:dyDescent="0.2">
      <c r="A484" s="234"/>
      <c r="B484" s="234"/>
      <c r="C484" s="234"/>
      <c r="D484" s="234"/>
      <c r="E484" s="36"/>
      <c r="F484" s="36"/>
      <c r="G484" s="36"/>
    </row>
    <row r="485" spans="1:7" x14ac:dyDescent="0.2">
      <c r="A485" s="234"/>
      <c r="B485" s="234"/>
      <c r="C485" s="234"/>
      <c r="D485" s="234"/>
      <c r="E485" s="36"/>
      <c r="F485" s="36"/>
      <c r="G485" s="36"/>
    </row>
    <row r="486" spans="1:7" x14ac:dyDescent="0.2">
      <c r="A486" s="234"/>
      <c r="B486" s="234"/>
      <c r="C486" s="234"/>
      <c r="D486" s="234"/>
      <c r="E486" s="36"/>
      <c r="F486" s="36"/>
      <c r="G486" s="36"/>
    </row>
    <row r="487" spans="1:7" x14ac:dyDescent="0.2">
      <c r="A487" s="234"/>
      <c r="B487" s="234"/>
      <c r="C487" s="234"/>
      <c r="D487" s="234"/>
      <c r="E487" s="36"/>
      <c r="F487" s="36"/>
      <c r="G487" s="36"/>
    </row>
    <row r="488" spans="1:7" x14ac:dyDescent="0.2">
      <c r="A488" s="234"/>
      <c r="B488" s="234"/>
      <c r="C488" s="234"/>
      <c r="D488" s="234"/>
      <c r="E488" s="36"/>
      <c r="F488" s="36"/>
      <c r="G488" s="36"/>
    </row>
    <row r="489" spans="1:7" x14ac:dyDescent="0.2">
      <c r="A489" s="234"/>
      <c r="B489" s="234"/>
      <c r="C489" s="234"/>
      <c r="D489" s="234"/>
      <c r="E489" s="36"/>
      <c r="F489" s="36"/>
      <c r="G489" s="36"/>
    </row>
    <row r="490" spans="1:7" x14ac:dyDescent="0.2">
      <c r="A490" s="234"/>
      <c r="B490" s="234"/>
      <c r="C490" s="234"/>
      <c r="D490" s="234"/>
      <c r="E490" s="36"/>
      <c r="F490" s="36"/>
      <c r="G490" s="36"/>
    </row>
    <row r="491" spans="1:7" x14ac:dyDescent="0.2">
      <c r="A491" s="234"/>
      <c r="B491" s="234"/>
      <c r="C491" s="234"/>
      <c r="D491" s="234"/>
      <c r="E491" s="36"/>
      <c r="F491" s="36"/>
      <c r="G491" s="36"/>
    </row>
    <row r="492" spans="1:7" x14ac:dyDescent="0.2">
      <c r="A492" s="234"/>
      <c r="B492" s="234"/>
      <c r="C492" s="234"/>
      <c r="D492" s="234"/>
      <c r="E492" s="36"/>
      <c r="F492" s="36"/>
      <c r="G492" s="36"/>
    </row>
    <row r="493" spans="1:7" x14ac:dyDescent="0.2">
      <c r="A493" s="234"/>
      <c r="B493" s="234"/>
      <c r="C493" s="234"/>
      <c r="D493" s="234"/>
      <c r="E493" s="36"/>
      <c r="F493" s="36"/>
      <c r="G493" s="36"/>
    </row>
    <row r="494" spans="1:7" x14ac:dyDescent="0.2">
      <c r="A494" s="234"/>
      <c r="B494" s="234"/>
      <c r="C494" s="234"/>
      <c r="D494" s="234"/>
      <c r="E494" s="36"/>
      <c r="F494" s="36"/>
      <c r="G494" s="36"/>
    </row>
    <row r="495" spans="1:7" x14ac:dyDescent="0.2">
      <c r="A495" s="234"/>
      <c r="B495" s="234"/>
      <c r="C495" s="234"/>
      <c r="D495" s="234"/>
      <c r="E495" s="36"/>
      <c r="F495" s="36"/>
      <c r="G495" s="36"/>
    </row>
    <row r="496" spans="1:7" x14ac:dyDescent="0.2">
      <c r="A496" s="234"/>
      <c r="B496" s="234"/>
      <c r="C496" s="234"/>
      <c r="D496" s="234"/>
      <c r="E496" s="36"/>
      <c r="F496" s="36"/>
      <c r="G496" s="36"/>
    </row>
    <row r="497" spans="1:7" x14ac:dyDescent="0.2">
      <c r="A497" s="234"/>
      <c r="B497" s="234"/>
      <c r="C497" s="234"/>
      <c r="D497" s="234"/>
      <c r="E497" s="36"/>
      <c r="F497" s="36"/>
      <c r="G497" s="36"/>
    </row>
    <row r="498" spans="1:7" x14ac:dyDescent="0.2">
      <c r="A498" s="234"/>
      <c r="B498" s="234"/>
      <c r="C498" s="234"/>
      <c r="D498" s="234"/>
      <c r="E498" s="36"/>
      <c r="F498" s="36"/>
      <c r="G498" s="36"/>
    </row>
    <row r="499" spans="1:7" x14ac:dyDescent="0.2">
      <c r="A499" s="234"/>
      <c r="B499" s="234"/>
      <c r="C499" s="234"/>
      <c r="D499" s="234"/>
      <c r="E499" s="36"/>
      <c r="F499" s="36"/>
      <c r="G499" s="36"/>
    </row>
    <row r="500" spans="1:7" x14ac:dyDescent="0.2">
      <c r="A500" s="234"/>
      <c r="B500" s="234"/>
      <c r="C500" s="234"/>
      <c r="D500" s="234"/>
      <c r="E500" s="36"/>
      <c r="F500" s="36"/>
      <c r="G500" s="36"/>
    </row>
    <row r="501" spans="1:7" x14ac:dyDescent="0.2">
      <c r="A501" s="234"/>
      <c r="B501" s="234"/>
      <c r="C501" s="234"/>
      <c r="D501" s="234"/>
      <c r="E501" s="36"/>
      <c r="F501" s="36"/>
      <c r="G501" s="36"/>
    </row>
    <row r="502" spans="1:7" x14ac:dyDescent="0.2">
      <c r="A502" s="234"/>
      <c r="B502" s="234"/>
      <c r="C502" s="234"/>
      <c r="D502" s="234"/>
      <c r="E502" s="36"/>
      <c r="F502" s="36"/>
      <c r="G502" s="36"/>
    </row>
    <row r="503" spans="1:7" x14ac:dyDescent="0.2">
      <c r="A503" s="234"/>
      <c r="B503" s="234"/>
      <c r="C503" s="234"/>
      <c r="D503" s="234"/>
      <c r="E503" s="36"/>
      <c r="F503" s="36"/>
      <c r="G503" s="36"/>
    </row>
    <row r="504" spans="1:7" x14ac:dyDescent="0.2">
      <c r="A504" s="234"/>
      <c r="B504" s="234"/>
      <c r="C504" s="234"/>
      <c r="D504" s="234"/>
      <c r="E504" s="36"/>
      <c r="F504" s="36"/>
      <c r="G504" s="36"/>
    </row>
    <row r="505" spans="1:7" x14ac:dyDescent="0.2">
      <c r="A505" s="234"/>
      <c r="B505" s="234"/>
      <c r="C505" s="234"/>
      <c r="D505" s="234"/>
      <c r="E505" s="36"/>
      <c r="F505" s="36"/>
      <c r="G505" s="36"/>
    </row>
    <row r="506" spans="1:7" x14ac:dyDescent="0.2">
      <c r="A506" s="234"/>
      <c r="B506" s="234"/>
      <c r="C506" s="234"/>
      <c r="D506" s="234"/>
      <c r="E506" s="36"/>
      <c r="F506" s="36"/>
      <c r="G506" s="36"/>
    </row>
    <row r="507" spans="1:7" x14ac:dyDescent="0.2">
      <c r="A507" s="234"/>
      <c r="B507" s="234"/>
      <c r="C507" s="234"/>
      <c r="D507" s="234"/>
      <c r="E507" s="36"/>
      <c r="F507" s="36"/>
      <c r="G507" s="36"/>
    </row>
    <row r="508" spans="1:7" x14ac:dyDescent="0.2">
      <c r="A508" s="234"/>
      <c r="B508" s="234"/>
      <c r="C508" s="234"/>
      <c r="D508" s="234"/>
      <c r="E508" s="36"/>
      <c r="F508" s="36"/>
      <c r="G508" s="36"/>
    </row>
    <row r="509" spans="1:7" x14ac:dyDescent="0.2">
      <c r="A509" s="234"/>
      <c r="B509" s="234"/>
      <c r="C509" s="234"/>
      <c r="D509" s="234"/>
      <c r="E509" s="36"/>
      <c r="F509" s="36"/>
      <c r="G509" s="36"/>
    </row>
    <row r="510" spans="1:7" x14ac:dyDescent="0.2">
      <c r="A510" s="234"/>
      <c r="B510" s="234"/>
      <c r="C510" s="234"/>
      <c r="D510" s="234"/>
      <c r="E510" s="36"/>
      <c r="F510" s="36"/>
      <c r="G510" s="36"/>
    </row>
    <row r="511" spans="1:7" x14ac:dyDescent="0.2">
      <c r="A511" s="234"/>
      <c r="B511" s="234"/>
      <c r="C511" s="234"/>
      <c r="D511" s="234"/>
      <c r="E511" s="36"/>
      <c r="F511" s="36"/>
      <c r="G511" s="36"/>
    </row>
    <row r="512" spans="1:7" x14ac:dyDescent="0.2">
      <c r="A512" s="234"/>
      <c r="B512" s="234"/>
      <c r="C512" s="234"/>
      <c r="D512" s="234"/>
      <c r="E512" s="36"/>
      <c r="F512" s="36"/>
      <c r="G512" s="36"/>
    </row>
    <row r="513" spans="1:7" x14ac:dyDescent="0.2">
      <c r="A513" s="234"/>
      <c r="B513" s="234"/>
      <c r="C513" s="234"/>
      <c r="D513" s="234"/>
      <c r="E513" s="36"/>
      <c r="F513" s="36"/>
      <c r="G513" s="36"/>
    </row>
    <row r="514" spans="1:7" x14ac:dyDescent="0.2">
      <c r="A514" s="234"/>
      <c r="B514" s="234"/>
      <c r="C514" s="234"/>
      <c r="D514" s="234"/>
      <c r="E514" s="36"/>
      <c r="F514" s="36"/>
      <c r="G514" s="36"/>
    </row>
    <row r="515" spans="1:7" x14ac:dyDescent="0.2">
      <c r="A515" s="234"/>
      <c r="B515" s="234"/>
      <c r="C515" s="234"/>
      <c r="D515" s="234"/>
      <c r="E515" s="36"/>
      <c r="F515" s="36"/>
      <c r="G515" s="36"/>
    </row>
    <row r="516" spans="1:7" x14ac:dyDescent="0.2">
      <c r="A516" s="234"/>
      <c r="B516" s="234"/>
      <c r="C516" s="234"/>
      <c r="D516" s="234"/>
      <c r="E516" s="36"/>
      <c r="F516" s="36"/>
      <c r="G516" s="36"/>
    </row>
    <row r="517" spans="1:7" x14ac:dyDescent="0.2">
      <c r="A517" s="234"/>
      <c r="B517" s="234"/>
      <c r="C517" s="234"/>
      <c r="D517" s="234"/>
      <c r="E517" s="36"/>
      <c r="F517" s="36"/>
      <c r="G517" s="36"/>
    </row>
    <row r="518" spans="1:7" x14ac:dyDescent="0.2">
      <c r="A518" s="234"/>
      <c r="B518" s="234"/>
      <c r="C518" s="234"/>
      <c r="D518" s="234"/>
      <c r="E518" s="36"/>
      <c r="F518" s="36"/>
      <c r="G518" s="36"/>
    </row>
    <row r="519" spans="1:7" x14ac:dyDescent="0.2">
      <c r="A519" s="234"/>
      <c r="B519" s="234"/>
      <c r="C519" s="234"/>
      <c r="D519" s="234"/>
      <c r="E519" s="36"/>
      <c r="F519" s="36"/>
      <c r="G519" s="36"/>
    </row>
    <row r="520" spans="1:7" x14ac:dyDescent="0.2">
      <c r="A520" s="234"/>
      <c r="B520" s="234"/>
      <c r="C520" s="234"/>
      <c r="D520" s="234"/>
      <c r="E520" s="36"/>
      <c r="F520" s="36"/>
      <c r="G520" s="36"/>
    </row>
    <row r="521" spans="1:7" x14ac:dyDescent="0.2">
      <c r="A521" s="234"/>
      <c r="B521" s="234"/>
      <c r="C521" s="234"/>
      <c r="D521" s="234"/>
      <c r="E521" s="36"/>
      <c r="F521" s="36"/>
      <c r="G521" s="36"/>
    </row>
    <row r="522" spans="1:7" x14ac:dyDescent="0.2">
      <c r="A522" s="234"/>
      <c r="B522" s="234"/>
      <c r="C522" s="234"/>
      <c r="D522" s="234"/>
      <c r="E522" s="36"/>
      <c r="F522" s="36"/>
      <c r="G522" s="36"/>
    </row>
    <row r="523" spans="1:7" x14ac:dyDescent="0.2">
      <c r="A523" s="234"/>
      <c r="B523" s="234"/>
      <c r="C523" s="234"/>
      <c r="D523" s="234"/>
      <c r="E523" s="36"/>
      <c r="F523" s="36"/>
      <c r="G523" s="36"/>
    </row>
    <row r="524" spans="1:7" x14ac:dyDescent="0.2">
      <c r="A524" s="234"/>
      <c r="B524" s="234"/>
      <c r="C524" s="234"/>
      <c r="D524" s="234"/>
      <c r="E524" s="36"/>
      <c r="F524" s="36"/>
      <c r="G524" s="36"/>
    </row>
    <row r="525" spans="1:7" x14ac:dyDescent="0.2">
      <c r="A525" s="234"/>
      <c r="B525" s="234"/>
      <c r="C525" s="234"/>
      <c r="D525" s="234"/>
      <c r="E525" s="36"/>
      <c r="F525" s="36"/>
      <c r="G525" s="36"/>
    </row>
    <row r="526" spans="1:7" x14ac:dyDescent="0.2">
      <c r="A526" s="234"/>
      <c r="B526" s="234"/>
      <c r="C526" s="234"/>
      <c r="D526" s="234"/>
      <c r="E526" s="36"/>
      <c r="F526" s="36"/>
      <c r="G526" s="36"/>
    </row>
    <row r="527" spans="1:7" x14ac:dyDescent="0.2">
      <c r="A527" s="234"/>
      <c r="B527" s="234"/>
      <c r="C527" s="234"/>
      <c r="D527" s="234"/>
      <c r="E527" s="36"/>
      <c r="F527" s="36"/>
      <c r="G527" s="36"/>
    </row>
    <row r="528" spans="1:7" x14ac:dyDescent="0.2">
      <c r="A528" s="234"/>
      <c r="B528" s="234"/>
      <c r="C528" s="234"/>
      <c r="D528" s="234"/>
      <c r="E528" s="36"/>
      <c r="F528" s="36"/>
      <c r="G528" s="36"/>
    </row>
    <row r="529" spans="1:7" x14ac:dyDescent="0.2">
      <c r="A529" s="234"/>
      <c r="B529" s="234"/>
      <c r="C529" s="234"/>
      <c r="D529" s="234"/>
      <c r="E529" s="36"/>
      <c r="F529" s="36"/>
      <c r="G529" s="36"/>
    </row>
    <row r="530" spans="1:7" x14ac:dyDescent="0.2">
      <c r="A530" s="234"/>
      <c r="B530" s="234"/>
      <c r="C530" s="234"/>
      <c r="D530" s="234"/>
      <c r="E530" s="36"/>
      <c r="F530" s="36"/>
      <c r="G530" s="36"/>
    </row>
    <row r="531" spans="1:7" x14ac:dyDescent="0.2">
      <c r="A531" s="234"/>
      <c r="B531" s="234"/>
      <c r="C531" s="234"/>
      <c r="D531" s="234"/>
      <c r="E531" s="36"/>
      <c r="F531" s="36"/>
      <c r="G531" s="36"/>
    </row>
    <row r="532" spans="1:7" x14ac:dyDescent="0.2">
      <c r="A532" s="234"/>
      <c r="B532" s="234"/>
      <c r="C532" s="234"/>
      <c r="D532" s="234"/>
      <c r="E532" s="36"/>
      <c r="F532" s="36"/>
      <c r="G532" s="36"/>
    </row>
    <row r="533" spans="1:7" x14ac:dyDescent="0.2">
      <c r="A533" s="234"/>
      <c r="B533" s="234"/>
      <c r="C533" s="234"/>
      <c r="D533" s="234"/>
      <c r="E533" s="36"/>
      <c r="F533" s="36"/>
      <c r="G533" s="36"/>
    </row>
    <row r="534" spans="1:7" x14ac:dyDescent="0.2">
      <c r="A534" s="234"/>
      <c r="B534" s="234"/>
      <c r="C534" s="234"/>
      <c r="D534" s="234"/>
      <c r="E534" s="36"/>
      <c r="F534" s="36"/>
      <c r="G534" s="36"/>
    </row>
    <row r="535" spans="1:7" x14ac:dyDescent="0.2">
      <c r="A535" s="234"/>
      <c r="B535" s="234"/>
      <c r="C535" s="234"/>
      <c r="D535" s="234"/>
      <c r="E535" s="36"/>
      <c r="F535" s="36"/>
      <c r="G535" s="36"/>
    </row>
    <row r="536" spans="1:7" x14ac:dyDescent="0.2">
      <c r="A536" s="234"/>
      <c r="B536" s="234"/>
      <c r="C536" s="234"/>
      <c r="D536" s="234"/>
      <c r="E536" s="36"/>
      <c r="F536" s="36"/>
      <c r="G536" s="36"/>
    </row>
    <row r="537" spans="1:7" x14ac:dyDescent="0.2">
      <c r="A537" s="234"/>
      <c r="B537" s="234"/>
      <c r="C537" s="234"/>
      <c r="D537" s="234"/>
      <c r="E537" s="36"/>
      <c r="F537" s="36"/>
      <c r="G537" s="36"/>
    </row>
    <row r="538" spans="1:7" x14ac:dyDescent="0.2">
      <c r="A538" s="234"/>
      <c r="B538" s="234"/>
      <c r="C538" s="234"/>
      <c r="D538" s="234"/>
      <c r="E538" s="36"/>
      <c r="F538" s="36"/>
      <c r="G538" s="36"/>
    </row>
    <row r="539" spans="1:7" x14ac:dyDescent="0.2">
      <c r="A539" s="234"/>
      <c r="B539" s="234"/>
      <c r="C539" s="234"/>
      <c r="D539" s="234"/>
      <c r="E539" s="36"/>
      <c r="F539" s="36"/>
      <c r="G539" s="36"/>
    </row>
    <row r="540" spans="1:7" x14ac:dyDescent="0.2">
      <c r="A540" s="234"/>
      <c r="B540" s="234"/>
      <c r="C540" s="234"/>
      <c r="D540" s="234"/>
      <c r="E540" s="36"/>
      <c r="F540" s="36"/>
      <c r="G540" s="36"/>
    </row>
    <row r="541" spans="1:7" x14ac:dyDescent="0.2">
      <c r="A541" s="234"/>
      <c r="B541" s="234"/>
      <c r="C541" s="234"/>
      <c r="D541" s="234"/>
      <c r="E541" s="36"/>
      <c r="F541" s="36"/>
      <c r="G541" s="36"/>
    </row>
    <row r="542" spans="1:7" x14ac:dyDescent="0.2">
      <c r="A542" s="234"/>
      <c r="B542" s="234"/>
      <c r="C542" s="234"/>
      <c r="D542" s="234"/>
      <c r="E542" s="36"/>
      <c r="F542" s="36"/>
      <c r="G542" s="36"/>
    </row>
    <row r="543" spans="1:7" x14ac:dyDescent="0.2">
      <c r="A543" s="234"/>
      <c r="B543" s="234"/>
      <c r="C543" s="234"/>
      <c r="D543" s="234"/>
      <c r="E543" s="36"/>
      <c r="F543" s="36"/>
      <c r="G543" s="36"/>
    </row>
    <row r="544" spans="1:7" x14ac:dyDescent="0.2">
      <c r="A544" s="234"/>
      <c r="B544" s="234"/>
      <c r="C544" s="234"/>
      <c r="D544" s="234"/>
      <c r="E544" s="36"/>
      <c r="F544" s="36"/>
      <c r="G544" s="36"/>
    </row>
    <row r="545" spans="1:7" x14ac:dyDescent="0.2">
      <c r="A545" s="234"/>
      <c r="B545" s="234"/>
      <c r="C545" s="234"/>
      <c r="D545" s="234"/>
      <c r="E545" s="36"/>
      <c r="F545" s="36"/>
      <c r="G545" s="36"/>
    </row>
    <row r="546" spans="1:7" x14ac:dyDescent="0.2">
      <c r="A546" s="234"/>
      <c r="B546" s="234"/>
      <c r="C546" s="234"/>
      <c r="D546" s="234"/>
      <c r="E546" s="36"/>
      <c r="F546" s="36"/>
      <c r="G546" s="36"/>
    </row>
    <row r="547" spans="1:7" x14ac:dyDescent="0.2">
      <c r="A547" s="234"/>
      <c r="B547" s="234"/>
      <c r="C547" s="234"/>
      <c r="D547" s="234"/>
      <c r="E547" s="36"/>
      <c r="F547" s="36"/>
      <c r="G547" s="36"/>
    </row>
    <row r="548" spans="1:7" x14ac:dyDescent="0.2">
      <c r="A548" s="234"/>
      <c r="B548" s="234"/>
      <c r="C548" s="234"/>
      <c r="D548" s="234"/>
      <c r="E548" s="36"/>
      <c r="F548" s="36"/>
      <c r="G548" s="36"/>
    </row>
    <row r="549" spans="1:7" x14ac:dyDescent="0.2">
      <c r="A549" s="234"/>
      <c r="B549" s="234"/>
      <c r="C549" s="234"/>
      <c r="D549" s="234"/>
      <c r="E549" s="36"/>
      <c r="F549" s="36"/>
      <c r="G549" s="36"/>
    </row>
    <row r="550" spans="1:7" x14ac:dyDescent="0.2">
      <c r="A550" s="234"/>
      <c r="B550" s="234"/>
      <c r="C550" s="234"/>
      <c r="D550" s="234"/>
      <c r="E550" s="36"/>
      <c r="F550" s="36"/>
      <c r="G550" s="36"/>
    </row>
    <row r="551" spans="1:7" x14ac:dyDescent="0.2">
      <c r="A551" s="234"/>
      <c r="B551" s="234"/>
      <c r="C551" s="234"/>
      <c r="D551" s="234"/>
      <c r="E551" s="36"/>
      <c r="F551" s="36"/>
      <c r="G551" s="36"/>
    </row>
    <row r="552" spans="1:7" x14ac:dyDescent="0.2">
      <c r="A552" s="234"/>
      <c r="B552" s="234"/>
      <c r="C552" s="234"/>
      <c r="D552" s="234"/>
      <c r="E552" s="36"/>
      <c r="F552" s="36"/>
      <c r="G552" s="36"/>
    </row>
    <row r="553" spans="1:7" x14ac:dyDescent="0.2">
      <c r="A553" s="234"/>
      <c r="B553" s="234"/>
      <c r="C553" s="234"/>
      <c r="D553" s="234"/>
      <c r="E553" s="36"/>
      <c r="F553" s="36"/>
      <c r="G553" s="36"/>
    </row>
    <row r="554" spans="1:7" x14ac:dyDescent="0.2">
      <c r="A554" s="234"/>
      <c r="B554" s="234"/>
      <c r="C554" s="234"/>
      <c r="D554" s="234"/>
      <c r="E554" s="36"/>
      <c r="F554" s="36"/>
      <c r="G554" s="36"/>
    </row>
    <row r="555" spans="1:7" x14ac:dyDescent="0.2">
      <c r="A555" s="234"/>
      <c r="B555" s="234"/>
      <c r="C555" s="234"/>
      <c r="D555" s="234"/>
      <c r="E555" s="36"/>
      <c r="F555" s="36"/>
      <c r="G555" s="36"/>
    </row>
    <row r="556" spans="1:7" x14ac:dyDescent="0.2">
      <c r="A556" s="234"/>
      <c r="B556" s="234"/>
      <c r="C556" s="234"/>
      <c r="D556" s="234"/>
      <c r="E556" s="36"/>
      <c r="F556" s="36"/>
      <c r="G556" s="36"/>
    </row>
    <row r="557" spans="1:7" x14ac:dyDescent="0.2">
      <c r="A557" s="234"/>
      <c r="B557" s="234"/>
      <c r="C557" s="234"/>
      <c r="D557" s="234"/>
      <c r="E557" s="36"/>
      <c r="F557" s="36"/>
      <c r="G557" s="36"/>
    </row>
    <row r="558" spans="1:7" x14ac:dyDescent="0.2">
      <c r="A558" s="234"/>
      <c r="B558" s="234"/>
      <c r="C558" s="234"/>
      <c r="D558" s="234"/>
      <c r="E558" s="36"/>
      <c r="F558" s="36"/>
      <c r="G558" s="36"/>
    </row>
    <row r="559" spans="1:7" x14ac:dyDescent="0.2">
      <c r="A559" s="234"/>
      <c r="B559" s="234"/>
      <c r="C559" s="234"/>
      <c r="D559" s="234"/>
      <c r="E559" s="36"/>
      <c r="F559" s="36"/>
      <c r="G559" s="36"/>
    </row>
    <row r="560" spans="1:7" x14ac:dyDescent="0.2">
      <c r="A560" s="234"/>
      <c r="B560" s="234"/>
      <c r="C560" s="234"/>
      <c r="D560" s="234"/>
      <c r="E560" s="36"/>
      <c r="F560" s="36"/>
      <c r="G560" s="36"/>
    </row>
    <row r="561" spans="1:7" x14ac:dyDescent="0.2">
      <c r="A561" s="234"/>
      <c r="B561" s="234"/>
      <c r="C561" s="234"/>
      <c r="D561" s="234"/>
      <c r="E561" s="36"/>
      <c r="F561" s="36"/>
      <c r="G561" s="36"/>
    </row>
    <row r="562" spans="1:7" x14ac:dyDescent="0.2">
      <c r="A562" s="234"/>
      <c r="B562" s="234"/>
      <c r="C562" s="234"/>
      <c r="D562" s="234"/>
      <c r="E562" s="36"/>
      <c r="F562" s="36"/>
      <c r="G562" s="36"/>
    </row>
    <row r="563" spans="1:7" x14ac:dyDescent="0.2">
      <c r="A563" s="234"/>
      <c r="B563" s="234"/>
      <c r="C563" s="234"/>
      <c r="D563" s="234"/>
      <c r="E563" s="36"/>
      <c r="F563" s="36"/>
      <c r="G563" s="36"/>
    </row>
    <row r="564" spans="1:7" x14ac:dyDescent="0.2">
      <c r="A564" s="234"/>
      <c r="B564" s="234"/>
      <c r="C564" s="234"/>
      <c r="D564" s="234"/>
      <c r="E564" s="36"/>
      <c r="F564" s="36"/>
      <c r="G564" s="36"/>
    </row>
    <row r="565" spans="1:7" x14ac:dyDescent="0.2">
      <c r="A565" s="234"/>
      <c r="B565" s="234"/>
      <c r="C565" s="234"/>
      <c r="D565" s="234"/>
      <c r="E565" s="36"/>
      <c r="F565" s="36"/>
      <c r="G565" s="36"/>
    </row>
    <row r="566" spans="1:7" x14ac:dyDescent="0.2">
      <c r="A566" s="234"/>
      <c r="B566" s="234"/>
      <c r="C566" s="234"/>
      <c r="D566" s="234"/>
      <c r="E566" s="36"/>
      <c r="F566" s="36"/>
      <c r="G566" s="36"/>
    </row>
    <row r="567" spans="1:7" x14ac:dyDescent="0.2">
      <c r="A567" s="234"/>
      <c r="B567" s="234"/>
      <c r="C567" s="234"/>
      <c r="D567" s="234"/>
      <c r="E567" s="36"/>
      <c r="F567" s="36"/>
      <c r="G567" s="36"/>
    </row>
    <row r="568" spans="1:7" x14ac:dyDescent="0.2">
      <c r="A568" s="234"/>
      <c r="B568" s="234"/>
      <c r="C568" s="234"/>
      <c r="D568" s="234"/>
      <c r="E568" s="36"/>
      <c r="F568" s="36"/>
      <c r="G568" s="36"/>
    </row>
    <row r="569" spans="1:7" x14ac:dyDescent="0.2">
      <c r="A569" s="234"/>
      <c r="B569" s="234"/>
      <c r="C569" s="234"/>
      <c r="D569" s="234"/>
      <c r="E569" s="36"/>
      <c r="F569" s="36"/>
      <c r="G569" s="36"/>
    </row>
    <row r="570" spans="1:7" x14ac:dyDescent="0.2">
      <c r="A570" s="234"/>
      <c r="B570" s="234"/>
      <c r="C570" s="234"/>
      <c r="D570" s="234"/>
      <c r="E570" s="36"/>
      <c r="F570" s="36"/>
      <c r="G570" s="36"/>
    </row>
    <row r="571" spans="1:7" x14ac:dyDescent="0.2">
      <c r="A571" s="234"/>
      <c r="B571" s="234"/>
      <c r="C571" s="234"/>
      <c r="D571" s="234"/>
      <c r="E571" s="36"/>
      <c r="F571" s="36"/>
      <c r="G571" s="36"/>
    </row>
    <row r="572" spans="1:7" x14ac:dyDescent="0.2">
      <c r="A572" s="234"/>
      <c r="B572" s="234"/>
      <c r="C572" s="234"/>
      <c r="D572" s="234"/>
      <c r="E572" s="36"/>
      <c r="F572" s="36"/>
      <c r="G572" s="36"/>
    </row>
    <row r="573" spans="1:7" x14ac:dyDescent="0.2">
      <c r="A573" s="234"/>
      <c r="B573" s="234"/>
      <c r="C573" s="234"/>
      <c r="D573" s="234"/>
      <c r="E573" s="36"/>
      <c r="F573" s="36"/>
      <c r="G573" s="36"/>
    </row>
    <row r="574" spans="1:7" x14ac:dyDescent="0.2">
      <c r="A574" s="234"/>
      <c r="B574" s="234"/>
      <c r="C574" s="234"/>
      <c r="D574" s="234"/>
      <c r="E574" s="36"/>
      <c r="F574" s="36"/>
      <c r="G574" s="36"/>
    </row>
    <row r="575" spans="1:7" x14ac:dyDescent="0.2">
      <c r="A575" s="234"/>
      <c r="B575" s="234"/>
      <c r="C575" s="234"/>
      <c r="D575" s="234"/>
      <c r="E575" s="36"/>
      <c r="F575" s="36"/>
      <c r="G575" s="36"/>
    </row>
    <row r="576" spans="1:7" x14ac:dyDescent="0.2">
      <c r="A576" s="234"/>
      <c r="B576" s="234"/>
      <c r="C576" s="234"/>
      <c r="D576" s="234"/>
      <c r="E576" s="36"/>
      <c r="F576" s="36"/>
      <c r="G576" s="36"/>
    </row>
    <row r="577" spans="1:7" x14ac:dyDescent="0.2">
      <c r="A577" s="234"/>
      <c r="B577" s="234"/>
      <c r="C577" s="234"/>
      <c r="D577" s="234"/>
      <c r="E577" s="36"/>
      <c r="F577" s="36"/>
      <c r="G577" s="36"/>
    </row>
    <row r="578" spans="1:7" x14ac:dyDescent="0.2">
      <c r="A578" s="234"/>
      <c r="B578" s="234"/>
      <c r="C578" s="234"/>
      <c r="D578" s="234"/>
      <c r="E578" s="36"/>
      <c r="F578" s="36"/>
      <c r="G578" s="36"/>
    </row>
    <row r="579" spans="1:7" x14ac:dyDescent="0.2">
      <c r="A579" s="234"/>
      <c r="B579" s="234"/>
      <c r="C579" s="234"/>
      <c r="D579" s="234"/>
      <c r="E579" s="36"/>
      <c r="F579" s="36"/>
      <c r="G579" s="36"/>
    </row>
    <row r="580" spans="1:7" x14ac:dyDescent="0.2">
      <c r="A580" s="234"/>
      <c r="B580" s="234"/>
      <c r="C580" s="234"/>
      <c r="D580" s="234"/>
      <c r="E580" s="36"/>
      <c r="F580" s="36"/>
      <c r="G580" s="36"/>
    </row>
    <row r="581" spans="1:7" x14ac:dyDescent="0.2">
      <c r="A581" s="234"/>
      <c r="B581" s="234"/>
      <c r="C581" s="234"/>
      <c r="D581" s="234"/>
      <c r="E581" s="36"/>
      <c r="F581" s="36"/>
      <c r="G581" s="36"/>
    </row>
    <row r="582" spans="1:7" x14ac:dyDescent="0.2">
      <c r="A582" s="234"/>
      <c r="B582" s="234"/>
      <c r="C582" s="234"/>
      <c r="D582" s="234"/>
      <c r="E582" s="36"/>
      <c r="F582" s="36"/>
      <c r="G582" s="36"/>
    </row>
    <row r="583" spans="1:7" x14ac:dyDescent="0.2">
      <c r="A583" s="234"/>
      <c r="B583" s="234"/>
      <c r="C583" s="234"/>
      <c r="D583" s="234"/>
      <c r="E583" s="36"/>
      <c r="F583" s="36"/>
      <c r="G583" s="36"/>
    </row>
    <row r="584" spans="1:7" x14ac:dyDescent="0.2">
      <c r="A584" s="234"/>
      <c r="B584" s="234"/>
      <c r="C584" s="234"/>
      <c r="D584" s="234"/>
      <c r="E584" s="36"/>
      <c r="F584" s="36"/>
      <c r="G584" s="36"/>
    </row>
    <row r="585" spans="1:7" x14ac:dyDescent="0.2">
      <c r="A585" s="234"/>
      <c r="B585" s="234"/>
      <c r="C585" s="234"/>
      <c r="D585" s="234"/>
      <c r="E585" s="36"/>
      <c r="F585" s="36"/>
      <c r="G585" s="36"/>
    </row>
    <row r="586" spans="1:7" x14ac:dyDescent="0.2">
      <c r="A586" s="234"/>
      <c r="B586" s="234"/>
      <c r="C586" s="234"/>
      <c r="D586" s="234"/>
      <c r="E586" s="36"/>
      <c r="F586" s="36"/>
      <c r="G586" s="36"/>
    </row>
    <row r="587" spans="1:7" x14ac:dyDescent="0.2">
      <c r="A587" s="234"/>
      <c r="B587" s="234"/>
      <c r="C587" s="234"/>
      <c r="D587" s="234"/>
      <c r="E587" s="36"/>
      <c r="F587" s="36"/>
      <c r="G587" s="36"/>
    </row>
    <row r="588" spans="1:7" x14ac:dyDescent="0.2">
      <c r="A588" s="234"/>
      <c r="B588" s="234"/>
      <c r="C588" s="234"/>
      <c r="D588" s="234"/>
      <c r="E588" s="36"/>
      <c r="F588" s="36"/>
      <c r="G588" s="36"/>
    </row>
    <row r="589" spans="1:7" x14ac:dyDescent="0.2">
      <c r="A589" s="234"/>
      <c r="B589" s="234"/>
      <c r="C589" s="234"/>
      <c r="D589" s="234"/>
      <c r="E589" s="36"/>
      <c r="F589" s="36"/>
      <c r="G589" s="36"/>
    </row>
    <row r="590" spans="1:7" x14ac:dyDescent="0.2">
      <c r="A590" s="234"/>
      <c r="B590" s="234"/>
      <c r="C590" s="234"/>
      <c r="D590" s="234"/>
      <c r="E590" s="36"/>
      <c r="F590" s="36"/>
      <c r="G590" s="36"/>
    </row>
    <row r="591" spans="1:7" x14ac:dyDescent="0.2">
      <c r="A591" s="234"/>
      <c r="B591" s="234"/>
      <c r="C591" s="234"/>
      <c r="D591" s="234"/>
      <c r="E591" s="36"/>
      <c r="F591" s="36"/>
      <c r="G591" s="36"/>
    </row>
    <row r="592" spans="1:7" x14ac:dyDescent="0.2">
      <c r="A592" s="234"/>
      <c r="B592" s="234"/>
      <c r="C592" s="234"/>
      <c r="D592" s="234"/>
      <c r="E592" s="36"/>
      <c r="F592" s="36"/>
      <c r="G592" s="36"/>
    </row>
    <row r="593" spans="1:7" x14ac:dyDescent="0.2">
      <c r="A593" s="234"/>
      <c r="B593" s="234"/>
      <c r="C593" s="234"/>
      <c r="D593" s="234"/>
      <c r="E593" s="36"/>
      <c r="F593" s="36"/>
      <c r="G593" s="36"/>
    </row>
    <row r="594" spans="1:7" x14ac:dyDescent="0.2">
      <c r="A594" s="234"/>
      <c r="B594" s="234"/>
      <c r="C594" s="234"/>
      <c r="D594" s="234"/>
      <c r="E594" s="36"/>
      <c r="F594" s="36"/>
      <c r="G594" s="36"/>
    </row>
    <row r="595" spans="1:7" x14ac:dyDescent="0.2">
      <c r="A595" s="36"/>
      <c r="B595" s="36"/>
      <c r="C595" s="36"/>
      <c r="D595" s="36"/>
      <c r="E595" s="36"/>
      <c r="F595" s="36"/>
      <c r="G595" s="36"/>
    </row>
    <row r="596" spans="1:7" x14ac:dyDescent="0.2">
      <c r="A596" s="36"/>
      <c r="B596" s="36"/>
      <c r="C596" s="36"/>
      <c r="D596" s="36"/>
      <c r="E596" s="36"/>
      <c r="F596" s="36"/>
      <c r="G596" s="36"/>
    </row>
    <row r="597" spans="1:7" x14ac:dyDescent="0.2">
      <c r="A597" s="36"/>
      <c r="B597" s="36"/>
      <c r="C597" s="36"/>
      <c r="D597" s="36"/>
      <c r="E597" s="36"/>
      <c r="F597" s="36"/>
      <c r="G597" s="36"/>
    </row>
    <row r="598" spans="1:7" x14ac:dyDescent="0.2">
      <c r="A598" s="36"/>
      <c r="B598" s="36"/>
      <c r="C598" s="36"/>
      <c r="D598" s="36"/>
      <c r="E598" s="36"/>
      <c r="F598" s="36"/>
      <c r="G598" s="36"/>
    </row>
    <row r="599" spans="1:7" x14ac:dyDescent="0.2">
      <c r="A599" s="36"/>
      <c r="B599" s="36"/>
      <c r="C599" s="36"/>
      <c r="D599" s="36"/>
      <c r="E599" s="36"/>
      <c r="F599" s="36"/>
      <c r="G599" s="36"/>
    </row>
    <row r="600" spans="1:7" x14ac:dyDescent="0.2">
      <c r="A600" s="36"/>
      <c r="B600" s="36"/>
      <c r="C600" s="36"/>
      <c r="D600" s="36"/>
      <c r="E600" s="36"/>
      <c r="F600" s="36"/>
      <c r="G600" s="36"/>
    </row>
    <row r="601" spans="1:7" x14ac:dyDescent="0.2">
      <c r="A601" s="36"/>
      <c r="B601" s="36"/>
      <c r="C601" s="36"/>
      <c r="D601" s="36"/>
      <c r="E601" s="36"/>
      <c r="F601" s="36"/>
      <c r="G601" s="36"/>
    </row>
    <row r="602" spans="1:7" x14ac:dyDescent="0.2">
      <c r="A602" s="36"/>
      <c r="B602" s="36"/>
      <c r="C602" s="36"/>
      <c r="D602" s="36"/>
      <c r="E602" s="36"/>
      <c r="F602" s="36"/>
      <c r="G602" s="36"/>
    </row>
    <row r="603" spans="1:7" x14ac:dyDescent="0.2">
      <c r="A603" s="36"/>
      <c r="B603" s="36"/>
      <c r="C603" s="36"/>
      <c r="D603" s="36"/>
      <c r="E603" s="36"/>
      <c r="F603" s="36"/>
      <c r="G603" s="36"/>
    </row>
    <row r="604" spans="1:7" x14ac:dyDescent="0.2">
      <c r="A604" s="36"/>
      <c r="B604" s="36"/>
      <c r="C604" s="36"/>
      <c r="D604" s="36"/>
      <c r="E604" s="36"/>
      <c r="F604" s="36"/>
      <c r="G604" s="36"/>
    </row>
    <row r="605" spans="1:7" x14ac:dyDescent="0.2">
      <c r="A605" s="36"/>
      <c r="B605" s="36"/>
      <c r="C605" s="36"/>
      <c r="D605" s="36"/>
      <c r="E605" s="36"/>
      <c r="F605" s="36"/>
      <c r="G605" s="36"/>
    </row>
    <row r="606" spans="1:7" x14ac:dyDescent="0.2">
      <c r="A606" s="36"/>
      <c r="B606" s="36"/>
      <c r="C606" s="36"/>
      <c r="D606" s="36"/>
      <c r="E606" s="36"/>
      <c r="F606" s="36"/>
      <c r="G606" s="36"/>
    </row>
    <row r="607" spans="1:7" x14ac:dyDescent="0.2">
      <c r="A607" s="36"/>
      <c r="B607" s="36"/>
      <c r="C607" s="36"/>
      <c r="D607" s="36"/>
      <c r="E607" s="36"/>
      <c r="F607" s="36"/>
      <c r="G607" s="36"/>
    </row>
    <row r="608" spans="1:7" x14ac:dyDescent="0.2">
      <c r="A608" s="36"/>
      <c r="B608" s="36"/>
      <c r="C608" s="36"/>
      <c r="D608" s="36"/>
      <c r="E608" s="36"/>
      <c r="F608" s="36"/>
      <c r="G608" s="36"/>
    </row>
    <row r="609" spans="1:7" x14ac:dyDescent="0.2">
      <c r="A609" s="36"/>
      <c r="B609" s="36"/>
      <c r="C609" s="36"/>
      <c r="D609" s="36"/>
      <c r="E609" s="36"/>
      <c r="F609" s="36"/>
      <c r="G609" s="36"/>
    </row>
    <row r="610" spans="1:7" x14ac:dyDescent="0.2">
      <c r="A610" s="36"/>
      <c r="B610" s="36"/>
      <c r="C610" s="36"/>
      <c r="D610" s="36"/>
      <c r="E610" s="36"/>
      <c r="F610" s="36"/>
      <c r="G610" s="36"/>
    </row>
    <row r="611" spans="1:7" x14ac:dyDescent="0.2">
      <c r="A611" s="36"/>
      <c r="B611" s="36"/>
      <c r="C611" s="36"/>
      <c r="D611" s="36"/>
      <c r="E611" s="36"/>
      <c r="F611" s="36"/>
      <c r="G611" s="36"/>
    </row>
    <row r="612" spans="1:7" x14ac:dyDescent="0.2">
      <c r="A612" s="36"/>
      <c r="B612" s="36"/>
      <c r="C612" s="36"/>
      <c r="D612" s="36"/>
      <c r="E612" s="36"/>
      <c r="F612" s="36"/>
      <c r="G612" s="36"/>
    </row>
    <row r="613" spans="1:7" x14ac:dyDescent="0.2">
      <c r="A613" s="36"/>
      <c r="B613" s="36"/>
      <c r="C613" s="36"/>
      <c r="D613" s="36"/>
      <c r="E613" s="36"/>
      <c r="F613" s="36"/>
      <c r="G613" s="36"/>
    </row>
    <row r="614" spans="1:7" x14ac:dyDescent="0.2">
      <c r="A614" s="36"/>
      <c r="B614" s="36"/>
      <c r="C614" s="36"/>
      <c r="D614" s="36"/>
      <c r="E614" s="36"/>
      <c r="F614" s="36"/>
      <c r="G614" s="36"/>
    </row>
    <row r="615" spans="1:7" x14ac:dyDescent="0.2">
      <c r="A615" s="36"/>
      <c r="B615" s="36"/>
      <c r="C615" s="36"/>
      <c r="D615" s="36"/>
      <c r="E615" s="36"/>
      <c r="F615" s="36"/>
      <c r="G615" s="36"/>
    </row>
    <row r="616" spans="1:7" x14ac:dyDescent="0.2">
      <c r="A616" s="36"/>
      <c r="B616" s="36"/>
      <c r="C616" s="36"/>
      <c r="D616" s="36"/>
      <c r="E616" s="36"/>
      <c r="F616" s="36"/>
      <c r="G616" s="36"/>
    </row>
    <row r="617" spans="1:7" x14ac:dyDescent="0.2">
      <c r="A617" s="36"/>
      <c r="B617" s="36"/>
      <c r="C617" s="36"/>
      <c r="D617" s="36"/>
      <c r="E617" s="36"/>
      <c r="F617" s="36"/>
      <c r="G617" s="36"/>
    </row>
    <row r="618" spans="1:7" x14ac:dyDescent="0.2">
      <c r="A618" s="36"/>
      <c r="B618" s="36"/>
      <c r="C618" s="36"/>
      <c r="D618" s="36"/>
      <c r="E618" s="36"/>
      <c r="F618" s="36"/>
      <c r="G618" s="36"/>
    </row>
    <row r="619" spans="1:7" x14ac:dyDescent="0.2">
      <c r="A619" s="36"/>
      <c r="B619" s="36"/>
      <c r="C619" s="36"/>
      <c r="D619" s="36"/>
      <c r="E619" s="36"/>
      <c r="F619" s="36"/>
      <c r="G619" s="36"/>
    </row>
    <row r="620" spans="1:7" x14ac:dyDescent="0.2">
      <c r="A620" s="36"/>
      <c r="B620" s="36"/>
      <c r="C620" s="36"/>
      <c r="D620" s="36"/>
      <c r="E620" s="36"/>
      <c r="F620" s="36"/>
      <c r="G620" s="36"/>
    </row>
    <row r="621" spans="1:7" x14ac:dyDescent="0.2">
      <c r="A621" s="36"/>
      <c r="B621" s="36"/>
      <c r="C621" s="36"/>
      <c r="D621" s="36"/>
      <c r="E621" s="36"/>
      <c r="F621" s="36"/>
      <c r="G621" s="36"/>
    </row>
    <row r="622" spans="1:7" x14ac:dyDescent="0.2">
      <c r="A622" s="36"/>
      <c r="B622" s="36"/>
      <c r="C622" s="36"/>
      <c r="D622" s="36"/>
      <c r="E622" s="36"/>
      <c r="F622" s="36"/>
      <c r="G622" s="36"/>
    </row>
    <row r="623" spans="1:7" x14ac:dyDescent="0.2">
      <c r="A623" s="36"/>
      <c r="B623" s="36"/>
      <c r="C623" s="36"/>
      <c r="D623" s="36"/>
      <c r="E623" s="36"/>
      <c r="F623" s="36"/>
      <c r="G623" s="36"/>
    </row>
    <row r="624" spans="1:7" x14ac:dyDescent="0.2">
      <c r="A624" s="36"/>
      <c r="B624" s="36"/>
      <c r="C624" s="36"/>
      <c r="D624" s="36"/>
      <c r="E624" s="36"/>
      <c r="F624" s="36"/>
      <c r="G624" s="36"/>
    </row>
    <row r="625" spans="1:7" x14ac:dyDescent="0.2">
      <c r="A625" s="36"/>
      <c r="B625" s="36"/>
      <c r="C625" s="36"/>
      <c r="D625" s="36"/>
      <c r="E625" s="36"/>
      <c r="F625" s="36"/>
      <c r="G625" s="36"/>
    </row>
    <row r="626" spans="1:7" x14ac:dyDescent="0.2">
      <c r="A626" s="36"/>
      <c r="B626" s="36"/>
      <c r="C626" s="36"/>
      <c r="D626" s="36"/>
      <c r="E626" s="36"/>
      <c r="F626" s="36"/>
      <c r="G626" s="36"/>
    </row>
    <row r="627" spans="1:7" x14ac:dyDescent="0.2">
      <c r="A627" s="36"/>
      <c r="B627" s="36"/>
      <c r="C627" s="36"/>
      <c r="D627" s="36"/>
      <c r="E627" s="36"/>
      <c r="F627" s="36"/>
      <c r="G627" s="36"/>
    </row>
    <row r="628" spans="1:7" x14ac:dyDescent="0.2">
      <c r="A628" s="36"/>
      <c r="B628" s="36"/>
      <c r="C628" s="36"/>
      <c r="D628" s="36"/>
      <c r="E628" s="36"/>
      <c r="F628" s="36"/>
      <c r="G628" s="36"/>
    </row>
    <row r="629" spans="1:7" x14ac:dyDescent="0.2">
      <c r="A629" s="36"/>
      <c r="B629" s="36"/>
      <c r="C629" s="36"/>
      <c r="D629" s="36"/>
      <c r="E629" s="36"/>
      <c r="F629" s="36"/>
      <c r="G629" s="36"/>
    </row>
    <row r="630" spans="1:7" x14ac:dyDescent="0.2">
      <c r="A630" s="36"/>
      <c r="B630" s="36"/>
      <c r="C630" s="36"/>
      <c r="D630" s="36"/>
      <c r="E630" s="36"/>
      <c r="F630" s="36"/>
      <c r="G630" s="36"/>
    </row>
    <row r="631" spans="1:7" x14ac:dyDescent="0.2">
      <c r="A631" s="36"/>
      <c r="B631" s="36"/>
      <c r="C631" s="36"/>
      <c r="D631" s="36"/>
      <c r="E631" s="36"/>
      <c r="F631" s="36"/>
      <c r="G631" s="36"/>
    </row>
    <row r="632" spans="1:7" x14ac:dyDescent="0.2">
      <c r="A632" s="36"/>
      <c r="B632" s="36"/>
      <c r="C632" s="36"/>
      <c r="D632" s="36"/>
      <c r="E632" s="36"/>
      <c r="F632" s="36"/>
      <c r="G632" s="36"/>
    </row>
    <row r="633" spans="1:7" x14ac:dyDescent="0.2">
      <c r="A633" s="36"/>
      <c r="B633" s="36"/>
      <c r="C633" s="36"/>
      <c r="D633" s="36"/>
      <c r="E633" s="36"/>
      <c r="F633" s="36"/>
      <c r="G633" s="36"/>
    </row>
    <row r="634" spans="1:7" x14ac:dyDescent="0.2">
      <c r="A634" s="36"/>
      <c r="B634" s="36"/>
      <c r="C634" s="36"/>
      <c r="D634" s="36"/>
      <c r="E634" s="36"/>
      <c r="F634" s="36"/>
      <c r="G634" s="36"/>
    </row>
    <row r="635" spans="1:7" x14ac:dyDescent="0.2">
      <c r="A635" s="36"/>
      <c r="B635" s="36"/>
      <c r="C635" s="36"/>
      <c r="D635" s="36"/>
      <c r="E635" s="36"/>
      <c r="F635" s="36"/>
      <c r="G635" s="36"/>
    </row>
    <row r="636" spans="1:7" x14ac:dyDescent="0.2">
      <c r="A636" s="36"/>
      <c r="B636" s="36"/>
      <c r="C636" s="36"/>
      <c r="D636" s="36"/>
      <c r="E636" s="36"/>
      <c r="F636" s="36"/>
      <c r="G636" s="36"/>
    </row>
    <row r="637" spans="1:7" x14ac:dyDescent="0.2">
      <c r="A637" s="36"/>
      <c r="B637" s="36"/>
      <c r="C637" s="36"/>
      <c r="D637" s="36"/>
      <c r="E637" s="36"/>
      <c r="F637" s="36"/>
      <c r="G637" s="36"/>
    </row>
    <row r="638" spans="1:7" x14ac:dyDescent="0.2">
      <c r="A638" s="36"/>
      <c r="B638" s="36"/>
      <c r="C638" s="36"/>
      <c r="D638" s="36"/>
      <c r="E638" s="36"/>
      <c r="F638" s="36"/>
      <c r="G638" s="36"/>
    </row>
    <row r="639" spans="1:7" x14ac:dyDescent="0.2">
      <c r="A639" s="36"/>
      <c r="B639" s="36"/>
      <c r="C639" s="36"/>
      <c r="D639" s="36"/>
      <c r="E639" s="36"/>
      <c r="F639" s="36"/>
      <c r="G639" s="36"/>
    </row>
    <row r="640" spans="1:7" x14ac:dyDescent="0.2">
      <c r="A640" s="36"/>
      <c r="B640" s="36"/>
      <c r="C640" s="36"/>
      <c r="D640" s="36"/>
      <c r="E640" s="36"/>
      <c r="F640" s="36"/>
      <c r="G640" s="36"/>
    </row>
    <row r="641" spans="1:7" x14ac:dyDescent="0.2">
      <c r="A641" s="36"/>
      <c r="B641" s="36"/>
      <c r="C641" s="36"/>
      <c r="D641" s="36"/>
      <c r="E641" s="36"/>
      <c r="F641" s="36"/>
      <c r="G641" s="36"/>
    </row>
    <row r="642" spans="1:7" x14ac:dyDescent="0.2">
      <c r="A642" s="36"/>
      <c r="B642" s="36"/>
      <c r="C642" s="36"/>
      <c r="D642" s="36"/>
      <c r="E642" s="36"/>
      <c r="F642" s="36"/>
      <c r="G642" s="36"/>
    </row>
    <row r="643" spans="1:7" x14ac:dyDescent="0.2">
      <c r="A643" s="36"/>
      <c r="B643" s="36"/>
      <c r="C643" s="36"/>
      <c r="D643" s="36"/>
      <c r="E643" s="36"/>
      <c r="F643" s="36"/>
      <c r="G643" s="36"/>
    </row>
    <row r="644" spans="1:7" x14ac:dyDescent="0.2">
      <c r="A644" s="36"/>
      <c r="B644" s="36"/>
      <c r="C644" s="36"/>
      <c r="D644" s="36"/>
      <c r="E644" s="36"/>
      <c r="F644" s="36"/>
      <c r="G644" s="36"/>
    </row>
    <row r="645" spans="1:7" x14ac:dyDescent="0.2">
      <c r="A645" s="36"/>
      <c r="B645" s="36"/>
      <c r="C645" s="36"/>
      <c r="D645" s="36"/>
      <c r="E645" s="36"/>
      <c r="F645" s="36"/>
      <c r="G645" s="36"/>
    </row>
    <row r="646" spans="1:7" x14ac:dyDescent="0.2">
      <c r="A646" s="36"/>
      <c r="B646" s="36"/>
      <c r="C646" s="36"/>
      <c r="D646" s="36"/>
      <c r="E646" s="36"/>
      <c r="F646" s="36"/>
      <c r="G646" s="36"/>
    </row>
    <row r="647" spans="1:7" x14ac:dyDescent="0.2">
      <c r="A647" s="36"/>
      <c r="B647" s="36"/>
      <c r="C647" s="36"/>
      <c r="D647" s="36"/>
      <c r="E647" s="36"/>
      <c r="F647" s="36"/>
      <c r="G647" s="36"/>
    </row>
    <row r="648" spans="1:7" x14ac:dyDescent="0.2">
      <c r="A648" s="36"/>
      <c r="B648" s="36"/>
      <c r="C648" s="36"/>
      <c r="D648" s="36"/>
      <c r="E648" s="36"/>
      <c r="F648" s="36"/>
      <c r="G648" s="36"/>
    </row>
    <row r="649" spans="1:7" x14ac:dyDescent="0.2">
      <c r="A649" s="36"/>
      <c r="B649" s="36"/>
      <c r="C649" s="36"/>
      <c r="D649" s="36"/>
      <c r="E649" s="36"/>
      <c r="F649" s="36"/>
      <c r="G649" s="36"/>
    </row>
    <row r="650" spans="1:7" x14ac:dyDescent="0.2">
      <c r="A650" s="36"/>
      <c r="B650" s="36"/>
      <c r="C650" s="36"/>
      <c r="D650" s="36"/>
      <c r="E650" s="36"/>
      <c r="F650" s="36"/>
      <c r="G650" s="36"/>
    </row>
    <row r="651" spans="1:7" x14ac:dyDescent="0.2">
      <c r="A651" s="36"/>
      <c r="B651" s="36"/>
      <c r="C651" s="36"/>
      <c r="D651" s="36"/>
      <c r="E651" s="36"/>
      <c r="F651" s="36"/>
      <c r="G651" s="36"/>
    </row>
    <row r="652" spans="1:7" x14ac:dyDescent="0.2">
      <c r="A652" s="36"/>
      <c r="B652" s="36"/>
      <c r="C652" s="36"/>
      <c r="D652" s="36"/>
      <c r="E652" s="36"/>
      <c r="F652" s="36"/>
      <c r="G652" s="36"/>
    </row>
    <row r="653" spans="1:7" x14ac:dyDescent="0.2">
      <c r="A653" s="36"/>
      <c r="B653" s="36"/>
      <c r="C653" s="36"/>
      <c r="D653" s="36"/>
      <c r="E653" s="36"/>
      <c r="F653" s="36"/>
      <c r="G653" s="36"/>
    </row>
    <row r="654" spans="1:7" x14ac:dyDescent="0.2">
      <c r="A654" s="36"/>
      <c r="B654" s="36"/>
      <c r="C654" s="36"/>
      <c r="D654" s="36"/>
      <c r="E654" s="36"/>
      <c r="F654" s="36"/>
      <c r="G654" s="36"/>
    </row>
    <row r="655" spans="1:7" x14ac:dyDescent="0.2">
      <c r="A655" s="36"/>
      <c r="B655" s="36"/>
      <c r="C655" s="36"/>
      <c r="D655" s="36"/>
      <c r="E655" s="36"/>
      <c r="F655" s="36"/>
      <c r="G655" s="36"/>
    </row>
    <row r="656" spans="1:7" x14ac:dyDescent="0.2">
      <c r="A656" s="36"/>
      <c r="B656" s="36"/>
      <c r="C656" s="36"/>
      <c r="D656" s="36"/>
      <c r="E656" s="36"/>
      <c r="F656" s="36"/>
      <c r="G656" s="36"/>
    </row>
    <row r="657" spans="1:7" x14ac:dyDescent="0.2">
      <c r="A657" s="36"/>
      <c r="B657" s="36"/>
      <c r="C657" s="36"/>
      <c r="D657" s="36"/>
      <c r="E657" s="36"/>
      <c r="F657" s="36"/>
      <c r="G657" s="36"/>
    </row>
    <row r="658" spans="1:7" x14ac:dyDescent="0.2">
      <c r="A658" s="36"/>
      <c r="B658" s="36"/>
      <c r="C658" s="36"/>
      <c r="D658" s="36"/>
      <c r="E658" s="36"/>
      <c r="F658" s="36"/>
      <c r="G658" s="36"/>
    </row>
    <row r="659" spans="1:7" x14ac:dyDescent="0.2">
      <c r="A659" s="36"/>
      <c r="B659" s="36"/>
      <c r="C659" s="36"/>
      <c r="D659" s="36"/>
      <c r="E659" s="36"/>
      <c r="F659" s="36"/>
      <c r="G659" s="36"/>
    </row>
    <row r="660" spans="1:7" x14ac:dyDescent="0.2">
      <c r="A660" s="36"/>
      <c r="B660" s="36"/>
      <c r="C660" s="36"/>
      <c r="D660" s="36"/>
      <c r="E660" s="36"/>
      <c r="F660" s="36"/>
      <c r="G660" s="36"/>
    </row>
    <row r="661" spans="1:7" x14ac:dyDescent="0.2">
      <c r="A661" s="36"/>
      <c r="B661" s="36"/>
      <c r="C661" s="36"/>
      <c r="D661" s="36"/>
      <c r="E661" s="36"/>
      <c r="F661" s="36"/>
      <c r="G661" s="36"/>
    </row>
    <row r="662" spans="1:7" x14ac:dyDescent="0.2">
      <c r="A662" s="36"/>
      <c r="B662" s="36"/>
      <c r="C662" s="36"/>
      <c r="D662" s="36"/>
      <c r="E662" s="36"/>
      <c r="F662" s="36"/>
      <c r="G662" s="36"/>
    </row>
    <row r="663" spans="1:7" x14ac:dyDescent="0.2">
      <c r="A663" s="36"/>
      <c r="B663" s="36"/>
      <c r="C663" s="36"/>
      <c r="D663" s="36"/>
      <c r="E663" s="36"/>
      <c r="F663" s="36"/>
      <c r="G663" s="36"/>
    </row>
    <row r="664" spans="1:7" x14ac:dyDescent="0.2">
      <c r="A664" s="36"/>
      <c r="B664" s="36"/>
      <c r="C664" s="36"/>
      <c r="D664" s="36"/>
      <c r="E664" s="36"/>
      <c r="F664" s="36"/>
      <c r="G664" s="36"/>
    </row>
    <row r="665" spans="1:7" x14ac:dyDescent="0.2">
      <c r="A665" s="36"/>
      <c r="B665" s="36"/>
      <c r="C665" s="36"/>
      <c r="D665" s="36"/>
      <c r="E665" s="36"/>
      <c r="F665" s="36"/>
      <c r="G665" s="36"/>
    </row>
    <row r="666" spans="1:7" x14ac:dyDescent="0.2">
      <c r="A666" s="36"/>
      <c r="B666" s="36"/>
      <c r="C666" s="36"/>
      <c r="D666" s="36"/>
      <c r="E666" s="36"/>
      <c r="F666" s="36"/>
      <c r="G666" s="36"/>
    </row>
    <row r="667" spans="1:7" x14ac:dyDescent="0.2">
      <c r="A667" s="36"/>
      <c r="B667" s="36"/>
      <c r="C667" s="36"/>
      <c r="D667" s="36"/>
      <c r="E667" s="36"/>
      <c r="F667" s="36"/>
      <c r="G667" s="36"/>
    </row>
    <row r="668" spans="1:7" x14ac:dyDescent="0.2">
      <c r="A668" s="36"/>
      <c r="B668" s="36"/>
      <c r="C668" s="36"/>
      <c r="D668" s="36"/>
      <c r="E668" s="36"/>
      <c r="F668" s="36"/>
      <c r="G668" s="36"/>
    </row>
    <row r="669" spans="1:7" x14ac:dyDescent="0.2">
      <c r="A669" s="36"/>
      <c r="B669" s="36"/>
      <c r="C669" s="36"/>
      <c r="D669" s="36"/>
      <c r="E669" s="36"/>
      <c r="F669" s="36"/>
      <c r="G669" s="36"/>
    </row>
    <row r="670" spans="1:7" x14ac:dyDescent="0.2">
      <c r="A670" s="36"/>
      <c r="B670" s="36"/>
      <c r="C670" s="36"/>
      <c r="D670" s="36"/>
      <c r="E670" s="36"/>
      <c r="F670" s="36"/>
      <c r="G670" s="36"/>
    </row>
    <row r="671" spans="1:7" x14ac:dyDescent="0.2">
      <c r="A671" s="36"/>
      <c r="B671" s="36"/>
      <c r="C671" s="36"/>
      <c r="D671" s="36"/>
      <c r="E671" s="36"/>
      <c r="F671" s="36"/>
      <c r="G671" s="36"/>
    </row>
    <row r="672" spans="1:7" x14ac:dyDescent="0.2">
      <c r="A672" s="36"/>
      <c r="B672" s="36"/>
      <c r="C672" s="36"/>
      <c r="D672" s="36"/>
      <c r="E672" s="36"/>
      <c r="F672" s="36"/>
      <c r="G672" s="36"/>
    </row>
    <row r="673" spans="1:7" x14ac:dyDescent="0.2">
      <c r="A673" s="36"/>
      <c r="B673" s="36"/>
      <c r="C673" s="36"/>
      <c r="D673" s="36"/>
      <c r="E673" s="36"/>
      <c r="F673" s="36"/>
      <c r="G673" s="36"/>
    </row>
    <row r="674" spans="1:7" x14ac:dyDescent="0.2">
      <c r="A674" s="36"/>
      <c r="B674" s="36"/>
      <c r="C674" s="36"/>
      <c r="D674" s="36"/>
      <c r="E674" s="36"/>
      <c r="F674" s="36"/>
      <c r="G674" s="36"/>
    </row>
    <row r="675" spans="1:7" x14ac:dyDescent="0.2">
      <c r="A675" s="36"/>
      <c r="B675" s="36"/>
      <c r="C675" s="36"/>
      <c r="D675" s="36"/>
      <c r="E675" s="36"/>
      <c r="F675" s="36"/>
      <c r="G675" s="36"/>
    </row>
    <row r="676" spans="1:7" x14ac:dyDescent="0.2">
      <c r="A676" s="36"/>
      <c r="B676" s="36"/>
      <c r="C676" s="36"/>
      <c r="D676" s="36"/>
      <c r="E676" s="36"/>
      <c r="F676" s="36"/>
      <c r="G676" s="36"/>
    </row>
    <row r="677" spans="1:7" x14ac:dyDescent="0.2">
      <c r="A677" s="36"/>
      <c r="B677" s="36"/>
      <c r="C677" s="36"/>
      <c r="D677" s="36"/>
      <c r="E677" s="36"/>
      <c r="F677" s="36"/>
      <c r="G677" s="36"/>
    </row>
    <row r="678" spans="1:7" x14ac:dyDescent="0.2">
      <c r="A678" s="36"/>
      <c r="B678" s="36"/>
      <c r="C678" s="36"/>
      <c r="D678" s="36"/>
      <c r="E678" s="36"/>
      <c r="F678" s="36"/>
      <c r="G678" s="36"/>
    </row>
    <row r="679" spans="1:7" x14ac:dyDescent="0.2">
      <c r="A679" s="36"/>
      <c r="B679" s="36"/>
      <c r="C679" s="36"/>
      <c r="D679" s="36"/>
      <c r="E679" s="36"/>
      <c r="F679" s="36"/>
      <c r="G679" s="36"/>
    </row>
    <row r="680" spans="1:7" x14ac:dyDescent="0.2">
      <c r="A680" s="36"/>
      <c r="B680" s="36"/>
      <c r="C680" s="36"/>
      <c r="D680" s="36"/>
      <c r="E680" s="36"/>
      <c r="F680" s="36"/>
      <c r="G680" s="36"/>
    </row>
    <row r="681" spans="1:7" x14ac:dyDescent="0.2">
      <c r="A681" s="36"/>
      <c r="B681" s="36"/>
      <c r="C681" s="36"/>
      <c r="D681" s="36"/>
      <c r="E681" s="36"/>
      <c r="F681" s="36"/>
      <c r="G681" s="36"/>
    </row>
    <row r="682" spans="1:7" x14ac:dyDescent="0.2">
      <c r="A682" s="36"/>
      <c r="B682" s="36"/>
      <c r="C682" s="36"/>
      <c r="D682" s="36"/>
      <c r="E682" s="36"/>
      <c r="F682" s="36"/>
      <c r="G682" s="36"/>
    </row>
    <row r="683" spans="1:7" x14ac:dyDescent="0.2">
      <c r="A683" s="36"/>
      <c r="B683" s="36"/>
      <c r="C683" s="36"/>
      <c r="D683" s="36"/>
      <c r="E683" s="36"/>
      <c r="F683" s="36"/>
      <c r="G683" s="36"/>
    </row>
    <row r="684" spans="1:7" x14ac:dyDescent="0.2">
      <c r="A684" s="36"/>
      <c r="B684" s="36"/>
      <c r="C684" s="36"/>
      <c r="D684" s="36"/>
      <c r="E684" s="36"/>
      <c r="F684" s="36"/>
      <c r="G684" s="36"/>
    </row>
    <row r="685" spans="1:7" x14ac:dyDescent="0.2">
      <c r="A685" s="36"/>
      <c r="B685" s="36"/>
      <c r="C685" s="36"/>
      <c r="D685" s="36"/>
      <c r="E685" s="36"/>
      <c r="F685" s="36"/>
      <c r="G685" s="36"/>
    </row>
    <row r="686" spans="1:7" x14ac:dyDescent="0.2">
      <c r="A686" s="36"/>
      <c r="B686" s="36"/>
      <c r="C686" s="36"/>
      <c r="D686" s="36"/>
      <c r="E686" s="36"/>
      <c r="F686" s="36"/>
      <c r="G686" s="36"/>
    </row>
    <row r="687" spans="1:7" x14ac:dyDescent="0.2">
      <c r="A687" s="36"/>
      <c r="B687" s="36"/>
      <c r="C687" s="36"/>
      <c r="D687" s="36"/>
      <c r="E687" s="36"/>
      <c r="F687" s="36"/>
      <c r="G687" s="36"/>
    </row>
    <row r="688" spans="1:7" x14ac:dyDescent="0.2">
      <c r="A688" s="36"/>
      <c r="B688" s="36"/>
      <c r="C688" s="36"/>
      <c r="D688" s="36"/>
      <c r="E688" s="36"/>
      <c r="F688" s="36"/>
      <c r="G688" s="36"/>
    </row>
    <row r="689" spans="1:7" x14ac:dyDescent="0.2">
      <c r="A689" s="36"/>
      <c r="B689" s="36"/>
      <c r="C689" s="36"/>
      <c r="D689" s="36"/>
      <c r="E689" s="36"/>
      <c r="F689" s="36"/>
      <c r="G689" s="36"/>
    </row>
    <row r="690" spans="1:7" x14ac:dyDescent="0.2">
      <c r="A690" s="36"/>
      <c r="B690" s="36"/>
      <c r="C690" s="36"/>
      <c r="D690" s="36"/>
      <c r="E690" s="36"/>
      <c r="F690" s="36"/>
      <c r="G690" s="36"/>
    </row>
    <row r="691" spans="1:7" x14ac:dyDescent="0.2">
      <c r="A691" s="36"/>
      <c r="B691" s="36"/>
      <c r="C691" s="36"/>
      <c r="D691" s="36"/>
      <c r="E691" s="36"/>
      <c r="F691" s="36"/>
      <c r="G691" s="36"/>
    </row>
    <row r="692" spans="1:7" x14ac:dyDescent="0.2">
      <c r="A692" s="36"/>
      <c r="B692" s="36"/>
      <c r="C692" s="36"/>
      <c r="D692" s="36"/>
      <c r="E692" s="36"/>
      <c r="F692" s="36"/>
      <c r="G692" s="36"/>
    </row>
    <row r="693" spans="1:7" x14ac:dyDescent="0.2">
      <c r="A693" s="36"/>
      <c r="B693" s="36"/>
      <c r="C693" s="36"/>
      <c r="D693" s="36"/>
      <c r="E693" s="36"/>
      <c r="F693" s="36"/>
      <c r="G693" s="36"/>
    </row>
    <row r="694" spans="1:7" x14ac:dyDescent="0.2">
      <c r="A694" s="36"/>
      <c r="B694" s="36"/>
      <c r="C694" s="36"/>
      <c r="D694" s="36"/>
      <c r="E694" s="36"/>
      <c r="F694" s="36"/>
      <c r="G694" s="36"/>
    </row>
    <row r="695" spans="1:7" x14ac:dyDescent="0.2">
      <c r="A695" s="36"/>
      <c r="B695" s="36"/>
      <c r="C695" s="36"/>
      <c r="D695" s="36"/>
      <c r="E695" s="36"/>
      <c r="F695" s="36"/>
      <c r="G695" s="36"/>
    </row>
    <row r="696" spans="1:7" x14ac:dyDescent="0.2">
      <c r="A696" s="36"/>
      <c r="B696" s="36"/>
      <c r="C696" s="36"/>
      <c r="D696" s="36"/>
      <c r="E696" s="36"/>
      <c r="F696" s="36"/>
      <c r="G696" s="36"/>
    </row>
    <row r="697" spans="1:7" x14ac:dyDescent="0.2">
      <c r="A697" s="36"/>
      <c r="B697" s="36"/>
      <c r="C697" s="36"/>
      <c r="D697" s="36"/>
      <c r="E697" s="36"/>
      <c r="F697" s="36"/>
      <c r="G697" s="36"/>
    </row>
    <row r="698" spans="1:7" x14ac:dyDescent="0.2">
      <c r="A698" s="36"/>
      <c r="B698" s="36"/>
      <c r="C698" s="36"/>
      <c r="D698" s="36"/>
      <c r="E698" s="36"/>
      <c r="F698" s="36"/>
      <c r="G698" s="36"/>
    </row>
    <row r="699" spans="1:7" x14ac:dyDescent="0.2">
      <c r="A699" s="36"/>
      <c r="B699" s="36"/>
      <c r="C699" s="36"/>
      <c r="D699" s="36"/>
      <c r="E699" s="36"/>
      <c r="F699" s="36"/>
      <c r="G699" s="36"/>
    </row>
    <row r="700" spans="1:7" x14ac:dyDescent="0.2">
      <c r="A700" s="36"/>
      <c r="B700" s="36"/>
      <c r="C700" s="36"/>
      <c r="D700" s="36"/>
      <c r="E700" s="36"/>
      <c r="F700" s="36"/>
      <c r="G700" s="36"/>
    </row>
    <row r="701" spans="1:7" x14ac:dyDescent="0.2">
      <c r="A701" s="36"/>
      <c r="B701" s="36"/>
      <c r="C701" s="36"/>
      <c r="D701" s="36"/>
      <c r="E701" s="36"/>
      <c r="F701" s="36"/>
      <c r="G701" s="36"/>
    </row>
    <row r="702" spans="1:7" x14ac:dyDescent="0.2">
      <c r="A702" s="36"/>
      <c r="B702" s="36"/>
      <c r="C702" s="36"/>
      <c r="D702" s="36"/>
      <c r="E702" s="36"/>
      <c r="F702" s="36"/>
      <c r="G702" s="36"/>
    </row>
    <row r="703" spans="1:7" x14ac:dyDescent="0.2">
      <c r="A703" s="36"/>
      <c r="B703" s="36"/>
      <c r="C703" s="36"/>
      <c r="D703" s="36"/>
      <c r="E703" s="36"/>
      <c r="F703" s="36"/>
      <c r="G703" s="36"/>
    </row>
    <row r="704" spans="1:7" x14ac:dyDescent="0.2">
      <c r="A704" s="36"/>
      <c r="B704" s="36"/>
      <c r="C704" s="36"/>
      <c r="D704" s="36"/>
      <c r="E704" s="36"/>
      <c r="F704" s="36"/>
      <c r="G704" s="36"/>
    </row>
    <row r="705" spans="1:7" x14ac:dyDescent="0.2">
      <c r="A705" s="36"/>
      <c r="B705" s="36"/>
      <c r="C705" s="36"/>
      <c r="D705" s="36"/>
      <c r="E705" s="36"/>
      <c r="F705" s="36"/>
      <c r="G705" s="36"/>
    </row>
    <row r="706" spans="1:7" x14ac:dyDescent="0.2">
      <c r="A706" s="36"/>
      <c r="B706" s="36"/>
      <c r="C706" s="36"/>
      <c r="D706" s="36"/>
      <c r="E706" s="36"/>
      <c r="F706" s="36"/>
      <c r="G706" s="36"/>
    </row>
    <row r="707" spans="1:7" x14ac:dyDescent="0.2">
      <c r="A707" s="36"/>
      <c r="B707" s="36"/>
      <c r="C707" s="36"/>
      <c r="D707" s="36"/>
      <c r="E707" s="36"/>
      <c r="F707" s="36"/>
      <c r="G707" s="36"/>
    </row>
    <row r="708" spans="1:7" x14ac:dyDescent="0.2">
      <c r="A708" s="36"/>
      <c r="B708" s="36"/>
      <c r="C708" s="36"/>
      <c r="D708" s="36"/>
      <c r="E708" s="36"/>
      <c r="F708" s="36"/>
      <c r="G708" s="36"/>
    </row>
    <row r="709" spans="1:7" x14ac:dyDescent="0.2">
      <c r="A709" s="36"/>
      <c r="B709" s="36"/>
      <c r="C709" s="36"/>
      <c r="D709" s="36"/>
      <c r="E709" s="36"/>
      <c r="F709" s="36"/>
      <c r="G709" s="36"/>
    </row>
    <row r="710" spans="1:7" x14ac:dyDescent="0.2">
      <c r="A710" s="36"/>
      <c r="B710" s="36"/>
      <c r="C710" s="36"/>
      <c r="D710" s="36"/>
      <c r="E710" s="36"/>
      <c r="F710" s="36"/>
      <c r="G710" s="36"/>
    </row>
    <row r="711" spans="1:7" x14ac:dyDescent="0.2">
      <c r="A711" s="36"/>
      <c r="B711" s="36"/>
      <c r="C711" s="36"/>
      <c r="D711" s="36"/>
      <c r="E711" s="36"/>
      <c r="F711" s="36"/>
      <c r="G711" s="36"/>
    </row>
    <row r="712" spans="1:7" x14ac:dyDescent="0.2">
      <c r="A712" s="36"/>
      <c r="B712" s="36"/>
      <c r="C712" s="36"/>
      <c r="D712" s="36"/>
      <c r="E712" s="36"/>
      <c r="F712" s="36"/>
      <c r="G712" s="36"/>
    </row>
    <row r="713" spans="1:7" x14ac:dyDescent="0.2">
      <c r="A713" s="36"/>
      <c r="B713" s="36"/>
      <c r="C713" s="36"/>
      <c r="D713" s="36"/>
      <c r="E713" s="36"/>
      <c r="F713" s="36"/>
      <c r="G713" s="36"/>
    </row>
    <row r="714" spans="1:7" x14ac:dyDescent="0.2">
      <c r="A714" s="36"/>
      <c r="B714" s="36"/>
      <c r="C714" s="36"/>
      <c r="D714" s="36"/>
      <c r="E714" s="36"/>
      <c r="F714" s="36"/>
      <c r="G714" s="36"/>
    </row>
    <row r="715" spans="1:7" x14ac:dyDescent="0.2">
      <c r="A715" s="36"/>
      <c r="B715" s="36"/>
      <c r="C715" s="36"/>
      <c r="D715" s="36"/>
      <c r="E715" s="36"/>
      <c r="F715" s="36"/>
      <c r="G715" s="36"/>
    </row>
    <row r="716" spans="1:7" x14ac:dyDescent="0.2">
      <c r="A716" s="36"/>
      <c r="B716" s="36"/>
      <c r="C716" s="36"/>
      <c r="D716" s="36"/>
      <c r="E716" s="36"/>
      <c r="F716" s="36"/>
      <c r="G716" s="36"/>
    </row>
    <row r="717" spans="1:7" x14ac:dyDescent="0.2">
      <c r="A717" s="36"/>
      <c r="B717" s="36"/>
      <c r="C717" s="36"/>
      <c r="D717" s="36"/>
      <c r="E717" s="36"/>
      <c r="F717" s="36"/>
      <c r="G717" s="36"/>
    </row>
    <row r="718" spans="1:7" x14ac:dyDescent="0.2">
      <c r="A718" s="36"/>
      <c r="B718" s="36"/>
      <c r="C718" s="36"/>
      <c r="D718" s="36"/>
      <c r="E718" s="36"/>
      <c r="F718" s="36"/>
      <c r="G718" s="36"/>
    </row>
    <row r="719" spans="1:7" x14ac:dyDescent="0.2">
      <c r="A719" s="36"/>
      <c r="B719" s="36"/>
      <c r="C719" s="36"/>
      <c r="D719" s="36"/>
      <c r="E719" s="36"/>
      <c r="F719" s="36"/>
      <c r="G719" s="36"/>
    </row>
    <row r="720" spans="1:7" x14ac:dyDescent="0.2">
      <c r="A720" s="36"/>
      <c r="B720" s="36"/>
      <c r="C720" s="36"/>
      <c r="D720" s="36"/>
      <c r="E720" s="36"/>
      <c r="F720" s="36"/>
      <c r="G720" s="36"/>
    </row>
    <row r="721" spans="1:7" x14ac:dyDescent="0.2">
      <c r="A721" s="36"/>
      <c r="B721" s="36"/>
      <c r="C721" s="36"/>
      <c r="D721" s="36"/>
      <c r="E721" s="36"/>
      <c r="F721" s="36"/>
      <c r="G721" s="36"/>
    </row>
    <row r="722" spans="1:7" x14ac:dyDescent="0.2">
      <c r="A722" s="36"/>
      <c r="B722" s="36"/>
      <c r="C722" s="36"/>
      <c r="D722" s="36"/>
      <c r="E722" s="36"/>
      <c r="F722" s="36"/>
      <c r="G722" s="36"/>
    </row>
    <row r="723" spans="1:7" x14ac:dyDescent="0.2">
      <c r="A723" s="36"/>
      <c r="B723" s="36"/>
      <c r="C723" s="36"/>
      <c r="D723" s="36"/>
      <c r="E723" s="36"/>
      <c r="F723" s="36"/>
      <c r="G723" s="36"/>
    </row>
    <row r="724" spans="1:7" x14ac:dyDescent="0.2">
      <c r="A724" s="36"/>
      <c r="B724" s="36"/>
      <c r="C724" s="36"/>
      <c r="D724" s="36"/>
      <c r="E724" s="36"/>
      <c r="F724" s="36"/>
      <c r="G724" s="36"/>
    </row>
    <row r="725" spans="1:7" x14ac:dyDescent="0.2">
      <c r="A725" s="36"/>
      <c r="B725" s="36"/>
      <c r="C725" s="36"/>
      <c r="D725" s="36"/>
      <c r="E725" s="36"/>
      <c r="F725" s="36"/>
      <c r="G725" s="36"/>
    </row>
    <row r="726" spans="1:7" x14ac:dyDescent="0.2">
      <c r="A726" s="36"/>
      <c r="B726" s="36"/>
      <c r="C726" s="36"/>
      <c r="D726" s="36"/>
      <c r="E726" s="36"/>
      <c r="F726" s="36"/>
      <c r="G726" s="36"/>
    </row>
    <row r="727" spans="1:7" x14ac:dyDescent="0.2">
      <c r="A727" s="36"/>
      <c r="B727" s="36"/>
      <c r="C727" s="36"/>
      <c r="D727" s="36"/>
      <c r="E727" s="36"/>
      <c r="F727" s="36"/>
      <c r="G727" s="36"/>
    </row>
    <row r="728" spans="1:7" x14ac:dyDescent="0.2">
      <c r="A728" s="36"/>
      <c r="B728" s="36"/>
      <c r="C728" s="36"/>
      <c r="D728" s="36"/>
      <c r="E728" s="36"/>
      <c r="F728" s="36"/>
      <c r="G728" s="36"/>
    </row>
    <row r="729" spans="1:7" x14ac:dyDescent="0.2">
      <c r="A729" s="36"/>
      <c r="B729" s="36"/>
      <c r="C729" s="36"/>
      <c r="D729" s="36"/>
      <c r="E729" s="36"/>
      <c r="F729" s="36"/>
      <c r="G729" s="36"/>
    </row>
    <row r="730" spans="1:7" x14ac:dyDescent="0.2">
      <c r="A730" s="36"/>
      <c r="B730" s="36"/>
      <c r="C730" s="36"/>
      <c r="D730" s="36"/>
      <c r="E730" s="36"/>
      <c r="F730" s="36"/>
      <c r="G730" s="36"/>
    </row>
    <row r="731" spans="1:7" x14ac:dyDescent="0.2">
      <c r="A731" s="36"/>
      <c r="B731" s="36"/>
      <c r="C731" s="36"/>
      <c r="D731" s="36"/>
      <c r="E731" s="36"/>
      <c r="F731" s="36"/>
      <c r="G731" s="36"/>
    </row>
    <row r="732" spans="1:7" x14ac:dyDescent="0.2">
      <c r="A732" s="36"/>
      <c r="B732" s="36"/>
      <c r="C732" s="36"/>
      <c r="D732" s="36"/>
      <c r="E732" s="36"/>
      <c r="F732" s="36"/>
      <c r="G732" s="36"/>
    </row>
    <row r="733" spans="1:7" x14ac:dyDescent="0.2">
      <c r="A733" s="36"/>
      <c r="B733" s="36"/>
      <c r="C733" s="36"/>
      <c r="D733" s="36"/>
      <c r="E733" s="36"/>
      <c r="F733" s="36"/>
      <c r="G733" s="36"/>
    </row>
    <row r="734" spans="1:7" x14ac:dyDescent="0.2">
      <c r="A734" s="36"/>
      <c r="B734" s="36"/>
      <c r="C734" s="36"/>
      <c r="D734" s="36"/>
      <c r="E734" s="36"/>
      <c r="F734" s="36"/>
      <c r="G734" s="36"/>
    </row>
    <row r="735" spans="1:7" x14ac:dyDescent="0.2">
      <c r="A735" s="36"/>
      <c r="B735" s="36"/>
      <c r="C735" s="36"/>
      <c r="D735" s="36"/>
      <c r="E735" s="36"/>
      <c r="F735" s="36"/>
      <c r="G735" s="36"/>
    </row>
    <row r="736" spans="1:7" x14ac:dyDescent="0.2">
      <c r="A736" s="36"/>
      <c r="B736" s="36"/>
      <c r="C736" s="36"/>
      <c r="D736" s="36"/>
      <c r="E736" s="36"/>
      <c r="F736" s="36"/>
      <c r="G736" s="36"/>
    </row>
    <row r="737" spans="1:7" x14ac:dyDescent="0.2">
      <c r="A737" s="36"/>
      <c r="B737" s="36"/>
      <c r="C737" s="36"/>
      <c r="D737" s="36"/>
      <c r="E737" s="36"/>
      <c r="F737" s="36"/>
      <c r="G737" s="36"/>
    </row>
    <row r="738" spans="1:7" x14ac:dyDescent="0.2">
      <c r="A738" s="36"/>
      <c r="B738" s="36"/>
      <c r="C738" s="36"/>
      <c r="D738" s="36"/>
      <c r="E738" s="36"/>
      <c r="F738" s="36"/>
      <c r="G738" s="36"/>
    </row>
    <row r="739" spans="1:7" x14ac:dyDescent="0.2">
      <c r="A739" s="36"/>
      <c r="B739" s="36"/>
      <c r="C739" s="36"/>
      <c r="D739" s="36"/>
      <c r="E739" s="36"/>
      <c r="F739" s="36"/>
      <c r="G739" s="36"/>
    </row>
    <row r="740" spans="1:7" x14ac:dyDescent="0.2">
      <c r="A740" s="36"/>
      <c r="B740" s="36"/>
      <c r="C740" s="36"/>
      <c r="D740" s="36"/>
      <c r="E740" s="36"/>
      <c r="F740" s="36"/>
      <c r="G740" s="36"/>
    </row>
    <row r="741" spans="1:7" x14ac:dyDescent="0.2">
      <c r="A741" s="36"/>
      <c r="B741" s="36"/>
      <c r="C741" s="36"/>
      <c r="D741" s="36"/>
      <c r="E741" s="36"/>
      <c r="F741" s="36"/>
      <c r="G741" s="36"/>
    </row>
    <row r="742" spans="1:7" x14ac:dyDescent="0.2">
      <c r="A742" s="36"/>
      <c r="B742" s="36"/>
      <c r="C742" s="36"/>
      <c r="D742" s="36"/>
      <c r="E742" s="36"/>
      <c r="F742" s="36"/>
      <c r="G742" s="36"/>
    </row>
    <row r="743" spans="1:7" x14ac:dyDescent="0.2">
      <c r="A743" s="36"/>
      <c r="B743" s="36"/>
      <c r="C743" s="36"/>
      <c r="D743" s="36"/>
      <c r="E743" s="36"/>
      <c r="F743" s="36"/>
      <c r="G743" s="36"/>
    </row>
    <row r="744" spans="1:7" x14ac:dyDescent="0.2">
      <c r="A744" s="36"/>
      <c r="B744" s="36"/>
      <c r="C744" s="36"/>
      <c r="D744" s="36"/>
      <c r="E744" s="36"/>
      <c r="F744" s="36"/>
      <c r="G744" s="36"/>
    </row>
    <row r="745" spans="1:7" x14ac:dyDescent="0.2">
      <c r="A745" s="36"/>
      <c r="B745" s="36"/>
      <c r="C745" s="36"/>
      <c r="D745" s="36"/>
      <c r="E745" s="36"/>
      <c r="F745" s="36"/>
      <c r="G745" s="36"/>
    </row>
    <row r="746" spans="1:7" x14ac:dyDescent="0.2">
      <c r="A746" s="36"/>
      <c r="B746" s="36"/>
      <c r="C746" s="36"/>
      <c r="D746" s="36"/>
      <c r="E746" s="36"/>
      <c r="F746" s="36"/>
      <c r="G746" s="36"/>
    </row>
    <row r="747" spans="1:7" x14ac:dyDescent="0.2">
      <c r="A747" s="36"/>
      <c r="B747" s="36"/>
      <c r="C747" s="36"/>
      <c r="D747" s="36"/>
      <c r="E747" s="36"/>
      <c r="F747" s="36"/>
      <c r="G747" s="36"/>
    </row>
    <row r="748" spans="1:7" x14ac:dyDescent="0.2">
      <c r="A748" s="36"/>
      <c r="B748" s="36"/>
      <c r="C748" s="36"/>
      <c r="D748" s="36"/>
      <c r="E748" s="36"/>
      <c r="F748" s="36"/>
      <c r="G748" s="36"/>
    </row>
    <row r="749" spans="1:7" x14ac:dyDescent="0.2">
      <c r="A749" s="36"/>
      <c r="B749" s="36"/>
      <c r="C749" s="36"/>
      <c r="D749" s="36"/>
      <c r="E749" s="36"/>
      <c r="F749" s="36"/>
      <c r="G749" s="36"/>
    </row>
    <row r="750" spans="1:7" x14ac:dyDescent="0.2">
      <c r="A750" s="36"/>
      <c r="B750" s="36"/>
      <c r="C750" s="36"/>
      <c r="D750" s="36"/>
      <c r="E750" s="36"/>
      <c r="F750" s="36"/>
      <c r="G750" s="36"/>
    </row>
    <row r="751" spans="1:7" x14ac:dyDescent="0.2">
      <c r="A751" s="36"/>
      <c r="B751" s="36"/>
      <c r="C751" s="36"/>
      <c r="D751" s="36"/>
      <c r="E751" s="36"/>
      <c r="F751" s="36"/>
      <c r="G751" s="36"/>
    </row>
    <row r="752" spans="1:7" x14ac:dyDescent="0.2">
      <c r="A752" s="36"/>
      <c r="B752" s="36"/>
      <c r="C752" s="36"/>
      <c r="D752" s="36"/>
      <c r="E752" s="36"/>
      <c r="F752" s="36"/>
      <c r="G752" s="36"/>
    </row>
    <row r="753" spans="1:7" x14ac:dyDescent="0.2">
      <c r="A753" s="36"/>
      <c r="B753" s="36"/>
      <c r="C753" s="36"/>
      <c r="D753" s="36"/>
      <c r="E753" s="36"/>
      <c r="F753" s="36"/>
      <c r="G753" s="36"/>
    </row>
    <row r="754" spans="1:7" x14ac:dyDescent="0.2">
      <c r="A754" s="36"/>
      <c r="B754" s="36"/>
      <c r="C754" s="36"/>
      <c r="D754" s="36"/>
      <c r="E754" s="36"/>
      <c r="F754" s="36"/>
      <c r="G754" s="36"/>
    </row>
    <row r="755" spans="1:7" x14ac:dyDescent="0.2">
      <c r="A755" s="36"/>
      <c r="B755" s="36"/>
      <c r="C755" s="36"/>
      <c r="D755" s="36"/>
      <c r="E755" s="36"/>
      <c r="F755" s="36"/>
      <c r="G755" s="36"/>
    </row>
    <row r="756" spans="1:7" x14ac:dyDescent="0.2">
      <c r="A756" s="36"/>
      <c r="B756" s="36"/>
      <c r="C756" s="36"/>
      <c r="D756" s="36"/>
      <c r="E756" s="36"/>
      <c r="F756" s="36"/>
      <c r="G756" s="36"/>
    </row>
    <row r="757" spans="1:7" x14ac:dyDescent="0.2">
      <c r="A757" s="36"/>
      <c r="B757" s="36"/>
      <c r="C757" s="36"/>
      <c r="D757" s="36"/>
      <c r="E757" s="36"/>
      <c r="F757" s="36"/>
      <c r="G757" s="36"/>
    </row>
    <row r="758" spans="1:7" x14ac:dyDescent="0.2">
      <c r="A758" s="36"/>
      <c r="B758" s="36"/>
      <c r="C758" s="36"/>
      <c r="D758" s="36"/>
      <c r="E758" s="36"/>
      <c r="F758" s="36"/>
      <c r="G758" s="36"/>
    </row>
    <row r="759" spans="1:7" x14ac:dyDescent="0.2">
      <c r="A759" s="36"/>
      <c r="B759" s="36"/>
      <c r="C759" s="36"/>
      <c r="D759" s="36"/>
      <c r="E759" s="36"/>
      <c r="F759" s="36"/>
      <c r="G759" s="36"/>
    </row>
    <row r="760" spans="1:7" x14ac:dyDescent="0.2">
      <c r="A760" s="36"/>
      <c r="B760" s="36"/>
      <c r="C760" s="36"/>
      <c r="D760" s="36"/>
      <c r="E760" s="36"/>
      <c r="F760" s="36"/>
      <c r="G760" s="36"/>
    </row>
    <row r="761" spans="1:7" x14ac:dyDescent="0.2">
      <c r="A761" s="36"/>
      <c r="B761" s="36"/>
      <c r="C761" s="36"/>
      <c r="D761" s="36"/>
      <c r="E761" s="36"/>
      <c r="F761" s="36"/>
      <c r="G761" s="36"/>
    </row>
    <row r="762" spans="1:7" x14ac:dyDescent="0.2">
      <c r="A762" s="36"/>
      <c r="B762" s="36"/>
      <c r="C762" s="36"/>
      <c r="D762" s="36"/>
      <c r="E762" s="36"/>
      <c r="F762" s="36"/>
      <c r="G762" s="36"/>
    </row>
    <row r="763" spans="1:7" x14ac:dyDescent="0.2">
      <c r="A763" s="36"/>
      <c r="B763" s="36"/>
      <c r="C763" s="36"/>
      <c r="D763" s="36"/>
      <c r="E763" s="36"/>
      <c r="F763" s="36"/>
      <c r="G763" s="36"/>
    </row>
    <row r="764" spans="1:7" x14ac:dyDescent="0.2">
      <c r="A764" s="36"/>
      <c r="B764" s="36"/>
      <c r="C764" s="36"/>
      <c r="D764" s="36"/>
      <c r="E764" s="36"/>
      <c r="F764" s="36"/>
      <c r="G764" s="36"/>
    </row>
    <row r="765" spans="1:7" x14ac:dyDescent="0.2">
      <c r="A765" s="36"/>
      <c r="B765" s="36"/>
      <c r="C765" s="36"/>
      <c r="D765" s="36"/>
      <c r="E765" s="36"/>
      <c r="F765" s="36"/>
      <c r="G765" s="36"/>
    </row>
    <row r="766" spans="1:7" x14ac:dyDescent="0.2">
      <c r="A766" s="36"/>
      <c r="B766" s="36"/>
      <c r="C766" s="36"/>
      <c r="D766" s="36"/>
      <c r="E766" s="36"/>
      <c r="F766" s="36"/>
      <c r="G766" s="36"/>
    </row>
    <row r="767" spans="1:7" x14ac:dyDescent="0.2">
      <c r="A767" s="36"/>
      <c r="B767" s="36"/>
      <c r="C767" s="36"/>
      <c r="D767" s="36"/>
      <c r="E767" s="36"/>
      <c r="F767" s="36"/>
      <c r="G767" s="36"/>
    </row>
    <row r="768" spans="1:7" x14ac:dyDescent="0.2">
      <c r="A768" s="36"/>
      <c r="B768" s="36"/>
      <c r="C768" s="36"/>
      <c r="D768" s="36"/>
      <c r="E768" s="36"/>
      <c r="F768" s="36"/>
      <c r="G768" s="36"/>
    </row>
    <row r="769" spans="1:7" x14ac:dyDescent="0.2">
      <c r="A769" s="36"/>
      <c r="B769" s="36"/>
      <c r="C769" s="36"/>
      <c r="D769" s="36"/>
      <c r="E769" s="36"/>
      <c r="F769" s="36"/>
      <c r="G769" s="36"/>
    </row>
    <row r="770" spans="1:7" x14ac:dyDescent="0.2">
      <c r="A770" s="36"/>
      <c r="B770" s="36"/>
      <c r="C770" s="36"/>
      <c r="D770" s="36"/>
      <c r="E770" s="36"/>
      <c r="F770" s="36"/>
      <c r="G770" s="36"/>
    </row>
    <row r="771" spans="1:7" x14ac:dyDescent="0.2">
      <c r="A771" s="36"/>
      <c r="B771" s="36"/>
      <c r="C771" s="36"/>
      <c r="D771" s="36"/>
      <c r="E771" s="36"/>
      <c r="F771" s="36"/>
      <c r="G771" s="36"/>
    </row>
    <row r="772" spans="1:7" x14ac:dyDescent="0.2">
      <c r="A772" s="36"/>
      <c r="B772" s="36"/>
      <c r="C772" s="36"/>
      <c r="D772" s="36"/>
      <c r="E772" s="36"/>
      <c r="F772" s="36"/>
      <c r="G772" s="36"/>
    </row>
    <row r="773" spans="1:7" x14ac:dyDescent="0.2">
      <c r="A773" s="36"/>
      <c r="B773" s="36"/>
      <c r="C773" s="36"/>
      <c r="D773" s="36"/>
      <c r="E773" s="36"/>
      <c r="F773" s="36"/>
      <c r="G773" s="36"/>
    </row>
    <row r="774" spans="1:7" x14ac:dyDescent="0.2">
      <c r="A774" s="36"/>
      <c r="B774" s="36"/>
      <c r="C774" s="36"/>
      <c r="D774" s="36"/>
      <c r="E774" s="36"/>
      <c r="F774" s="36"/>
      <c r="G774" s="36"/>
    </row>
    <row r="775" spans="1:7" x14ac:dyDescent="0.2">
      <c r="A775" s="36"/>
      <c r="B775" s="36"/>
      <c r="C775" s="36"/>
      <c r="D775" s="36"/>
      <c r="E775" s="36"/>
      <c r="F775" s="36"/>
      <c r="G775" s="36"/>
    </row>
    <row r="776" spans="1:7" x14ac:dyDescent="0.2">
      <c r="A776" s="36"/>
      <c r="B776" s="36"/>
      <c r="C776" s="36"/>
      <c r="D776" s="36"/>
      <c r="E776" s="36"/>
      <c r="F776" s="36"/>
      <c r="G776" s="36"/>
    </row>
    <row r="777" spans="1:7" x14ac:dyDescent="0.2">
      <c r="A777" s="36"/>
      <c r="B777" s="36"/>
      <c r="C777" s="36"/>
      <c r="D777" s="36"/>
      <c r="E777" s="36"/>
      <c r="F777" s="36"/>
      <c r="G777" s="36"/>
    </row>
    <row r="778" spans="1:7" x14ac:dyDescent="0.2">
      <c r="A778" s="36"/>
      <c r="B778" s="36"/>
      <c r="C778" s="36"/>
      <c r="D778" s="36"/>
      <c r="E778" s="36"/>
      <c r="F778" s="36"/>
      <c r="G778" s="36"/>
    </row>
    <row r="779" spans="1:7" x14ac:dyDescent="0.2">
      <c r="A779" s="36"/>
      <c r="B779" s="36"/>
      <c r="C779" s="36"/>
      <c r="D779" s="36"/>
      <c r="E779" s="36"/>
      <c r="F779" s="36"/>
      <c r="G779" s="36"/>
    </row>
    <row r="780" spans="1:7" x14ac:dyDescent="0.2">
      <c r="A780" s="36"/>
      <c r="B780" s="36"/>
      <c r="C780" s="36"/>
      <c r="D780" s="36"/>
      <c r="E780" s="36"/>
      <c r="F780" s="36"/>
      <c r="G780" s="36"/>
    </row>
    <row r="781" spans="1:7" x14ac:dyDescent="0.2">
      <c r="A781" s="36"/>
      <c r="B781" s="36"/>
      <c r="C781" s="36"/>
      <c r="D781" s="36"/>
      <c r="E781" s="36"/>
      <c r="F781" s="36"/>
      <c r="G781" s="36"/>
    </row>
    <row r="782" spans="1:7" x14ac:dyDescent="0.2">
      <c r="A782" s="36"/>
      <c r="B782" s="36"/>
      <c r="C782" s="36"/>
      <c r="D782" s="36"/>
      <c r="E782" s="36"/>
      <c r="F782" s="36"/>
      <c r="G782" s="36"/>
    </row>
    <row r="783" spans="1:7" x14ac:dyDescent="0.2">
      <c r="A783" s="36"/>
      <c r="B783" s="36"/>
      <c r="C783" s="36"/>
      <c r="D783" s="36"/>
      <c r="E783" s="36"/>
      <c r="F783" s="36"/>
      <c r="G783" s="36"/>
    </row>
    <row r="784" spans="1:7" x14ac:dyDescent="0.2">
      <c r="A784" s="36"/>
      <c r="B784" s="36"/>
      <c r="C784" s="36"/>
      <c r="D784" s="36"/>
      <c r="E784" s="36"/>
      <c r="F784" s="36"/>
      <c r="G784" s="36"/>
    </row>
    <row r="785" spans="1:7" x14ac:dyDescent="0.2">
      <c r="A785" s="36"/>
      <c r="B785" s="36"/>
      <c r="C785" s="36"/>
      <c r="D785" s="36"/>
      <c r="E785" s="36"/>
      <c r="F785" s="36"/>
      <c r="G785" s="36"/>
    </row>
    <row r="786" spans="1:7" x14ac:dyDescent="0.2">
      <c r="A786" s="36"/>
      <c r="B786" s="36"/>
      <c r="C786" s="36"/>
      <c r="D786" s="36"/>
      <c r="E786" s="36"/>
      <c r="F786" s="36"/>
      <c r="G786" s="36"/>
    </row>
    <row r="787" spans="1:7" x14ac:dyDescent="0.2">
      <c r="A787" s="36"/>
      <c r="B787" s="36"/>
      <c r="C787" s="36"/>
      <c r="D787" s="36"/>
      <c r="E787" s="36"/>
      <c r="F787" s="36"/>
      <c r="G787" s="36"/>
    </row>
    <row r="788" spans="1:7" x14ac:dyDescent="0.2">
      <c r="A788" s="36"/>
      <c r="B788" s="36"/>
      <c r="C788" s="36"/>
      <c r="D788" s="36"/>
      <c r="E788" s="36"/>
      <c r="F788" s="36"/>
      <c r="G788" s="36"/>
    </row>
    <row r="789" spans="1:7" x14ac:dyDescent="0.2">
      <c r="A789" s="36"/>
      <c r="B789" s="36"/>
      <c r="C789" s="36"/>
      <c r="D789" s="36"/>
      <c r="E789" s="36"/>
      <c r="F789" s="36"/>
      <c r="G789" s="36"/>
    </row>
    <row r="790" spans="1:7" x14ac:dyDescent="0.2">
      <c r="A790" s="36"/>
      <c r="B790" s="36"/>
      <c r="C790" s="36"/>
      <c r="D790" s="36"/>
      <c r="E790" s="36"/>
      <c r="F790" s="36"/>
      <c r="G790" s="36"/>
    </row>
    <row r="791" spans="1:7" x14ac:dyDescent="0.2">
      <c r="A791" s="36"/>
      <c r="B791" s="36"/>
      <c r="C791" s="36"/>
      <c r="D791" s="36"/>
      <c r="E791" s="36"/>
      <c r="F791" s="36"/>
      <c r="G791" s="36"/>
    </row>
    <row r="792" spans="1:7" x14ac:dyDescent="0.2">
      <c r="A792" s="36"/>
      <c r="B792" s="36"/>
      <c r="C792" s="36"/>
      <c r="D792" s="36"/>
      <c r="E792" s="36"/>
      <c r="F792" s="36"/>
      <c r="G792" s="36"/>
    </row>
    <row r="793" spans="1:7" x14ac:dyDescent="0.2">
      <c r="A793" s="36"/>
      <c r="B793" s="36"/>
      <c r="C793" s="36"/>
      <c r="D793" s="36"/>
      <c r="E793" s="36"/>
      <c r="F793" s="36"/>
      <c r="G793" s="36"/>
    </row>
    <row r="794" spans="1:7" x14ac:dyDescent="0.2">
      <c r="A794" s="36"/>
      <c r="B794" s="36"/>
      <c r="C794" s="36"/>
      <c r="D794" s="36"/>
      <c r="E794" s="36"/>
      <c r="F794" s="36"/>
      <c r="G794" s="36"/>
    </row>
    <row r="795" spans="1:7" x14ac:dyDescent="0.2">
      <c r="A795" s="36"/>
      <c r="B795" s="36"/>
      <c r="C795" s="36"/>
      <c r="D795" s="36"/>
      <c r="E795" s="36"/>
      <c r="F795" s="36"/>
      <c r="G795" s="36"/>
    </row>
    <row r="796" spans="1:7" x14ac:dyDescent="0.2">
      <c r="A796" s="36"/>
      <c r="B796" s="36"/>
      <c r="C796" s="36"/>
      <c r="D796" s="36"/>
      <c r="E796" s="36"/>
      <c r="F796" s="36"/>
      <c r="G796" s="36"/>
    </row>
    <row r="797" spans="1:7" x14ac:dyDescent="0.2">
      <c r="A797" s="36"/>
      <c r="B797" s="36"/>
      <c r="C797" s="36"/>
      <c r="D797" s="36"/>
      <c r="E797" s="36"/>
      <c r="F797" s="36"/>
      <c r="G797" s="36"/>
    </row>
    <row r="798" spans="1:7" x14ac:dyDescent="0.2">
      <c r="A798" s="36"/>
      <c r="B798" s="36"/>
      <c r="C798" s="36"/>
      <c r="D798" s="36"/>
      <c r="E798" s="36"/>
      <c r="F798" s="36"/>
      <c r="G798" s="36"/>
    </row>
    <row r="799" spans="1:7" x14ac:dyDescent="0.2">
      <c r="A799" s="36"/>
      <c r="B799" s="36"/>
      <c r="C799" s="36"/>
      <c r="D799" s="36"/>
      <c r="E799" s="36"/>
      <c r="F799" s="36"/>
      <c r="G799" s="36"/>
    </row>
    <row r="800" spans="1:7" x14ac:dyDescent="0.2">
      <c r="A800" s="36"/>
      <c r="B800" s="36"/>
      <c r="C800" s="36"/>
      <c r="D800" s="36"/>
      <c r="E800" s="36"/>
      <c r="F800" s="36"/>
      <c r="G800" s="36"/>
    </row>
    <row r="801" spans="1:7" x14ac:dyDescent="0.2">
      <c r="A801" s="36"/>
      <c r="B801" s="36"/>
      <c r="C801" s="36"/>
      <c r="D801" s="36"/>
      <c r="E801" s="36"/>
      <c r="F801" s="36"/>
      <c r="G801" s="36"/>
    </row>
    <row r="802" spans="1:7" x14ac:dyDescent="0.2">
      <c r="A802" s="36"/>
      <c r="B802" s="36"/>
      <c r="C802" s="36"/>
      <c r="D802" s="36"/>
      <c r="E802" s="36"/>
      <c r="F802" s="36"/>
      <c r="G802" s="36"/>
    </row>
    <row r="803" spans="1:7" x14ac:dyDescent="0.2">
      <c r="A803" s="36"/>
      <c r="B803" s="36"/>
      <c r="C803" s="36"/>
      <c r="D803" s="36"/>
      <c r="E803" s="36"/>
      <c r="F803" s="36"/>
      <c r="G803" s="36"/>
    </row>
    <row r="804" spans="1:7" x14ac:dyDescent="0.2">
      <c r="A804" s="36"/>
      <c r="B804" s="36"/>
      <c r="C804" s="36"/>
      <c r="D804" s="36"/>
      <c r="E804" s="36"/>
      <c r="F804" s="36"/>
      <c r="G804" s="36"/>
    </row>
    <row r="805" spans="1:7" x14ac:dyDescent="0.2">
      <c r="A805" s="36"/>
      <c r="B805" s="36"/>
      <c r="C805" s="36"/>
      <c r="D805" s="36"/>
      <c r="E805" s="36"/>
      <c r="F805" s="36"/>
      <c r="G805" s="36"/>
    </row>
    <row r="806" spans="1:7" x14ac:dyDescent="0.2">
      <c r="A806" s="36"/>
      <c r="B806" s="36"/>
      <c r="C806" s="36"/>
      <c r="D806" s="36"/>
      <c r="E806" s="36"/>
      <c r="F806" s="36"/>
      <c r="G806" s="36"/>
    </row>
    <row r="807" spans="1:7" x14ac:dyDescent="0.2">
      <c r="A807" s="36"/>
      <c r="B807" s="36"/>
      <c r="C807" s="36"/>
      <c r="D807" s="36"/>
      <c r="E807" s="36"/>
      <c r="F807" s="36"/>
      <c r="G807" s="36"/>
    </row>
    <row r="808" spans="1:7" x14ac:dyDescent="0.2">
      <c r="A808" s="36"/>
      <c r="B808" s="36"/>
      <c r="C808" s="36"/>
      <c r="D808" s="36"/>
      <c r="E808" s="36"/>
      <c r="F808" s="36"/>
      <c r="G808" s="36"/>
    </row>
    <row r="809" spans="1:7" x14ac:dyDescent="0.2">
      <c r="A809" s="36"/>
      <c r="B809" s="36"/>
      <c r="C809" s="36"/>
      <c r="D809" s="36"/>
      <c r="E809" s="36"/>
      <c r="F809" s="36"/>
      <c r="G809" s="36"/>
    </row>
    <row r="810" spans="1:7" x14ac:dyDescent="0.2">
      <c r="A810" s="36"/>
      <c r="B810" s="36"/>
      <c r="C810" s="36"/>
      <c r="D810" s="36"/>
      <c r="E810" s="36"/>
      <c r="F810" s="36"/>
      <c r="G810" s="36"/>
    </row>
    <row r="811" spans="1:7" x14ac:dyDescent="0.2">
      <c r="A811" s="36"/>
      <c r="B811" s="36"/>
      <c r="C811" s="36"/>
      <c r="D811" s="36"/>
      <c r="E811" s="36"/>
      <c r="F811" s="36"/>
      <c r="G811" s="36"/>
    </row>
    <row r="812" spans="1:7" x14ac:dyDescent="0.2">
      <c r="A812" s="36"/>
      <c r="B812" s="36"/>
      <c r="C812" s="36"/>
      <c r="D812" s="36"/>
      <c r="E812" s="36"/>
      <c r="F812" s="36"/>
      <c r="G812" s="36"/>
    </row>
    <row r="813" spans="1:7" x14ac:dyDescent="0.2">
      <c r="A813" s="36"/>
      <c r="B813" s="36"/>
      <c r="C813" s="36"/>
      <c r="D813" s="36"/>
      <c r="E813" s="36"/>
      <c r="F813" s="36"/>
      <c r="G813" s="36"/>
    </row>
    <row r="814" spans="1:7" x14ac:dyDescent="0.2">
      <c r="A814" s="36"/>
      <c r="B814" s="36"/>
      <c r="C814" s="36"/>
      <c r="D814" s="36"/>
      <c r="E814" s="36"/>
      <c r="F814" s="36"/>
      <c r="G814" s="36"/>
    </row>
    <row r="815" spans="1:7" x14ac:dyDescent="0.2">
      <c r="A815" s="36"/>
      <c r="B815" s="36"/>
      <c r="C815" s="36"/>
      <c r="D815" s="36"/>
      <c r="E815" s="36"/>
      <c r="F815" s="36"/>
      <c r="G815" s="36"/>
    </row>
    <row r="816" spans="1:7" x14ac:dyDescent="0.2">
      <c r="A816" s="36"/>
      <c r="B816" s="36"/>
      <c r="C816" s="36"/>
      <c r="D816" s="36"/>
      <c r="E816" s="36"/>
      <c r="F816" s="36"/>
      <c r="G816" s="36"/>
    </row>
    <row r="817" spans="1:7" x14ac:dyDescent="0.2">
      <c r="A817" s="36"/>
      <c r="B817" s="36"/>
      <c r="C817" s="36"/>
      <c r="D817" s="36"/>
      <c r="E817" s="36"/>
      <c r="F817" s="36"/>
      <c r="G817" s="36"/>
    </row>
    <row r="818" spans="1:7" x14ac:dyDescent="0.2">
      <c r="A818" s="36"/>
      <c r="B818" s="36"/>
      <c r="C818" s="36"/>
      <c r="D818" s="36"/>
      <c r="E818" s="36"/>
      <c r="F818" s="36"/>
      <c r="G818" s="36"/>
    </row>
    <row r="819" spans="1:7" x14ac:dyDescent="0.2">
      <c r="A819" s="36"/>
      <c r="B819" s="36"/>
      <c r="C819" s="36"/>
      <c r="D819" s="36"/>
      <c r="E819" s="36"/>
      <c r="F819" s="36"/>
      <c r="G819" s="36"/>
    </row>
    <row r="820" spans="1:7" x14ac:dyDescent="0.2">
      <c r="A820" s="36"/>
      <c r="B820" s="36"/>
      <c r="C820" s="36"/>
      <c r="D820" s="36"/>
      <c r="E820" s="36"/>
      <c r="F820" s="36"/>
      <c r="G820" s="36"/>
    </row>
    <row r="821" spans="1:7" x14ac:dyDescent="0.2">
      <c r="A821" s="36"/>
      <c r="B821" s="36"/>
      <c r="C821" s="36"/>
      <c r="D821" s="36"/>
      <c r="E821" s="36"/>
      <c r="F821" s="36"/>
      <c r="G821" s="36"/>
    </row>
    <row r="822" spans="1:7" x14ac:dyDescent="0.2">
      <c r="A822" s="36"/>
      <c r="B822" s="36"/>
      <c r="C822" s="36"/>
      <c r="D822" s="36"/>
      <c r="E822" s="36"/>
      <c r="F822" s="36"/>
      <c r="G822" s="36"/>
    </row>
    <row r="823" spans="1:7" x14ac:dyDescent="0.2">
      <c r="A823" s="36"/>
      <c r="B823" s="36"/>
      <c r="C823" s="36"/>
      <c r="D823" s="36"/>
      <c r="E823" s="36"/>
      <c r="F823" s="36"/>
      <c r="G823" s="36"/>
    </row>
    <row r="824" spans="1:7" x14ac:dyDescent="0.2">
      <c r="A824" s="36"/>
      <c r="B824" s="36"/>
      <c r="C824" s="36"/>
      <c r="D824" s="36"/>
      <c r="E824" s="36"/>
      <c r="F824" s="36"/>
      <c r="G824" s="36"/>
    </row>
    <row r="825" spans="1:7" x14ac:dyDescent="0.2">
      <c r="A825" s="36"/>
      <c r="B825" s="36"/>
      <c r="C825" s="36"/>
      <c r="D825" s="36"/>
      <c r="E825" s="36"/>
      <c r="F825" s="36"/>
      <c r="G825" s="36"/>
    </row>
    <row r="826" spans="1:7" x14ac:dyDescent="0.2">
      <c r="A826" s="36"/>
      <c r="B826" s="36"/>
      <c r="C826" s="36"/>
      <c r="D826" s="36"/>
      <c r="E826" s="36"/>
      <c r="F826" s="36"/>
      <c r="G826" s="36"/>
    </row>
    <row r="827" spans="1:7" x14ac:dyDescent="0.2">
      <c r="A827" s="36"/>
      <c r="B827" s="36"/>
      <c r="C827" s="36"/>
      <c r="D827" s="36"/>
      <c r="E827" s="36"/>
      <c r="F827" s="36"/>
      <c r="G827" s="36"/>
    </row>
  </sheetData>
  <mergeCells count="288">
    <mergeCell ref="A289:A291"/>
    <mergeCell ref="B289:B291"/>
    <mergeCell ref="C289:C291"/>
    <mergeCell ref="D169:D170"/>
    <mergeCell ref="A263:E263"/>
    <mergeCell ref="A264:E264"/>
    <mergeCell ref="A266:A279"/>
    <mergeCell ref="B284:D284"/>
    <mergeCell ref="A190:E190"/>
    <mergeCell ref="A195:E195"/>
    <mergeCell ref="A196:E196"/>
    <mergeCell ref="A197:E197"/>
    <mergeCell ref="A9:E9"/>
    <mergeCell ref="A186:E186"/>
    <mergeCell ref="A187:E187"/>
    <mergeCell ref="A285:A288"/>
    <mergeCell ref="B285:B288"/>
    <mergeCell ref="C285:C288"/>
    <mergeCell ref="A214:E214"/>
    <mergeCell ref="A261:E261"/>
    <mergeCell ref="E273:E278"/>
    <mergeCell ref="E266:E267"/>
    <mergeCell ref="A280:A283"/>
    <mergeCell ref="B280:B283"/>
    <mergeCell ref="C280:C283"/>
    <mergeCell ref="A198:E198"/>
    <mergeCell ref="A199:E199"/>
    <mergeCell ref="A201:E201"/>
    <mergeCell ref="A203:E203"/>
    <mergeCell ref="A192:E192"/>
    <mergeCell ref="A193:E193"/>
    <mergeCell ref="A194:E194"/>
    <mergeCell ref="A205:E205"/>
    <mergeCell ref="A1:E1"/>
    <mergeCell ref="A4:B6"/>
    <mergeCell ref="A7:B8"/>
    <mergeCell ref="C4:C6"/>
    <mergeCell ref="C7:C8"/>
    <mergeCell ref="D4:D6"/>
    <mergeCell ref="D7:D8"/>
    <mergeCell ref="E4:E6"/>
    <mergeCell ref="E7:E8"/>
    <mergeCell ref="E169:E170"/>
    <mergeCell ref="E171:E172"/>
    <mergeCell ref="A169:A170"/>
    <mergeCell ref="A171:A172"/>
    <mergeCell ref="D162:D164"/>
    <mergeCell ref="D160:D161"/>
    <mergeCell ref="B169:B170"/>
    <mergeCell ref="B171:B172"/>
    <mergeCell ref="C169:C170"/>
    <mergeCell ref="C171:C172"/>
    <mergeCell ref="E158:E159"/>
    <mergeCell ref="E160:E161"/>
    <mergeCell ref="A160:A161"/>
    <mergeCell ref="B166:B167"/>
    <mergeCell ref="D166:D167"/>
    <mergeCell ref="E166:E167"/>
    <mergeCell ref="A166:A167"/>
    <mergeCell ref="D158:D159"/>
    <mergeCell ref="B158:B159"/>
    <mergeCell ref="E143:E144"/>
    <mergeCell ref="E145:E146"/>
    <mergeCell ref="E147:E148"/>
    <mergeCell ref="E149:E151"/>
    <mergeCell ref="E152:E153"/>
    <mergeCell ref="E156:E157"/>
    <mergeCell ref="A145:A146"/>
    <mergeCell ref="A147:A148"/>
    <mergeCell ref="A149:A151"/>
    <mergeCell ref="A152:A153"/>
    <mergeCell ref="A154:A155"/>
    <mergeCell ref="D154:D155"/>
    <mergeCell ref="A156:A157"/>
    <mergeCell ref="A158:A159"/>
    <mergeCell ref="D171:D172"/>
    <mergeCell ref="E131:E132"/>
    <mergeCell ref="E141:E142"/>
    <mergeCell ref="E139:E140"/>
    <mergeCell ref="E137:E138"/>
    <mergeCell ref="E135:E136"/>
    <mergeCell ref="E133:E134"/>
    <mergeCell ref="D131:D132"/>
    <mergeCell ref="D133:D134"/>
    <mergeCell ref="E154:E155"/>
    <mergeCell ref="D135:D136"/>
    <mergeCell ref="A131:A132"/>
    <mergeCell ref="A133:A134"/>
    <mergeCell ref="A135:A136"/>
    <mergeCell ref="A137:A138"/>
    <mergeCell ref="A139:A140"/>
    <mergeCell ref="B131:B132"/>
    <mergeCell ref="B133:B134"/>
    <mergeCell ref="B135:B136"/>
    <mergeCell ref="A141:A142"/>
    <mergeCell ref="D137:D138"/>
    <mergeCell ref="D139:D140"/>
    <mergeCell ref="D141:D142"/>
    <mergeCell ref="B143:B144"/>
    <mergeCell ref="A143:A144"/>
    <mergeCell ref="B145:B146"/>
    <mergeCell ref="B137:B138"/>
    <mergeCell ref="B139:B140"/>
    <mergeCell ref="B141:B142"/>
    <mergeCell ref="B147:B148"/>
    <mergeCell ref="D143:D144"/>
    <mergeCell ref="D145:D146"/>
    <mergeCell ref="D147:D148"/>
    <mergeCell ref="B154:B155"/>
    <mergeCell ref="B156:B157"/>
    <mergeCell ref="B152:B153"/>
    <mergeCell ref="D156:D157"/>
    <mergeCell ref="D149:D151"/>
    <mergeCell ref="D152:D153"/>
    <mergeCell ref="B129:B130"/>
    <mergeCell ref="C129:C130"/>
    <mergeCell ref="E129:E130"/>
    <mergeCell ref="D45:D46"/>
    <mergeCell ref="E45:E46"/>
    <mergeCell ref="E49:E50"/>
    <mergeCell ref="B49:B50"/>
    <mergeCell ref="D49:D50"/>
    <mergeCell ref="D129:D130"/>
    <mergeCell ref="A14:A15"/>
    <mergeCell ref="B14:B15"/>
    <mergeCell ref="D14:D15"/>
    <mergeCell ref="E14:E15"/>
    <mergeCell ref="A18:A20"/>
    <mergeCell ref="B18:B20"/>
    <mergeCell ref="D18:D20"/>
    <mergeCell ref="E18:E20"/>
    <mergeCell ref="C14:C15"/>
    <mergeCell ref="E53:E54"/>
    <mergeCell ref="C53:C54"/>
    <mergeCell ref="B25:B26"/>
    <mergeCell ref="C25:C26"/>
    <mergeCell ref="D25:D26"/>
    <mergeCell ref="E25:E26"/>
    <mergeCell ref="B38:B39"/>
    <mergeCell ref="C40:C41"/>
    <mergeCell ref="D38:D39"/>
    <mergeCell ref="A58:A59"/>
    <mergeCell ref="B58:B59"/>
    <mergeCell ref="D58:D59"/>
    <mergeCell ref="E58:E59"/>
    <mergeCell ref="C49:C50"/>
    <mergeCell ref="C51:C52"/>
    <mergeCell ref="A49:A50"/>
    <mergeCell ref="A53:A54"/>
    <mergeCell ref="B53:B54"/>
    <mergeCell ref="D53:D54"/>
    <mergeCell ref="A47:A48"/>
    <mergeCell ref="B47:B48"/>
    <mergeCell ref="D47:D48"/>
    <mergeCell ref="E47:E48"/>
    <mergeCell ref="A42:A43"/>
    <mergeCell ref="B42:B43"/>
    <mergeCell ref="D42:D43"/>
    <mergeCell ref="E42:E43"/>
    <mergeCell ref="A45:A46"/>
    <mergeCell ref="B45:B46"/>
    <mergeCell ref="A64:A65"/>
    <mergeCell ref="B64:B65"/>
    <mergeCell ref="D64:D65"/>
    <mergeCell ref="E64:E65"/>
    <mergeCell ref="A66:A67"/>
    <mergeCell ref="C75:C76"/>
    <mergeCell ref="A68:A69"/>
    <mergeCell ref="B68:B69"/>
    <mergeCell ref="D68:D69"/>
    <mergeCell ref="A72:A73"/>
    <mergeCell ref="B72:B73"/>
    <mergeCell ref="D72:D73"/>
    <mergeCell ref="E72:E73"/>
    <mergeCell ref="A60:A61"/>
    <mergeCell ref="A36:A37"/>
    <mergeCell ref="B36:B37"/>
    <mergeCell ref="D36:D37"/>
    <mergeCell ref="E36:E37"/>
    <mergeCell ref="A38:A39"/>
    <mergeCell ref="E23:E24"/>
    <mergeCell ref="A30:A31"/>
    <mergeCell ref="B30:B31"/>
    <mergeCell ref="D30:D31"/>
    <mergeCell ref="E30:E31"/>
    <mergeCell ref="A25:A26"/>
    <mergeCell ref="A23:A24"/>
    <mergeCell ref="B23:B24"/>
    <mergeCell ref="D23:D24"/>
    <mergeCell ref="A51:A52"/>
    <mergeCell ref="B51:B52"/>
    <mergeCell ref="D51:D52"/>
    <mergeCell ref="E51:E52"/>
    <mergeCell ref="B60:B61"/>
    <mergeCell ref="A56:A57"/>
    <mergeCell ref="B56:B57"/>
    <mergeCell ref="D56:D57"/>
    <mergeCell ref="E56:E57"/>
    <mergeCell ref="C56:C57"/>
    <mergeCell ref="A34:A35"/>
    <mergeCell ref="B34:B35"/>
    <mergeCell ref="D34:D35"/>
    <mergeCell ref="E34:E35"/>
    <mergeCell ref="A40:A41"/>
    <mergeCell ref="B40:B41"/>
    <mergeCell ref="D40:D41"/>
    <mergeCell ref="E40:E41"/>
    <mergeCell ref="E38:E39"/>
    <mergeCell ref="D60:D61"/>
    <mergeCell ref="E60:E61"/>
    <mergeCell ref="A62:A63"/>
    <mergeCell ref="B62:B63"/>
    <mergeCell ref="D62:D63"/>
    <mergeCell ref="E62:E63"/>
    <mergeCell ref="C62:C63"/>
    <mergeCell ref="C60:C61"/>
    <mergeCell ref="B66:B67"/>
    <mergeCell ref="D66:D67"/>
    <mergeCell ref="E66:E67"/>
    <mergeCell ref="C64:C65"/>
    <mergeCell ref="C66:C67"/>
    <mergeCell ref="E68:E69"/>
    <mergeCell ref="C68:C69"/>
    <mergeCell ref="A129:A130"/>
    <mergeCell ref="A70:A71"/>
    <mergeCell ref="B70:B71"/>
    <mergeCell ref="D70:D71"/>
    <mergeCell ref="E70:E71"/>
    <mergeCell ref="A75:A76"/>
    <mergeCell ref="B75:B76"/>
    <mergeCell ref="D75:D76"/>
    <mergeCell ref="E75:E76"/>
    <mergeCell ref="C70:C71"/>
    <mergeCell ref="B77:B78"/>
    <mergeCell ref="D77:D78"/>
    <mergeCell ref="E77:E78"/>
    <mergeCell ref="A79:A80"/>
    <mergeCell ref="B79:B80"/>
    <mergeCell ref="D79:D80"/>
    <mergeCell ref="E79:E80"/>
    <mergeCell ref="C77:C78"/>
    <mergeCell ref="C79:C80"/>
    <mergeCell ref="A77:A78"/>
    <mergeCell ref="D81:D82"/>
    <mergeCell ref="E81:E82"/>
    <mergeCell ref="A83:A84"/>
    <mergeCell ref="B83:B84"/>
    <mergeCell ref="D83:D84"/>
    <mergeCell ref="E83:E84"/>
    <mergeCell ref="C81:C82"/>
    <mergeCell ref="C83:C84"/>
    <mergeCell ref="A81:A82"/>
    <mergeCell ref="B81:B82"/>
    <mergeCell ref="D86:D87"/>
    <mergeCell ref="E86:E87"/>
    <mergeCell ref="A88:A89"/>
    <mergeCell ref="B88:B89"/>
    <mergeCell ref="D88:D89"/>
    <mergeCell ref="E88:E89"/>
    <mergeCell ref="C86:C87"/>
    <mergeCell ref="C88:C89"/>
    <mergeCell ref="D90:D91"/>
    <mergeCell ref="E90:E91"/>
    <mergeCell ref="A92:A93"/>
    <mergeCell ref="B92:B93"/>
    <mergeCell ref="D92:D93"/>
    <mergeCell ref="E92:E93"/>
    <mergeCell ref="C90:C91"/>
    <mergeCell ref="C92:C93"/>
    <mergeCell ref="A90:A91"/>
    <mergeCell ref="E109:E110"/>
    <mergeCell ref="A94:A95"/>
    <mergeCell ref="B94:B95"/>
    <mergeCell ref="D94:D95"/>
    <mergeCell ref="E94:E95"/>
    <mergeCell ref="C94:C95"/>
    <mergeCell ref="D97:D98"/>
    <mergeCell ref="D109:D110"/>
    <mergeCell ref="B162:B164"/>
    <mergeCell ref="C152:C153"/>
    <mergeCell ref="C58:C59"/>
    <mergeCell ref="B109:B110"/>
    <mergeCell ref="C109:C110"/>
    <mergeCell ref="A109:A110"/>
    <mergeCell ref="B90:B91"/>
    <mergeCell ref="A86:A87"/>
    <mergeCell ref="B86:B87"/>
    <mergeCell ref="C72:C73"/>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D55"/>
  <sheetViews>
    <sheetView workbookViewId="0">
      <pane xSplit="43" ySplit="9" topLeftCell="BX19" activePane="bottomRight" state="frozen"/>
      <selection activeCell="A5" sqref="A5:DY5"/>
      <selection pane="topRight" activeCell="A5" sqref="A5:DY5"/>
      <selection pane="bottomLeft" activeCell="A5" sqref="A5:DY5"/>
      <selection pane="bottomRight" activeCell="EH8" sqref="EH8:FA9"/>
    </sheetView>
  </sheetViews>
  <sheetFormatPr defaultColWidth="0.85546875" defaultRowHeight="12" x14ac:dyDescent="0.2"/>
  <cols>
    <col min="1" max="13" width="0.85546875" style="3" customWidth="1"/>
    <col min="14" max="14" width="7.42578125" style="3" customWidth="1"/>
    <col min="15" max="31" width="0.85546875" style="3" customWidth="1"/>
    <col min="32" max="32" width="7.7109375" style="3" customWidth="1"/>
    <col min="33" max="38" width="0.85546875" style="3" customWidth="1"/>
    <col min="39" max="40" width="1" style="3" customWidth="1"/>
    <col min="41" max="41" width="1.42578125" style="3" customWidth="1"/>
    <col min="42" max="42" width="2.7109375" style="3" customWidth="1"/>
    <col min="43" max="58" width="0.85546875" style="3" customWidth="1"/>
    <col min="59" max="16384" width="0.85546875" style="3"/>
  </cols>
  <sheetData>
    <row r="1" spans="1:212" s="2" customFormat="1" ht="15.75" customHeight="1" x14ac:dyDescent="0.2">
      <c r="HD1" s="12"/>
    </row>
    <row r="2" spans="1:212" s="2" customFormat="1" ht="15.75" customHeight="1" x14ac:dyDescent="0.2">
      <c r="HD2" s="12"/>
    </row>
    <row r="3" spans="1:212" ht="15" customHeight="1" x14ac:dyDescent="0.25">
      <c r="A3" s="556" t="s">
        <v>47</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556"/>
      <c r="DX3" s="556"/>
      <c r="DY3" s="556"/>
      <c r="DZ3" s="556"/>
      <c r="EA3" s="556"/>
      <c r="EB3" s="556"/>
      <c r="EC3" s="556"/>
      <c r="ED3" s="556"/>
      <c r="EE3" s="556"/>
      <c r="EF3" s="556"/>
      <c r="EG3" s="556"/>
      <c r="EH3" s="556"/>
      <c r="EI3" s="556"/>
      <c r="EJ3" s="556"/>
      <c r="EK3" s="556"/>
      <c r="EL3" s="556"/>
      <c r="EM3" s="556"/>
      <c r="EN3" s="556"/>
      <c r="EO3" s="556"/>
      <c r="EP3" s="556"/>
      <c r="EQ3" s="556"/>
      <c r="ER3" s="556"/>
      <c r="ES3" s="556"/>
      <c r="ET3" s="556"/>
      <c r="EU3" s="556"/>
      <c r="EV3" s="556"/>
      <c r="EW3" s="556"/>
      <c r="EX3" s="556"/>
      <c r="EY3" s="556"/>
      <c r="EZ3" s="556"/>
      <c r="FA3" s="556"/>
      <c r="FB3" s="556"/>
      <c r="FC3" s="556"/>
      <c r="FD3" s="556"/>
      <c r="FE3" s="556"/>
      <c r="FF3" s="556"/>
      <c r="FG3" s="556"/>
      <c r="FH3" s="556"/>
      <c r="FI3" s="556"/>
      <c r="FJ3" s="556"/>
      <c r="FK3" s="556"/>
      <c r="FL3" s="556"/>
      <c r="FM3" s="556"/>
      <c r="FN3" s="556"/>
      <c r="FO3" s="556"/>
      <c r="FP3" s="556"/>
      <c r="FQ3" s="556"/>
      <c r="FR3" s="556"/>
      <c r="FS3" s="556"/>
      <c r="FT3" s="556"/>
      <c r="FU3" s="556"/>
      <c r="FV3" s="556"/>
      <c r="FW3" s="556"/>
      <c r="FX3" s="556"/>
      <c r="FY3" s="556"/>
      <c r="FZ3" s="556"/>
      <c r="GA3" s="556"/>
      <c r="GB3" s="556"/>
      <c r="GC3" s="556"/>
      <c r="GD3" s="556"/>
      <c r="GE3" s="556"/>
      <c r="GF3" s="556"/>
      <c r="GG3" s="556"/>
      <c r="GH3" s="556"/>
      <c r="GI3" s="556"/>
      <c r="GJ3" s="556"/>
      <c r="GK3" s="556"/>
      <c r="GL3" s="556"/>
      <c r="GM3" s="556"/>
      <c r="GN3" s="556"/>
      <c r="GO3" s="556"/>
      <c r="GP3" s="556"/>
      <c r="GQ3" s="556"/>
      <c r="GR3" s="556"/>
      <c r="GS3" s="556"/>
      <c r="GT3" s="556"/>
      <c r="GU3" s="556"/>
      <c r="GV3" s="556"/>
      <c r="GW3" s="556"/>
      <c r="GX3" s="556"/>
      <c r="GY3" s="556"/>
      <c r="GZ3" s="556"/>
      <c r="HA3" s="556"/>
      <c r="HB3" s="556"/>
      <c r="HC3" s="556"/>
      <c r="HD3" s="556"/>
    </row>
    <row r="4" spans="1:212" ht="12" customHeight="1" x14ac:dyDescent="0.2"/>
    <row r="5" spans="1:212" s="1" customFormat="1" ht="15" x14ac:dyDescent="0.25">
      <c r="A5" s="556" t="s">
        <v>48</v>
      </c>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6"/>
      <c r="BT5" s="556"/>
      <c r="BU5" s="556"/>
      <c r="BV5" s="556"/>
      <c r="BW5" s="556"/>
      <c r="BX5" s="556"/>
      <c r="BY5" s="556"/>
      <c r="BZ5" s="556"/>
      <c r="CA5" s="556"/>
      <c r="CB5" s="556"/>
      <c r="CC5" s="556"/>
      <c r="CD5" s="556"/>
      <c r="CE5" s="556"/>
      <c r="CF5" s="556"/>
      <c r="CG5" s="556"/>
      <c r="CH5" s="556"/>
      <c r="CI5" s="556"/>
      <c r="CJ5" s="556"/>
      <c r="CK5" s="556"/>
      <c r="CL5" s="556"/>
      <c r="CM5" s="556"/>
      <c r="CN5" s="556"/>
      <c r="CO5" s="556"/>
      <c r="CP5" s="556"/>
      <c r="CQ5" s="556"/>
      <c r="CR5" s="556"/>
      <c r="CS5" s="556"/>
      <c r="CT5" s="556"/>
      <c r="CU5" s="556"/>
      <c r="CV5" s="556"/>
      <c r="CW5" s="556"/>
      <c r="CX5" s="556"/>
      <c r="CY5" s="556"/>
      <c r="CZ5" s="556"/>
      <c r="DA5" s="556"/>
      <c r="DB5" s="556"/>
      <c r="DC5" s="556"/>
      <c r="DD5" s="556"/>
      <c r="DE5" s="556"/>
      <c r="DF5" s="556"/>
      <c r="DG5" s="556"/>
      <c r="DH5" s="556"/>
      <c r="DI5" s="556"/>
      <c r="DJ5" s="556"/>
      <c r="DK5" s="556"/>
      <c r="DL5" s="556"/>
      <c r="DM5" s="556"/>
      <c r="DN5" s="556"/>
      <c r="DO5" s="556"/>
      <c r="DP5" s="556"/>
      <c r="DQ5" s="556"/>
      <c r="DR5" s="556"/>
      <c r="DS5" s="556"/>
      <c r="DT5" s="556"/>
      <c r="DU5" s="556"/>
      <c r="DV5" s="556"/>
      <c r="DW5" s="556"/>
      <c r="DX5" s="556"/>
      <c r="DY5" s="556"/>
      <c r="DZ5" s="556"/>
      <c r="EA5" s="556"/>
      <c r="EB5" s="556"/>
      <c r="EC5" s="556"/>
      <c r="ED5" s="556"/>
      <c r="EE5" s="556"/>
      <c r="EF5" s="556"/>
      <c r="EG5" s="556"/>
      <c r="EH5" s="556"/>
      <c r="EI5" s="556"/>
      <c r="EJ5" s="556"/>
      <c r="EK5" s="556"/>
      <c r="EL5" s="556"/>
      <c r="EM5" s="556"/>
      <c r="EN5" s="556"/>
      <c r="EO5" s="556"/>
      <c r="EP5" s="556"/>
      <c r="EQ5" s="556"/>
      <c r="ER5" s="556"/>
      <c r="ES5" s="556"/>
      <c r="ET5" s="556"/>
      <c r="EU5" s="556"/>
      <c r="EV5" s="556"/>
      <c r="EW5" s="556"/>
      <c r="EX5" s="556"/>
      <c r="EY5" s="556"/>
      <c r="EZ5" s="556"/>
      <c r="FA5" s="556"/>
      <c r="FB5" s="556"/>
      <c r="FC5" s="556"/>
      <c r="FD5" s="556"/>
      <c r="FE5" s="556"/>
      <c r="FF5" s="556"/>
      <c r="FG5" s="556"/>
      <c r="FH5" s="556"/>
      <c r="FI5" s="556"/>
      <c r="FJ5" s="556"/>
      <c r="FK5" s="556"/>
      <c r="FL5" s="556"/>
      <c r="FM5" s="556"/>
      <c r="FN5" s="556"/>
      <c r="FO5" s="556"/>
      <c r="FP5" s="556"/>
      <c r="FQ5" s="556"/>
      <c r="FR5" s="556"/>
      <c r="FS5" s="556"/>
      <c r="FT5" s="556"/>
      <c r="FU5" s="556"/>
      <c r="FV5" s="556"/>
      <c r="FW5" s="556"/>
      <c r="FX5" s="556"/>
      <c r="FY5" s="556"/>
      <c r="FZ5" s="556"/>
      <c r="GA5" s="556"/>
      <c r="GB5" s="556"/>
      <c r="GC5" s="556"/>
      <c r="GD5" s="556"/>
      <c r="GE5" s="556"/>
      <c r="GF5" s="556"/>
      <c r="GG5" s="556"/>
      <c r="GH5" s="556"/>
      <c r="GI5" s="556"/>
      <c r="GJ5" s="556"/>
      <c r="GK5" s="556"/>
      <c r="GL5" s="556"/>
      <c r="GM5" s="556"/>
      <c r="GN5" s="556"/>
      <c r="GO5" s="556"/>
      <c r="GP5" s="556"/>
      <c r="GQ5" s="556"/>
      <c r="GR5" s="556"/>
      <c r="GS5" s="556"/>
      <c r="GT5" s="556"/>
      <c r="GU5" s="556"/>
      <c r="GV5" s="556"/>
      <c r="GW5" s="556"/>
      <c r="GX5" s="556"/>
      <c r="GY5" s="556"/>
      <c r="GZ5" s="556"/>
      <c r="HA5" s="556"/>
      <c r="HB5" s="556"/>
      <c r="HC5" s="556"/>
      <c r="HD5" s="556"/>
    </row>
    <row r="6" spans="1:212" ht="12" customHeight="1" x14ac:dyDescent="0.2"/>
    <row r="7" spans="1:212" s="2" customFormat="1" ht="15" customHeight="1" x14ac:dyDescent="0.2">
      <c r="A7" s="541" t="s">
        <v>2</v>
      </c>
      <c r="B7" s="542"/>
      <c r="C7" s="542"/>
      <c r="D7" s="542"/>
      <c r="E7" s="542"/>
      <c r="F7" s="542"/>
      <c r="G7" s="542"/>
      <c r="H7" s="542"/>
      <c r="I7" s="542"/>
      <c r="J7" s="542"/>
      <c r="K7" s="542"/>
      <c r="L7" s="542"/>
      <c r="M7" s="542"/>
      <c r="N7" s="542"/>
      <c r="O7" s="542"/>
      <c r="P7" s="542"/>
      <c r="Q7" s="542"/>
      <c r="R7" s="542"/>
      <c r="S7" s="542"/>
      <c r="T7" s="542"/>
      <c r="U7" s="542"/>
      <c r="V7" s="542"/>
      <c r="W7" s="542"/>
      <c r="X7" s="542"/>
      <c r="Y7" s="542"/>
      <c r="Z7" s="542"/>
      <c r="AA7" s="542"/>
      <c r="AB7" s="542"/>
      <c r="AC7" s="542"/>
      <c r="AD7" s="542"/>
      <c r="AE7" s="542"/>
      <c r="AF7" s="628" t="s">
        <v>102</v>
      </c>
      <c r="AG7" s="541" t="s">
        <v>4</v>
      </c>
      <c r="AH7" s="542"/>
      <c r="AI7" s="542"/>
      <c r="AJ7" s="542"/>
      <c r="AK7" s="542"/>
      <c r="AL7" s="542"/>
      <c r="AM7" s="542"/>
      <c r="AN7" s="542"/>
      <c r="AO7" s="542"/>
      <c r="AP7" s="542"/>
      <c r="AQ7" s="543"/>
      <c r="AR7" s="547" t="s">
        <v>9</v>
      </c>
      <c r="AS7" s="548"/>
      <c r="AT7" s="548"/>
      <c r="AU7" s="548"/>
      <c r="AV7" s="548"/>
      <c r="AW7" s="548"/>
      <c r="AX7" s="548"/>
      <c r="AY7" s="548"/>
      <c r="AZ7" s="548"/>
      <c r="BA7" s="548"/>
      <c r="BB7" s="548"/>
      <c r="BC7" s="548"/>
      <c r="BD7" s="548"/>
      <c r="BE7" s="548"/>
      <c r="BF7" s="548"/>
      <c r="BG7" s="548"/>
      <c r="BH7" s="548"/>
      <c r="BI7" s="548"/>
      <c r="BJ7" s="548"/>
      <c r="BK7" s="548"/>
      <c r="BL7" s="548"/>
      <c r="BM7" s="548"/>
      <c r="BN7" s="548"/>
      <c r="BO7" s="548"/>
      <c r="BP7" s="548"/>
      <c r="BQ7" s="548"/>
      <c r="BR7" s="548"/>
      <c r="BS7" s="548"/>
      <c r="BT7" s="548"/>
      <c r="BU7" s="548"/>
      <c r="BV7" s="548"/>
      <c r="BW7" s="548"/>
      <c r="BX7" s="548"/>
      <c r="BY7" s="548"/>
      <c r="BZ7" s="548"/>
      <c r="CA7" s="548"/>
      <c r="CB7" s="548"/>
      <c r="CC7" s="548"/>
      <c r="CD7" s="548"/>
      <c r="CE7" s="549"/>
      <c r="CF7" s="671" t="s">
        <v>14</v>
      </c>
      <c r="CG7" s="672"/>
      <c r="CH7" s="672"/>
      <c r="CI7" s="672"/>
      <c r="CJ7" s="672"/>
      <c r="CK7" s="672"/>
      <c r="CL7" s="672"/>
      <c r="CM7" s="672"/>
      <c r="CN7" s="672"/>
      <c r="CO7" s="672"/>
      <c r="CP7" s="672"/>
      <c r="CQ7" s="672"/>
      <c r="CR7" s="672"/>
      <c r="CS7" s="672"/>
      <c r="CT7" s="672"/>
      <c r="CU7" s="672"/>
      <c r="CV7" s="672"/>
      <c r="CW7" s="672"/>
      <c r="CX7" s="672"/>
      <c r="CY7" s="672"/>
      <c r="CZ7" s="672"/>
      <c r="DA7" s="672"/>
      <c r="DB7" s="672"/>
      <c r="DC7" s="672"/>
      <c r="DD7" s="672"/>
      <c r="DE7" s="672"/>
      <c r="DF7" s="672"/>
      <c r="DG7" s="672"/>
      <c r="DH7" s="672"/>
      <c r="DI7" s="672"/>
      <c r="DJ7" s="672"/>
      <c r="DK7" s="672"/>
      <c r="DL7" s="672"/>
      <c r="DM7" s="672"/>
      <c r="DN7" s="672"/>
      <c r="DO7" s="672"/>
      <c r="DP7" s="672"/>
      <c r="DQ7" s="672"/>
      <c r="DR7" s="672"/>
      <c r="DS7" s="672"/>
      <c r="DT7" s="672"/>
      <c r="DU7" s="672"/>
      <c r="DV7" s="672"/>
      <c r="DW7" s="672"/>
      <c r="DX7" s="672"/>
      <c r="DY7" s="672"/>
      <c r="DZ7" s="672"/>
      <c r="EA7" s="672"/>
      <c r="EB7" s="672"/>
      <c r="EC7" s="672"/>
      <c r="ED7" s="672"/>
      <c r="EE7" s="672"/>
      <c r="EF7" s="672"/>
      <c r="EG7" s="672"/>
      <c r="EH7" s="672"/>
      <c r="EI7" s="672"/>
      <c r="EJ7" s="672"/>
      <c r="EK7" s="672"/>
      <c r="EL7" s="672"/>
      <c r="EM7" s="672"/>
      <c r="EN7" s="672"/>
      <c r="EO7" s="672"/>
      <c r="EP7" s="672"/>
      <c r="EQ7" s="672"/>
      <c r="ER7" s="672"/>
      <c r="ES7" s="672"/>
      <c r="ET7" s="672"/>
      <c r="EU7" s="672"/>
      <c r="EV7" s="672"/>
      <c r="EW7" s="672"/>
      <c r="EX7" s="672"/>
      <c r="EY7" s="672"/>
      <c r="EZ7" s="672"/>
      <c r="FA7" s="672"/>
      <c r="FB7" s="672"/>
      <c r="FC7" s="672"/>
      <c r="FD7" s="672"/>
      <c r="FE7" s="672"/>
      <c r="FF7" s="672"/>
      <c r="FG7" s="672"/>
      <c r="FH7" s="672"/>
      <c r="FI7" s="672"/>
      <c r="FJ7" s="672"/>
      <c r="FK7" s="672"/>
      <c r="FL7" s="672"/>
      <c r="FM7" s="672"/>
      <c r="FN7" s="672"/>
      <c r="FO7" s="672"/>
      <c r="FP7" s="673"/>
      <c r="FQ7" s="547" t="s">
        <v>211</v>
      </c>
      <c r="FR7" s="548"/>
      <c r="FS7" s="548"/>
      <c r="FT7" s="548"/>
      <c r="FU7" s="548"/>
      <c r="FV7" s="548"/>
      <c r="FW7" s="548"/>
      <c r="FX7" s="548"/>
      <c r="FY7" s="548"/>
      <c r="FZ7" s="548"/>
      <c r="GA7" s="548"/>
      <c r="GB7" s="548"/>
      <c r="GC7" s="548"/>
      <c r="GD7" s="548"/>
      <c r="GE7" s="548"/>
      <c r="GF7" s="548"/>
      <c r="GG7" s="548"/>
      <c r="GH7" s="548"/>
      <c r="GI7" s="548"/>
      <c r="GJ7" s="548"/>
      <c r="GK7" s="548"/>
      <c r="GL7" s="548"/>
      <c r="GM7" s="548"/>
      <c r="GN7" s="548"/>
      <c r="GO7" s="548"/>
      <c r="GP7" s="548"/>
      <c r="GQ7" s="548"/>
      <c r="GR7" s="548"/>
      <c r="GS7" s="548"/>
      <c r="GT7" s="548"/>
      <c r="GU7" s="548"/>
      <c r="GV7" s="548"/>
      <c r="GW7" s="548"/>
      <c r="GX7" s="548"/>
      <c r="GY7" s="548"/>
      <c r="GZ7" s="548"/>
      <c r="HA7" s="548"/>
      <c r="HB7" s="548"/>
      <c r="HC7" s="548"/>
      <c r="HD7" s="549"/>
    </row>
    <row r="8" spans="1:212" s="2" customFormat="1" ht="13.5" customHeight="1" x14ac:dyDescent="0.2">
      <c r="A8" s="544"/>
      <c r="B8" s="545"/>
      <c r="C8" s="545"/>
      <c r="D8" s="545"/>
      <c r="E8" s="545"/>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629"/>
      <c r="AG8" s="544"/>
      <c r="AH8" s="545"/>
      <c r="AI8" s="545"/>
      <c r="AJ8" s="545"/>
      <c r="AK8" s="545"/>
      <c r="AL8" s="545"/>
      <c r="AM8" s="545"/>
      <c r="AN8" s="545"/>
      <c r="AO8" s="545"/>
      <c r="AP8" s="545"/>
      <c r="AQ8" s="546"/>
      <c r="AR8" s="589" t="s">
        <v>5</v>
      </c>
      <c r="AS8" s="590"/>
      <c r="AT8" s="590"/>
      <c r="AU8" s="590"/>
      <c r="AV8" s="590"/>
      <c r="AW8" s="590"/>
      <c r="AX8" s="590"/>
      <c r="AY8" s="590"/>
      <c r="AZ8" s="590"/>
      <c r="BA8" s="590"/>
      <c r="BB8" s="590"/>
      <c r="BC8" s="590"/>
      <c r="BD8" s="590"/>
      <c r="BE8" s="590"/>
      <c r="BF8" s="590"/>
      <c r="BG8" s="590"/>
      <c r="BH8" s="590"/>
      <c r="BI8" s="590"/>
      <c r="BJ8" s="590"/>
      <c r="BK8" s="591"/>
      <c r="BL8" s="589" t="s">
        <v>195</v>
      </c>
      <c r="BM8" s="590"/>
      <c r="BN8" s="590"/>
      <c r="BO8" s="590"/>
      <c r="BP8" s="590"/>
      <c r="BQ8" s="590"/>
      <c r="BR8" s="590"/>
      <c r="BS8" s="590"/>
      <c r="BT8" s="590"/>
      <c r="BU8" s="590"/>
      <c r="BV8" s="590"/>
      <c r="BW8" s="590"/>
      <c r="BX8" s="590"/>
      <c r="BY8" s="590"/>
      <c r="BZ8" s="590"/>
      <c r="CA8" s="590"/>
      <c r="CB8" s="590"/>
      <c r="CC8" s="590"/>
      <c r="CD8" s="590"/>
      <c r="CE8" s="591"/>
      <c r="CF8" s="589" t="s">
        <v>11</v>
      </c>
      <c r="CG8" s="590"/>
      <c r="CH8" s="590"/>
      <c r="CI8" s="590"/>
      <c r="CJ8" s="590"/>
      <c r="CK8" s="590"/>
      <c r="CL8" s="590"/>
      <c r="CM8" s="590"/>
      <c r="CN8" s="590"/>
      <c r="CO8" s="590"/>
      <c r="CP8" s="590"/>
      <c r="CQ8" s="590"/>
      <c r="CR8" s="590"/>
      <c r="CS8" s="590"/>
      <c r="CT8" s="590"/>
      <c r="CU8" s="591"/>
      <c r="CV8" s="871" t="s">
        <v>52</v>
      </c>
      <c r="CW8" s="872"/>
      <c r="CX8" s="872"/>
      <c r="CY8" s="872"/>
      <c r="CZ8" s="872"/>
      <c r="DA8" s="872"/>
      <c r="DB8" s="872"/>
      <c r="DC8" s="872"/>
      <c r="DD8" s="872"/>
      <c r="DE8" s="872"/>
      <c r="DF8" s="872"/>
      <c r="DG8" s="872"/>
      <c r="DH8" s="872"/>
      <c r="DI8" s="872"/>
      <c r="DJ8" s="872"/>
      <c r="DK8" s="872"/>
      <c r="DL8" s="872"/>
      <c r="DM8" s="872"/>
      <c r="DN8" s="872"/>
      <c r="DO8" s="872"/>
      <c r="DP8" s="872"/>
      <c r="DQ8" s="872"/>
      <c r="DR8" s="872"/>
      <c r="DS8" s="872"/>
      <c r="DT8" s="872"/>
      <c r="DU8" s="872"/>
      <c r="DV8" s="872"/>
      <c r="DW8" s="872"/>
      <c r="DX8" s="872"/>
      <c r="DY8" s="872"/>
      <c r="DZ8" s="872"/>
      <c r="EA8" s="872"/>
      <c r="EB8" s="872"/>
      <c r="EC8" s="872"/>
      <c r="ED8" s="872"/>
      <c r="EE8" s="872"/>
      <c r="EF8" s="872"/>
      <c r="EG8" s="872"/>
      <c r="EH8" s="589" t="s">
        <v>54</v>
      </c>
      <c r="EI8" s="590"/>
      <c r="EJ8" s="590"/>
      <c r="EK8" s="590"/>
      <c r="EL8" s="590"/>
      <c r="EM8" s="590"/>
      <c r="EN8" s="590"/>
      <c r="EO8" s="590"/>
      <c r="EP8" s="590"/>
      <c r="EQ8" s="590"/>
      <c r="ER8" s="590"/>
      <c r="ES8" s="590"/>
      <c r="ET8" s="590"/>
      <c r="EU8" s="590"/>
      <c r="EV8" s="590"/>
      <c r="EW8" s="590"/>
      <c r="EX8" s="590"/>
      <c r="EY8" s="590"/>
      <c r="EZ8" s="590"/>
      <c r="FA8" s="591"/>
      <c r="FB8" s="589" t="s">
        <v>53</v>
      </c>
      <c r="FC8" s="590"/>
      <c r="FD8" s="590"/>
      <c r="FE8" s="590"/>
      <c r="FF8" s="590"/>
      <c r="FG8" s="590"/>
      <c r="FH8" s="590"/>
      <c r="FI8" s="590"/>
      <c r="FJ8" s="590"/>
      <c r="FK8" s="590"/>
      <c r="FL8" s="590"/>
      <c r="FM8" s="590"/>
      <c r="FN8" s="590"/>
      <c r="FO8" s="590"/>
      <c r="FP8" s="591"/>
      <c r="FQ8" s="541" t="s">
        <v>5</v>
      </c>
      <c r="FR8" s="542"/>
      <c r="FS8" s="542"/>
      <c r="FT8" s="542"/>
      <c r="FU8" s="542"/>
      <c r="FV8" s="542"/>
      <c r="FW8" s="542"/>
      <c r="FX8" s="542"/>
      <c r="FY8" s="542"/>
      <c r="FZ8" s="542"/>
      <c r="GA8" s="542"/>
      <c r="GB8" s="542"/>
      <c r="GC8" s="542"/>
      <c r="GD8" s="542"/>
      <c r="GE8" s="542"/>
      <c r="GF8" s="542"/>
      <c r="GG8" s="542"/>
      <c r="GH8" s="542"/>
      <c r="GI8" s="542"/>
      <c r="GJ8" s="543"/>
      <c r="GK8" s="541" t="s">
        <v>196</v>
      </c>
      <c r="GL8" s="542"/>
      <c r="GM8" s="542"/>
      <c r="GN8" s="542"/>
      <c r="GO8" s="542"/>
      <c r="GP8" s="542"/>
      <c r="GQ8" s="542"/>
      <c r="GR8" s="542"/>
      <c r="GS8" s="542"/>
      <c r="GT8" s="542"/>
      <c r="GU8" s="542"/>
      <c r="GV8" s="542"/>
      <c r="GW8" s="542"/>
      <c r="GX8" s="542"/>
      <c r="GY8" s="542"/>
      <c r="GZ8" s="542"/>
      <c r="HA8" s="542"/>
      <c r="HB8" s="542"/>
      <c r="HC8" s="542"/>
      <c r="HD8" s="543"/>
    </row>
    <row r="9" spans="1:212" s="2" customFormat="1" ht="63.75" customHeight="1" x14ac:dyDescent="0.2">
      <c r="A9" s="544"/>
      <c r="B9" s="545"/>
      <c r="C9" s="545"/>
      <c r="D9" s="545"/>
      <c r="E9" s="545"/>
      <c r="F9" s="545"/>
      <c r="G9" s="545"/>
      <c r="H9" s="545"/>
      <c r="I9" s="545"/>
      <c r="J9" s="545"/>
      <c r="K9" s="545"/>
      <c r="L9" s="545"/>
      <c r="M9" s="545"/>
      <c r="N9" s="545"/>
      <c r="O9" s="545"/>
      <c r="P9" s="545"/>
      <c r="Q9" s="545"/>
      <c r="R9" s="545"/>
      <c r="S9" s="545"/>
      <c r="T9" s="545"/>
      <c r="U9" s="545"/>
      <c r="V9" s="545"/>
      <c r="W9" s="545"/>
      <c r="X9" s="545"/>
      <c r="Y9" s="545"/>
      <c r="Z9" s="545"/>
      <c r="AA9" s="545"/>
      <c r="AB9" s="545"/>
      <c r="AC9" s="545"/>
      <c r="AD9" s="545"/>
      <c r="AE9" s="545"/>
      <c r="AF9" s="629"/>
      <c r="AG9" s="544"/>
      <c r="AH9" s="545"/>
      <c r="AI9" s="545"/>
      <c r="AJ9" s="545"/>
      <c r="AK9" s="545"/>
      <c r="AL9" s="545"/>
      <c r="AM9" s="545"/>
      <c r="AN9" s="545"/>
      <c r="AO9" s="545"/>
      <c r="AP9" s="545"/>
      <c r="AQ9" s="546"/>
      <c r="AR9" s="847"/>
      <c r="AS9" s="848"/>
      <c r="AT9" s="848"/>
      <c r="AU9" s="848"/>
      <c r="AV9" s="848"/>
      <c r="AW9" s="848"/>
      <c r="AX9" s="848"/>
      <c r="AY9" s="848"/>
      <c r="AZ9" s="848"/>
      <c r="BA9" s="848"/>
      <c r="BB9" s="848"/>
      <c r="BC9" s="848"/>
      <c r="BD9" s="848"/>
      <c r="BE9" s="848"/>
      <c r="BF9" s="848"/>
      <c r="BG9" s="848"/>
      <c r="BH9" s="848"/>
      <c r="BI9" s="848"/>
      <c r="BJ9" s="848"/>
      <c r="BK9" s="849"/>
      <c r="BL9" s="847"/>
      <c r="BM9" s="848"/>
      <c r="BN9" s="848"/>
      <c r="BO9" s="848"/>
      <c r="BP9" s="848"/>
      <c r="BQ9" s="848"/>
      <c r="BR9" s="848"/>
      <c r="BS9" s="848"/>
      <c r="BT9" s="848"/>
      <c r="BU9" s="848"/>
      <c r="BV9" s="848"/>
      <c r="BW9" s="848"/>
      <c r="BX9" s="848"/>
      <c r="BY9" s="848"/>
      <c r="BZ9" s="848"/>
      <c r="CA9" s="848"/>
      <c r="CB9" s="848"/>
      <c r="CC9" s="848"/>
      <c r="CD9" s="848"/>
      <c r="CE9" s="849"/>
      <c r="CF9" s="847"/>
      <c r="CG9" s="848"/>
      <c r="CH9" s="848"/>
      <c r="CI9" s="848"/>
      <c r="CJ9" s="848"/>
      <c r="CK9" s="848"/>
      <c r="CL9" s="848"/>
      <c r="CM9" s="848"/>
      <c r="CN9" s="848"/>
      <c r="CO9" s="848"/>
      <c r="CP9" s="848"/>
      <c r="CQ9" s="848"/>
      <c r="CR9" s="848"/>
      <c r="CS9" s="848"/>
      <c r="CT9" s="848"/>
      <c r="CU9" s="849"/>
      <c r="CV9" s="589" t="s">
        <v>5</v>
      </c>
      <c r="CW9" s="590"/>
      <c r="CX9" s="590"/>
      <c r="CY9" s="590"/>
      <c r="CZ9" s="590"/>
      <c r="DA9" s="590"/>
      <c r="DB9" s="590"/>
      <c r="DC9" s="590"/>
      <c r="DD9" s="590"/>
      <c r="DE9" s="590"/>
      <c r="DF9" s="590"/>
      <c r="DG9" s="590"/>
      <c r="DH9" s="590"/>
      <c r="DI9" s="590"/>
      <c r="DJ9" s="590"/>
      <c r="DK9" s="590"/>
      <c r="DL9" s="590"/>
      <c r="DM9" s="590"/>
      <c r="DN9" s="591"/>
      <c r="DO9" s="589" t="s">
        <v>196</v>
      </c>
      <c r="DP9" s="590"/>
      <c r="DQ9" s="590"/>
      <c r="DR9" s="590"/>
      <c r="DS9" s="590"/>
      <c r="DT9" s="590"/>
      <c r="DU9" s="590"/>
      <c r="DV9" s="590"/>
      <c r="DW9" s="590"/>
      <c r="DX9" s="590"/>
      <c r="DY9" s="590"/>
      <c r="DZ9" s="590"/>
      <c r="EA9" s="590"/>
      <c r="EB9" s="590"/>
      <c r="EC9" s="590"/>
      <c r="ED9" s="590"/>
      <c r="EE9" s="590"/>
      <c r="EF9" s="590"/>
      <c r="EG9" s="590"/>
      <c r="EH9" s="847"/>
      <c r="EI9" s="848"/>
      <c r="EJ9" s="848"/>
      <c r="EK9" s="848"/>
      <c r="EL9" s="848"/>
      <c r="EM9" s="848"/>
      <c r="EN9" s="848"/>
      <c r="EO9" s="848"/>
      <c r="EP9" s="848"/>
      <c r="EQ9" s="848"/>
      <c r="ER9" s="848"/>
      <c r="ES9" s="848"/>
      <c r="ET9" s="848"/>
      <c r="EU9" s="848"/>
      <c r="EV9" s="848"/>
      <c r="EW9" s="848"/>
      <c r="EX9" s="848"/>
      <c r="EY9" s="848"/>
      <c r="EZ9" s="848"/>
      <c r="FA9" s="849"/>
      <c r="FB9" s="847"/>
      <c r="FC9" s="848"/>
      <c r="FD9" s="848"/>
      <c r="FE9" s="848"/>
      <c r="FF9" s="848"/>
      <c r="FG9" s="848"/>
      <c r="FH9" s="848"/>
      <c r="FI9" s="848"/>
      <c r="FJ9" s="848"/>
      <c r="FK9" s="848"/>
      <c r="FL9" s="848"/>
      <c r="FM9" s="848"/>
      <c r="FN9" s="848"/>
      <c r="FO9" s="848"/>
      <c r="FP9" s="849"/>
      <c r="FQ9" s="544"/>
      <c r="FR9" s="545"/>
      <c r="FS9" s="545"/>
      <c r="FT9" s="545"/>
      <c r="FU9" s="545"/>
      <c r="FV9" s="545"/>
      <c r="FW9" s="545"/>
      <c r="FX9" s="545"/>
      <c r="FY9" s="545"/>
      <c r="FZ9" s="545"/>
      <c r="GA9" s="545"/>
      <c r="GB9" s="545"/>
      <c r="GC9" s="545"/>
      <c r="GD9" s="545"/>
      <c r="GE9" s="545"/>
      <c r="GF9" s="545"/>
      <c r="GG9" s="545"/>
      <c r="GH9" s="545"/>
      <c r="GI9" s="545"/>
      <c r="GJ9" s="546"/>
      <c r="GK9" s="544"/>
      <c r="GL9" s="545"/>
      <c r="GM9" s="545"/>
      <c r="GN9" s="545"/>
      <c r="GO9" s="545"/>
      <c r="GP9" s="545"/>
      <c r="GQ9" s="545"/>
      <c r="GR9" s="545"/>
      <c r="GS9" s="545"/>
      <c r="GT9" s="545"/>
      <c r="GU9" s="545"/>
      <c r="GV9" s="545"/>
      <c r="GW9" s="545"/>
      <c r="GX9" s="545"/>
      <c r="GY9" s="545"/>
      <c r="GZ9" s="545"/>
      <c r="HA9" s="545"/>
      <c r="HB9" s="545"/>
      <c r="HC9" s="545"/>
      <c r="HD9" s="546"/>
    </row>
    <row r="10" spans="1:212" s="2" customFormat="1" ht="13.5" thickBot="1" x14ac:dyDescent="0.25">
      <c r="A10" s="874">
        <v>1</v>
      </c>
      <c r="B10" s="874"/>
      <c r="C10" s="874"/>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151">
        <v>2</v>
      </c>
      <c r="AG10" s="874">
        <v>3</v>
      </c>
      <c r="AH10" s="874"/>
      <c r="AI10" s="874"/>
      <c r="AJ10" s="874"/>
      <c r="AK10" s="874"/>
      <c r="AL10" s="874"/>
      <c r="AM10" s="874"/>
      <c r="AN10" s="874"/>
      <c r="AO10" s="874"/>
      <c r="AP10" s="874"/>
      <c r="AQ10" s="874"/>
      <c r="AR10" s="873">
        <v>4</v>
      </c>
      <c r="AS10" s="873"/>
      <c r="AT10" s="873"/>
      <c r="AU10" s="873"/>
      <c r="AV10" s="873"/>
      <c r="AW10" s="873"/>
      <c r="AX10" s="873"/>
      <c r="AY10" s="873"/>
      <c r="AZ10" s="873"/>
      <c r="BA10" s="873"/>
      <c r="BB10" s="873"/>
      <c r="BC10" s="873"/>
      <c r="BD10" s="873"/>
      <c r="BE10" s="873"/>
      <c r="BF10" s="873"/>
      <c r="BG10" s="873"/>
      <c r="BH10" s="873"/>
      <c r="BI10" s="873"/>
      <c r="BJ10" s="873"/>
      <c r="BK10" s="873"/>
      <c r="BL10" s="873">
        <v>5</v>
      </c>
      <c r="BM10" s="873"/>
      <c r="BN10" s="873"/>
      <c r="BO10" s="873"/>
      <c r="BP10" s="873"/>
      <c r="BQ10" s="873"/>
      <c r="BR10" s="873"/>
      <c r="BS10" s="873"/>
      <c r="BT10" s="873"/>
      <c r="BU10" s="873"/>
      <c r="BV10" s="873"/>
      <c r="BW10" s="873"/>
      <c r="BX10" s="873"/>
      <c r="BY10" s="873"/>
      <c r="BZ10" s="873"/>
      <c r="CA10" s="873"/>
      <c r="CB10" s="873"/>
      <c r="CC10" s="873"/>
      <c r="CD10" s="873"/>
      <c r="CE10" s="873"/>
      <c r="CF10" s="873">
        <v>6</v>
      </c>
      <c r="CG10" s="873"/>
      <c r="CH10" s="873"/>
      <c r="CI10" s="873"/>
      <c r="CJ10" s="873"/>
      <c r="CK10" s="873"/>
      <c r="CL10" s="873"/>
      <c r="CM10" s="873"/>
      <c r="CN10" s="873"/>
      <c r="CO10" s="873"/>
      <c r="CP10" s="873"/>
      <c r="CQ10" s="873"/>
      <c r="CR10" s="873"/>
      <c r="CS10" s="873"/>
      <c r="CT10" s="873"/>
      <c r="CU10" s="873"/>
      <c r="CV10" s="873">
        <v>7</v>
      </c>
      <c r="CW10" s="873"/>
      <c r="CX10" s="873"/>
      <c r="CY10" s="873"/>
      <c r="CZ10" s="873"/>
      <c r="DA10" s="873"/>
      <c r="DB10" s="873"/>
      <c r="DC10" s="873"/>
      <c r="DD10" s="873"/>
      <c r="DE10" s="873"/>
      <c r="DF10" s="873"/>
      <c r="DG10" s="873"/>
      <c r="DH10" s="873"/>
      <c r="DI10" s="873"/>
      <c r="DJ10" s="873"/>
      <c r="DK10" s="873"/>
      <c r="DL10" s="873"/>
      <c r="DM10" s="873"/>
      <c r="DN10" s="873"/>
      <c r="DO10" s="873">
        <v>8</v>
      </c>
      <c r="DP10" s="873"/>
      <c r="DQ10" s="873"/>
      <c r="DR10" s="873"/>
      <c r="DS10" s="873"/>
      <c r="DT10" s="873"/>
      <c r="DU10" s="873"/>
      <c r="DV10" s="873"/>
      <c r="DW10" s="873"/>
      <c r="DX10" s="873"/>
      <c r="DY10" s="873"/>
      <c r="DZ10" s="873"/>
      <c r="EA10" s="873"/>
      <c r="EB10" s="873"/>
      <c r="EC10" s="873"/>
      <c r="ED10" s="873"/>
      <c r="EE10" s="873"/>
      <c r="EF10" s="873"/>
      <c r="EG10" s="873"/>
      <c r="EH10" s="873">
        <v>9</v>
      </c>
      <c r="EI10" s="873"/>
      <c r="EJ10" s="873"/>
      <c r="EK10" s="873"/>
      <c r="EL10" s="873"/>
      <c r="EM10" s="873"/>
      <c r="EN10" s="873"/>
      <c r="EO10" s="873"/>
      <c r="EP10" s="873"/>
      <c r="EQ10" s="873"/>
      <c r="ER10" s="873"/>
      <c r="ES10" s="873"/>
      <c r="ET10" s="873"/>
      <c r="EU10" s="873"/>
      <c r="EV10" s="873"/>
      <c r="EW10" s="873"/>
      <c r="EX10" s="873"/>
      <c r="EY10" s="873"/>
      <c r="EZ10" s="873"/>
      <c r="FA10" s="873"/>
      <c r="FB10" s="873">
        <v>10</v>
      </c>
      <c r="FC10" s="873"/>
      <c r="FD10" s="873"/>
      <c r="FE10" s="873"/>
      <c r="FF10" s="873"/>
      <c r="FG10" s="873"/>
      <c r="FH10" s="873"/>
      <c r="FI10" s="873"/>
      <c r="FJ10" s="873"/>
      <c r="FK10" s="873"/>
      <c r="FL10" s="873"/>
      <c r="FM10" s="873"/>
      <c r="FN10" s="873"/>
      <c r="FO10" s="873"/>
      <c r="FP10" s="873"/>
      <c r="FQ10" s="874">
        <v>11</v>
      </c>
      <c r="FR10" s="874"/>
      <c r="FS10" s="874"/>
      <c r="FT10" s="874"/>
      <c r="FU10" s="874"/>
      <c r="FV10" s="874"/>
      <c r="FW10" s="874"/>
      <c r="FX10" s="874"/>
      <c r="FY10" s="874"/>
      <c r="FZ10" s="874"/>
      <c r="GA10" s="874"/>
      <c r="GB10" s="874"/>
      <c r="GC10" s="874"/>
      <c r="GD10" s="874"/>
      <c r="GE10" s="874"/>
      <c r="GF10" s="874"/>
      <c r="GG10" s="874"/>
      <c r="GH10" s="874"/>
      <c r="GI10" s="874"/>
      <c r="GJ10" s="874"/>
      <c r="GK10" s="874">
        <v>12</v>
      </c>
      <c r="GL10" s="874"/>
      <c r="GM10" s="874"/>
      <c r="GN10" s="874"/>
      <c r="GO10" s="874"/>
      <c r="GP10" s="874"/>
      <c r="GQ10" s="874"/>
      <c r="GR10" s="874"/>
      <c r="GS10" s="874"/>
      <c r="GT10" s="874"/>
      <c r="GU10" s="874"/>
      <c r="GV10" s="874"/>
      <c r="GW10" s="874"/>
      <c r="GX10" s="874"/>
      <c r="GY10" s="874"/>
      <c r="GZ10" s="874"/>
      <c r="HA10" s="874"/>
      <c r="HB10" s="874"/>
      <c r="HC10" s="874"/>
      <c r="HD10" s="874"/>
    </row>
    <row r="11" spans="1:212" s="2" customFormat="1" ht="12.75" x14ac:dyDescent="0.2">
      <c r="A11" s="16"/>
      <c r="B11" s="862" t="s">
        <v>49</v>
      </c>
      <c r="C11" s="862"/>
      <c r="D11" s="862"/>
      <c r="E11" s="862"/>
      <c r="F11" s="862"/>
      <c r="G11" s="862"/>
      <c r="H11" s="862"/>
      <c r="I11" s="862"/>
      <c r="J11" s="862"/>
      <c r="K11" s="862"/>
      <c r="L11" s="862"/>
      <c r="M11" s="862"/>
      <c r="N11" s="862"/>
      <c r="O11" s="862"/>
      <c r="P11" s="862"/>
      <c r="Q11" s="862"/>
      <c r="R11" s="862"/>
      <c r="S11" s="862"/>
      <c r="T11" s="862"/>
      <c r="U11" s="862"/>
      <c r="V11" s="862"/>
      <c r="W11" s="862"/>
      <c r="X11" s="862"/>
      <c r="Y11" s="862"/>
      <c r="Z11" s="862"/>
      <c r="AA11" s="862"/>
      <c r="AB11" s="862"/>
      <c r="AC11" s="862"/>
      <c r="AD11" s="862"/>
      <c r="AE11" s="862"/>
      <c r="AF11" s="860">
        <v>5301</v>
      </c>
      <c r="AG11" s="832" t="s">
        <v>219</v>
      </c>
      <c r="AH11" s="833"/>
      <c r="AI11" s="833"/>
      <c r="AJ11" s="833"/>
      <c r="AK11" s="833"/>
      <c r="AL11" s="833"/>
      <c r="AM11" s="833"/>
      <c r="AN11" s="833"/>
      <c r="AO11" s="833"/>
      <c r="AP11" s="833"/>
      <c r="AQ11" s="834"/>
      <c r="AR11" s="869">
        <f>+AR16+AR24+AR28+AR36+AR40+AR44</f>
        <v>16007828</v>
      </c>
      <c r="AS11" s="850"/>
      <c r="AT11" s="850"/>
      <c r="AU11" s="850"/>
      <c r="AV11" s="850"/>
      <c r="AW11" s="850"/>
      <c r="AX11" s="850"/>
      <c r="AY11" s="850"/>
      <c r="AZ11" s="850"/>
      <c r="BA11" s="850"/>
      <c r="BB11" s="850"/>
      <c r="BC11" s="850"/>
      <c r="BD11" s="850"/>
      <c r="BE11" s="850"/>
      <c r="BF11" s="850"/>
      <c r="BG11" s="850"/>
      <c r="BH11" s="850"/>
      <c r="BI11" s="850"/>
      <c r="BJ11" s="850"/>
      <c r="BK11" s="851"/>
      <c r="BL11" s="850">
        <f>+BL16+BL24+BL28+BL36+BL40+BL44</f>
        <v>775495</v>
      </c>
      <c r="BM11" s="850"/>
      <c r="BN11" s="850"/>
      <c r="BO11" s="850"/>
      <c r="BP11" s="850"/>
      <c r="BQ11" s="850"/>
      <c r="BR11" s="850"/>
      <c r="BS11" s="850"/>
      <c r="BT11" s="850"/>
      <c r="BU11" s="850"/>
      <c r="BV11" s="850"/>
      <c r="BW11" s="850"/>
      <c r="BX11" s="850"/>
      <c r="BY11" s="850"/>
      <c r="BZ11" s="850"/>
      <c r="CA11" s="850"/>
      <c r="CB11" s="850"/>
      <c r="CC11" s="850"/>
      <c r="CD11" s="850"/>
      <c r="CE11" s="851"/>
      <c r="CF11" s="854">
        <f>+CF16+CF24+CF28+CF36+CF40+CF44</f>
        <v>994986</v>
      </c>
      <c r="CG11" s="850"/>
      <c r="CH11" s="850"/>
      <c r="CI11" s="850"/>
      <c r="CJ11" s="850"/>
      <c r="CK11" s="850"/>
      <c r="CL11" s="850"/>
      <c r="CM11" s="850"/>
      <c r="CN11" s="850"/>
      <c r="CO11" s="850"/>
      <c r="CP11" s="850"/>
      <c r="CQ11" s="850"/>
      <c r="CR11" s="850"/>
      <c r="CS11" s="850"/>
      <c r="CT11" s="850"/>
      <c r="CU11" s="851"/>
      <c r="CV11" s="856" t="s">
        <v>6</v>
      </c>
      <c r="CW11" s="856"/>
      <c r="CX11" s="858">
        <f>+CX16+CX24+CX28+CX36+CX40+CX44</f>
        <v>430375</v>
      </c>
      <c r="CY11" s="858"/>
      <c r="CZ11" s="858"/>
      <c r="DA11" s="858"/>
      <c r="DB11" s="858"/>
      <c r="DC11" s="858"/>
      <c r="DD11" s="858"/>
      <c r="DE11" s="858"/>
      <c r="DF11" s="858"/>
      <c r="DG11" s="858"/>
      <c r="DH11" s="858"/>
      <c r="DI11" s="858"/>
      <c r="DJ11" s="858"/>
      <c r="DK11" s="858"/>
      <c r="DL11" s="858"/>
      <c r="DM11" s="865" t="s">
        <v>7</v>
      </c>
      <c r="DN11" s="866"/>
      <c r="DO11" s="858" t="s">
        <v>6</v>
      </c>
      <c r="DP11" s="858"/>
      <c r="DQ11" s="858">
        <f>+DQ16</f>
        <v>368595</v>
      </c>
      <c r="DR11" s="858"/>
      <c r="DS11" s="858"/>
      <c r="DT11" s="858"/>
      <c r="DU11" s="858"/>
      <c r="DV11" s="858"/>
      <c r="DW11" s="858"/>
      <c r="DX11" s="858"/>
      <c r="DY11" s="858"/>
      <c r="DZ11" s="858"/>
      <c r="EA11" s="858"/>
      <c r="EB11" s="858"/>
      <c r="EC11" s="858"/>
      <c r="ED11" s="858"/>
      <c r="EE11" s="858"/>
      <c r="EF11" s="875" t="s">
        <v>7</v>
      </c>
      <c r="EG11" s="875"/>
      <c r="EH11" s="854">
        <f>+EH16+EH24+EH28+EH36+EH40+EH44</f>
        <v>0</v>
      </c>
      <c r="EI11" s="850"/>
      <c r="EJ11" s="850"/>
      <c r="EK11" s="850"/>
      <c r="EL11" s="850"/>
      <c r="EM11" s="850"/>
      <c r="EN11" s="850"/>
      <c r="EO11" s="850"/>
      <c r="EP11" s="850"/>
      <c r="EQ11" s="850"/>
      <c r="ER11" s="850"/>
      <c r="ES11" s="850"/>
      <c r="ET11" s="850"/>
      <c r="EU11" s="850"/>
      <c r="EV11" s="850"/>
      <c r="EW11" s="850"/>
      <c r="EX11" s="850"/>
      <c r="EY11" s="850"/>
      <c r="EZ11" s="850"/>
      <c r="FA11" s="851"/>
      <c r="FB11" s="854">
        <f>+FB16+FB24+FB28+FB36+FB40+FB44</f>
        <v>279711</v>
      </c>
      <c r="FC11" s="850"/>
      <c r="FD11" s="850"/>
      <c r="FE11" s="850"/>
      <c r="FF11" s="850"/>
      <c r="FG11" s="850"/>
      <c r="FH11" s="850"/>
      <c r="FI11" s="850"/>
      <c r="FJ11" s="850"/>
      <c r="FK11" s="850"/>
      <c r="FL11" s="850"/>
      <c r="FM11" s="850"/>
      <c r="FN11" s="850"/>
      <c r="FO11" s="850"/>
      <c r="FP11" s="851"/>
      <c r="FQ11" s="854">
        <f>+FQ16+FQ24+FQ28+FQ36+FQ40+FQ44</f>
        <v>16572439</v>
      </c>
      <c r="FR11" s="850"/>
      <c r="FS11" s="850"/>
      <c r="FT11" s="850"/>
      <c r="FU11" s="850"/>
      <c r="FV11" s="850"/>
      <c r="FW11" s="850"/>
      <c r="FX11" s="850"/>
      <c r="FY11" s="850"/>
      <c r="FZ11" s="850"/>
      <c r="GA11" s="850"/>
      <c r="GB11" s="850"/>
      <c r="GC11" s="850"/>
      <c r="GD11" s="850"/>
      <c r="GE11" s="850"/>
      <c r="GF11" s="850"/>
      <c r="GG11" s="850"/>
      <c r="GH11" s="850"/>
      <c r="GI11" s="850"/>
      <c r="GJ11" s="850"/>
      <c r="GK11" s="854">
        <f>+GK16+GK24+GK28+GK36+GK40+GK44</f>
        <v>686611</v>
      </c>
      <c r="GL11" s="850"/>
      <c r="GM11" s="850"/>
      <c r="GN11" s="850"/>
      <c r="GO11" s="850"/>
      <c r="GP11" s="850"/>
      <c r="GQ11" s="850"/>
      <c r="GR11" s="850"/>
      <c r="GS11" s="850"/>
      <c r="GT11" s="850"/>
      <c r="GU11" s="850"/>
      <c r="GV11" s="850"/>
      <c r="GW11" s="850"/>
      <c r="GX11" s="850"/>
      <c r="GY11" s="850"/>
      <c r="GZ11" s="850"/>
      <c r="HA11" s="850"/>
      <c r="HB11" s="850"/>
      <c r="HC11" s="850"/>
      <c r="HD11" s="877"/>
    </row>
    <row r="12" spans="1:212" s="2" customFormat="1" ht="3" customHeight="1" x14ac:dyDescent="0.2">
      <c r="A12" s="18"/>
      <c r="B12" s="863"/>
      <c r="C12" s="863"/>
      <c r="D12" s="863"/>
      <c r="E12" s="863"/>
      <c r="F12" s="863"/>
      <c r="G12" s="863"/>
      <c r="H12" s="863"/>
      <c r="I12" s="863"/>
      <c r="J12" s="863"/>
      <c r="K12" s="863"/>
      <c r="L12" s="863"/>
      <c r="M12" s="863"/>
      <c r="N12" s="863"/>
      <c r="O12" s="863"/>
      <c r="P12" s="863"/>
      <c r="Q12" s="863"/>
      <c r="R12" s="863"/>
      <c r="S12" s="863"/>
      <c r="T12" s="863"/>
      <c r="U12" s="863"/>
      <c r="V12" s="863"/>
      <c r="W12" s="863"/>
      <c r="X12" s="863"/>
      <c r="Y12" s="863"/>
      <c r="Z12" s="863"/>
      <c r="AA12" s="863"/>
      <c r="AB12" s="863"/>
      <c r="AC12" s="863"/>
      <c r="AD12" s="863"/>
      <c r="AE12" s="863"/>
      <c r="AF12" s="861"/>
      <c r="AG12" s="835"/>
      <c r="AH12" s="836"/>
      <c r="AI12" s="836"/>
      <c r="AJ12" s="836"/>
      <c r="AK12" s="836"/>
      <c r="AL12" s="836"/>
      <c r="AM12" s="836"/>
      <c r="AN12" s="836"/>
      <c r="AO12" s="836"/>
      <c r="AP12" s="836"/>
      <c r="AQ12" s="837"/>
      <c r="AR12" s="870"/>
      <c r="AS12" s="852"/>
      <c r="AT12" s="852"/>
      <c r="AU12" s="852"/>
      <c r="AV12" s="852"/>
      <c r="AW12" s="852"/>
      <c r="AX12" s="852"/>
      <c r="AY12" s="852"/>
      <c r="AZ12" s="852"/>
      <c r="BA12" s="852"/>
      <c r="BB12" s="852"/>
      <c r="BC12" s="852"/>
      <c r="BD12" s="852"/>
      <c r="BE12" s="852"/>
      <c r="BF12" s="852"/>
      <c r="BG12" s="852"/>
      <c r="BH12" s="852"/>
      <c r="BI12" s="852"/>
      <c r="BJ12" s="852"/>
      <c r="BK12" s="853"/>
      <c r="BL12" s="852"/>
      <c r="BM12" s="852"/>
      <c r="BN12" s="852"/>
      <c r="BO12" s="852"/>
      <c r="BP12" s="852"/>
      <c r="BQ12" s="852"/>
      <c r="BR12" s="852"/>
      <c r="BS12" s="852"/>
      <c r="BT12" s="852"/>
      <c r="BU12" s="852"/>
      <c r="BV12" s="852"/>
      <c r="BW12" s="852"/>
      <c r="BX12" s="852"/>
      <c r="BY12" s="852"/>
      <c r="BZ12" s="852"/>
      <c r="CA12" s="852"/>
      <c r="CB12" s="852"/>
      <c r="CC12" s="852"/>
      <c r="CD12" s="852"/>
      <c r="CE12" s="853"/>
      <c r="CF12" s="855"/>
      <c r="CG12" s="852"/>
      <c r="CH12" s="852"/>
      <c r="CI12" s="852"/>
      <c r="CJ12" s="852"/>
      <c r="CK12" s="852"/>
      <c r="CL12" s="852"/>
      <c r="CM12" s="852"/>
      <c r="CN12" s="852"/>
      <c r="CO12" s="852"/>
      <c r="CP12" s="852"/>
      <c r="CQ12" s="852"/>
      <c r="CR12" s="852"/>
      <c r="CS12" s="852"/>
      <c r="CT12" s="852"/>
      <c r="CU12" s="853"/>
      <c r="CV12" s="857"/>
      <c r="CW12" s="857"/>
      <c r="CX12" s="859"/>
      <c r="CY12" s="859"/>
      <c r="CZ12" s="859"/>
      <c r="DA12" s="859"/>
      <c r="DB12" s="859"/>
      <c r="DC12" s="859"/>
      <c r="DD12" s="859"/>
      <c r="DE12" s="859"/>
      <c r="DF12" s="859"/>
      <c r="DG12" s="859"/>
      <c r="DH12" s="859"/>
      <c r="DI12" s="859"/>
      <c r="DJ12" s="859"/>
      <c r="DK12" s="859"/>
      <c r="DL12" s="859"/>
      <c r="DM12" s="867"/>
      <c r="DN12" s="868"/>
      <c r="DO12" s="859"/>
      <c r="DP12" s="859"/>
      <c r="DQ12" s="859"/>
      <c r="DR12" s="859"/>
      <c r="DS12" s="859"/>
      <c r="DT12" s="859"/>
      <c r="DU12" s="859"/>
      <c r="DV12" s="859"/>
      <c r="DW12" s="859"/>
      <c r="DX12" s="859"/>
      <c r="DY12" s="859"/>
      <c r="DZ12" s="859"/>
      <c r="EA12" s="859"/>
      <c r="EB12" s="859"/>
      <c r="EC12" s="859"/>
      <c r="ED12" s="859"/>
      <c r="EE12" s="859"/>
      <c r="EF12" s="876"/>
      <c r="EG12" s="876"/>
      <c r="EH12" s="855"/>
      <c r="EI12" s="852"/>
      <c r="EJ12" s="852"/>
      <c r="EK12" s="852"/>
      <c r="EL12" s="852"/>
      <c r="EM12" s="852"/>
      <c r="EN12" s="852"/>
      <c r="EO12" s="852"/>
      <c r="EP12" s="852"/>
      <c r="EQ12" s="852"/>
      <c r="ER12" s="852"/>
      <c r="ES12" s="852"/>
      <c r="ET12" s="852"/>
      <c r="EU12" s="852"/>
      <c r="EV12" s="852"/>
      <c r="EW12" s="852"/>
      <c r="EX12" s="852"/>
      <c r="EY12" s="852"/>
      <c r="EZ12" s="852"/>
      <c r="FA12" s="853"/>
      <c r="FB12" s="855"/>
      <c r="FC12" s="852"/>
      <c r="FD12" s="852"/>
      <c r="FE12" s="852"/>
      <c r="FF12" s="852"/>
      <c r="FG12" s="852"/>
      <c r="FH12" s="852"/>
      <c r="FI12" s="852"/>
      <c r="FJ12" s="852"/>
      <c r="FK12" s="852"/>
      <c r="FL12" s="852"/>
      <c r="FM12" s="852"/>
      <c r="FN12" s="852"/>
      <c r="FO12" s="852"/>
      <c r="FP12" s="853"/>
      <c r="FQ12" s="855"/>
      <c r="FR12" s="852"/>
      <c r="FS12" s="852"/>
      <c r="FT12" s="852"/>
      <c r="FU12" s="852"/>
      <c r="FV12" s="852"/>
      <c r="FW12" s="852"/>
      <c r="FX12" s="852"/>
      <c r="FY12" s="852"/>
      <c r="FZ12" s="852"/>
      <c r="GA12" s="852"/>
      <c r="GB12" s="852"/>
      <c r="GC12" s="852"/>
      <c r="GD12" s="852"/>
      <c r="GE12" s="852"/>
      <c r="GF12" s="852"/>
      <c r="GG12" s="852"/>
      <c r="GH12" s="852"/>
      <c r="GI12" s="852"/>
      <c r="GJ12" s="852"/>
      <c r="GK12" s="855"/>
      <c r="GL12" s="852"/>
      <c r="GM12" s="852"/>
      <c r="GN12" s="852"/>
      <c r="GO12" s="852"/>
      <c r="GP12" s="852"/>
      <c r="GQ12" s="852"/>
      <c r="GR12" s="852"/>
      <c r="GS12" s="852"/>
      <c r="GT12" s="852"/>
      <c r="GU12" s="852"/>
      <c r="GV12" s="852"/>
      <c r="GW12" s="852"/>
      <c r="GX12" s="852"/>
      <c r="GY12" s="852"/>
      <c r="GZ12" s="852"/>
      <c r="HA12" s="852"/>
      <c r="HB12" s="852"/>
      <c r="HC12" s="852"/>
      <c r="HD12" s="878"/>
    </row>
    <row r="13" spans="1:212" s="2" customFormat="1" ht="12.75" x14ac:dyDescent="0.2">
      <c r="A13" s="18"/>
      <c r="B13" s="863"/>
      <c r="C13" s="863"/>
      <c r="D13" s="863"/>
      <c r="E13" s="863"/>
      <c r="F13" s="863"/>
      <c r="G13" s="863"/>
      <c r="H13" s="863"/>
      <c r="I13" s="863"/>
      <c r="J13" s="863"/>
      <c r="K13" s="863"/>
      <c r="L13" s="863"/>
      <c r="M13" s="863"/>
      <c r="N13" s="863"/>
      <c r="O13" s="863"/>
      <c r="P13" s="863"/>
      <c r="Q13" s="863"/>
      <c r="R13" s="863"/>
      <c r="S13" s="863"/>
      <c r="T13" s="863"/>
      <c r="U13" s="863"/>
      <c r="V13" s="863"/>
      <c r="W13" s="863"/>
      <c r="X13" s="863"/>
      <c r="Y13" s="863"/>
      <c r="Z13" s="863"/>
      <c r="AA13" s="863"/>
      <c r="AB13" s="863"/>
      <c r="AC13" s="863"/>
      <c r="AD13" s="863"/>
      <c r="AE13" s="863"/>
      <c r="AF13" s="860">
        <v>5311</v>
      </c>
      <c r="AG13" s="832" t="s">
        <v>220</v>
      </c>
      <c r="AH13" s="833"/>
      <c r="AI13" s="833"/>
      <c r="AJ13" s="833"/>
      <c r="AK13" s="833"/>
      <c r="AL13" s="833"/>
      <c r="AM13" s="833"/>
      <c r="AN13" s="833"/>
      <c r="AO13" s="833"/>
      <c r="AP13" s="833"/>
      <c r="AQ13" s="834"/>
      <c r="AR13" s="845">
        <f>+AR18+AR26+AR30+AR38+AR42+AR46</f>
        <v>14668983</v>
      </c>
      <c r="AS13" s="839"/>
      <c r="AT13" s="839"/>
      <c r="AU13" s="839"/>
      <c r="AV13" s="839"/>
      <c r="AW13" s="839"/>
      <c r="AX13" s="839"/>
      <c r="AY13" s="839"/>
      <c r="AZ13" s="839"/>
      <c r="BA13" s="839"/>
      <c r="BB13" s="839"/>
      <c r="BC13" s="839"/>
      <c r="BD13" s="839"/>
      <c r="BE13" s="839"/>
      <c r="BF13" s="839"/>
      <c r="BG13" s="839"/>
      <c r="BH13" s="839"/>
      <c r="BI13" s="839"/>
      <c r="BJ13" s="839"/>
      <c r="BK13" s="840"/>
      <c r="BL13" s="839">
        <f>+BL18+BL26+BL30+BL38+BL42+BL46</f>
        <v>1416429</v>
      </c>
      <c r="BM13" s="839"/>
      <c r="BN13" s="839"/>
      <c r="BO13" s="839"/>
      <c r="BP13" s="839"/>
      <c r="BQ13" s="839"/>
      <c r="BR13" s="839"/>
      <c r="BS13" s="839"/>
      <c r="BT13" s="839"/>
      <c r="BU13" s="839"/>
      <c r="BV13" s="839"/>
      <c r="BW13" s="839"/>
      <c r="BX13" s="839"/>
      <c r="BY13" s="839"/>
      <c r="BZ13" s="839"/>
      <c r="CA13" s="839"/>
      <c r="CB13" s="839"/>
      <c r="CC13" s="839"/>
      <c r="CD13" s="839"/>
      <c r="CE13" s="840"/>
      <c r="CF13" s="838">
        <f>+CF18+CF26+CF30+CF38+CF42+CF46</f>
        <v>3979296</v>
      </c>
      <c r="CG13" s="839"/>
      <c r="CH13" s="839"/>
      <c r="CI13" s="839"/>
      <c r="CJ13" s="839"/>
      <c r="CK13" s="839"/>
      <c r="CL13" s="839"/>
      <c r="CM13" s="839"/>
      <c r="CN13" s="839"/>
      <c r="CO13" s="839"/>
      <c r="CP13" s="839"/>
      <c r="CQ13" s="839"/>
      <c r="CR13" s="839"/>
      <c r="CS13" s="839"/>
      <c r="CT13" s="839"/>
      <c r="CU13" s="840"/>
      <c r="CV13" s="842" t="s">
        <v>6</v>
      </c>
      <c r="CW13" s="842"/>
      <c r="CX13" s="828">
        <f>+CX18+CX26+CX30+CX38+CX42+CX46</f>
        <v>2640451</v>
      </c>
      <c r="CY13" s="828"/>
      <c r="CZ13" s="828"/>
      <c r="DA13" s="828"/>
      <c r="DB13" s="828"/>
      <c r="DC13" s="828"/>
      <c r="DD13" s="828"/>
      <c r="DE13" s="828"/>
      <c r="DF13" s="828"/>
      <c r="DG13" s="828"/>
      <c r="DH13" s="828"/>
      <c r="DI13" s="828"/>
      <c r="DJ13" s="828"/>
      <c r="DK13" s="828"/>
      <c r="DL13" s="828"/>
      <c r="DM13" s="843" t="s">
        <v>7</v>
      </c>
      <c r="DN13" s="844"/>
      <c r="DO13" s="828" t="s">
        <v>6</v>
      </c>
      <c r="DP13" s="828"/>
      <c r="DQ13" s="828">
        <f>+DQ18</f>
        <v>821874</v>
      </c>
      <c r="DR13" s="828"/>
      <c r="DS13" s="828"/>
      <c r="DT13" s="828"/>
      <c r="DU13" s="828"/>
      <c r="DV13" s="828"/>
      <c r="DW13" s="828"/>
      <c r="DX13" s="828"/>
      <c r="DY13" s="828"/>
      <c r="DZ13" s="828"/>
      <c r="EA13" s="828"/>
      <c r="EB13" s="828"/>
      <c r="EC13" s="828"/>
      <c r="ED13" s="828"/>
      <c r="EE13" s="828"/>
      <c r="EF13" s="829" t="s">
        <v>7</v>
      </c>
      <c r="EG13" s="829"/>
      <c r="EH13" s="838">
        <f>+EH18+EH26+EH30+EH38+EH42+EH46</f>
        <v>0</v>
      </c>
      <c r="EI13" s="839"/>
      <c r="EJ13" s="839"/>
      <c r="EK13" s="839"/>
      <c r="EL13" s="839"/>
      <c r="EM13" s="839"/>
      <c r="EN13" s="839"/>
      <c r="EO13" s="839"/>
      <c r="EP13" s="839"/>
      <c r="EQ13" s="839"/>
      <c r="ER13" s="839"/>
      <c r="ES13" s="839"/>
      <c r="ET13" s="839"/>
      <c r="EU13" s="839"/>
      <c r="EV13" s="839"/>
      <c r="EW13" s="839"/>
      <c r="EX13" s="839"/>
      <c r="EY13" s="839"/>
      <c r="EZ13" s="839"/>
      <c r="FA13" s="840"/>
      <c r="FB13" s="838">
        <f>+FB18+FB26+FB30+FB38+FB42+FB46</f>
        <v>180940</v>
      </c>
      <c r="FC13" s="839"/>
      <c r="FD13" s="839"/>
      <c r="FE13" s="839"/>
      <c r="FF13" s="839"/>
      <c r="FG13" s="839"/>
      <c r="FH13" s="839"/>
      <c r="FI13" s="839"/>
      <c r="FJ13" s="839"/>
      <c r="FK13" s="839"/>
      <c r="FL13" s="839"/>
      <c r="FM13" s="839"/>
      <c r="FN13" s="839"/>
      <c r="FO13" s="839"/>
      <c r="FP13" s="840"/>
      <c r="FQ13" s="838">
        <f>+FQ18+FQ26+FQ30+FQ38+FQ42+FQ46</f>
        <v>16007828</v>
      </c>
      <c r="FR13" s="839"/>
      <c r="FS13" s="839"/>
      <c r="FT13" s="839"/>
      <c r="FU13" s="839"/>
      <c r="FV13" s="839"/>
      <c r="FW13" s="839"/>
      <c r="FX13" s="839"/>
      <c r="FY13" s="839"/>
      <c r="FZ13" s="839"/>
      <c r="GA13" s="839"/>
      <c r="GB13" s="839"/>
      <c r="GC13" s="839"/>
      <c r="GD13" s="839"/>
      <c r="GE13" s="839"/>
      <c r="GF13" s="839"/>
      <c r="GG13" s="839"/>
      <c r="GH13" s="839"/>
      <c r="GI13" s="839"/>
      <c r="GJ13" s="839"/>
      <c r="GK13" s="838">
        <f>+GK18+GK26+GK30+GK38+GK42+GK46</f>
        <v>775495</v>
      </c>
      <c r="GL13" s="839"/>
      <c r="GM13" s="839"/>
      <c r="GN13" s="839"/>
      <c r="GO13" s="839"/>
      <c r="GP13" s="839"/>
      <c r="GQ13" s="839"/>
      <c r="GR13" s="839"/>
      <c r="GS13" s="839"/>
      <c r="GT13" s="839"/>
      <c r="GU13" s="839"/>
      <c r="GV13" s="839"/>
      <c r="GW13" s="839"/>
      <c r="GX13" s="839"/>
      <c r="GY13" s="839"/>
      <c r="GZ13" s="839"/>
      <c r="HA13" s="839"/>
      <c r="HB13" s="839"/>
      <c r="HC13" s="839"/>
      <c r="HD13" s="841"/>
    </row>
    <row r="14" spans="1:212" s="2" customFormat="1" ht="3" customHeight="1" x14ac:dyDescent="0.2">
      <c r="A14" s="20"/>
      <c r="B14" s="864"/>
      <c r="C14" s="864"/>
      <c r="D14" s="864"/>
      <c r="E14" s="864"/>
      <c r="F14" s="864"/>
      <c r="G14" s="864"/>
      <c r="H14" s="864"/>
      <c r="I14" s="864"/>
      <c r="J14" s="864"/>
      <c r="K14" s="864"/>
      <c r="L14" s="864"/>
      <c r="M14" s="864"/>
      <c r="N14" s="864"/>
      <c r="O14" s="864"/>
      <c r="P14" s="864"/>
      <c r="Q14" s="864"/>
      <c r="R14" s="864"/>
      <c r="S14" s="864"/>
      <c r="T14" s="864"/>
      <c r="U14" s="864"/>
      <c r="V14" s="864"/>
      <c r="W14" s="864"/>
      <c r="X14" s="864"/>
      <c r="Y14" s="864"/>
      <c r="Z14" s="864"/>
      <c r="AA14" s="864"/>
      <c r="AB14" s="864"/>
      <c r="AC14" s="864"/>
      <c r="AD14" s="864"/>
      <c r="AE14" s="864"/>
      <c r="AF14" s="861"/>
      <c r="AG14" s="835"/>
      <c r="AH14" s="836"/>
      <c r="AI14" s="836"/>
      <c r="AJ14" s="836"/>
      <c r="AK14" s="836"/>
      <c r="AL14" s="836"/>
      <c r="AM14" s="836"/>
      <c r="AN14" s="836"/>
      <c r="AO14" s="836"/>
      <c r="AP14" s="836"/>
      <c r="AQ14" s="837"/>
      <c r="AR14" s="845"/>
      <c r="AS14" s="839"/>
      <c r="AT14" s="839"/>
      <c r="AU14" s="839"/>
      <c r="AV14" s="839"/>
      <c r="AW14" s="839"/>
      <c r="AX14" s="839"/>
      <c r="AY14" s="839"/>
      <c r="AZ14" s="839"/>
      <c r="BA14" s="839"/>
      <c r="BB14" s="839"/>
      <c r="BC14" s="839"/>
      <c r="BD14" s="839"/>
      <c r="BE14" s="839"/>
      <c r="BF14" s="839"/>
      <c r="BG14" s="839"/>
      <c r="BH14" s="839"/>
      <c r="BI14" s="839"/>
      <c r="BJ14" s="839"/>
      <c r="BK14" s="840"/>
      <c r="BL14" s="839"/>
      <c r="BM14" s="839"/>
      <c r="BN14" s="839"/>
      <c r="BO14" s="839"/>
      <c r="BP14" s="839"/>
      <c r="BQ14" s="839"/>
      <c r="BR14" s="839"/>
      <c r="BS14" s="839"/>
      <c r="BT14" s="839"/>
      <c r="BU14" s="839"/>
      <c r="BV14" s="839"/>
      <c r="BW14" s="839"/>
      <c r="BX14" s="839"/>
      <c r="BY14" s="839"/>
      <c r="BZ14" s="839"/>
      <c r="CA14" s="839"/>
      <c r="CB14" s="839"/>
      <c r="CC14" s="839"/>
      <c r="CD14" s="839"/>
      <c r="CE14" s="840"/>
      <c r="CF14" s="838"/>
      <c r="CG14" s="839"/>
      <c r="CH14" s="839"/>
      <c r="CI14" s="839"/>
      <c r="CJ14" s="839"/>
      <c r="CK14" s="839"/>
      <c r="CL14" s="839"/>
      <c r="CM14" s="839"/>
      <c r="CN14" s="839"/>
      <c r="CO14" s="839"/>
      <c r="CP14" s="839"/>
      <c r="CQ14" s="839"/>
      <c r="CR14" s="839"/>
      <c r="CS14" s="839"/>
      <c r="CT14" s="839"/>
      <c r="CU14" s="840"/>
      <c r="CV14" s="842"/>
      <c r="CW14" s="842"/>
      <c r="CX14" s="828"/>
      <c r="CY14" s="828"/>
      <c r="CZ14" s="828"/>
      <c r="DA14" s="828"/>
      <c r="DB14" s="828"/>
      <c r="DC14" s="828"/>
      <c r="DD14" s="828"/>
      <c r="DE14" s="828"/>
      <c r="DF14" s="828"/>
      <c r="DG14" s="828"/>
      <c r="DH14" s="828"/>
      <c r="DI14" s="828"/>
      <c r="DJ14" s="828"/>
      <c r="DK14" s="828"/>
      <c r="DL14" s="828"/>
      <c r="DM14" s="843"/>
      <c r="DN14" s="844"/>
      <c r="DO14" s="828"/>
      <c r="DP14" s="828"/>
      <c r="DQ14" s="828"/>
      <c r="DR14" s="828"/>
      <c r="DS14" s="828"/>
      <c r="DT14" s="828"/>
      <c r="DU14" s="828"/>
      <c r="DV14" s="828"/>
      <c r="DW14" s="828"/>
      <c r="DX14" s="828"/>
      <c r="DY14" s="828"/>
      <c r="DZ14" s="828"/>
      <c r="EA14" s="828"/>
      <c r="EB14" s="828"/>
      <c r="EC14" s="828"/>
      <c r="ED14" s="828"/>
      <c r="EE14" s="828"/>
      <c r="EF14" s="829"/>
      <c r="EG14" s="829"/>
      <c r="EH14" s="838"/>
      <c r="EI14" s="839"/>
      <c r="EJ14" s="839"/>
      <c r="EK14" s="839"/>
      <c r="EL14" s="839"/>
      <c r="EM14" s="839"/>
      <c r="EN14" s="839"/>
      <c r="EO14" s="839"/>
      <c r="EP14" s="839"/>
      <c r="EQ14" s="839"/>
      <c r="ER14" s="839"/>
      <c r="ES14" s="839"/>
      <c r="ET14" s="839"/>
      <c r="EU14" s="839"/>
      <c r="EV14" s="839"/>
      <c r="EW14" s="839"/>
      <c r="EX14" s="839"/>
      <c r="EY14" s="839"/>
      <c r="EZ14" s="839"/>
      <c r="FA14" s="840"/>
      <c r="FB14" s="838"/>
      <c r="FC14" s="839"/>
      <c r="FD14" s="839"/>
      <c r="FE14" s="839"/>
      <c r="FF14" s="839"/>
      <c r="FG14" s="839"/>
      <c r="FH14" s="839"/>
      <c r="FI14" s="839"/>
      <c r="FJ14" s="839"/>
      <c r="FK14" s="839"/>
      <c r="FL14" s="839"/>
      <c r="FM14" s="839"/>
      <c r="FN14" s="839"/>
      <c r="FO14" s="839"/>
      <c r="FP14" s="840"/>
      <c r="FQ14" s="838"/>
      <c r="FR14" s="839"/>
      <c r="FS14" s="839"/>
      <c r="FT14" s="839"/>
      <c r="FU14" s="839"/>
      <c r="FV14" s="839"/>
      <c r="FW14" s="839"/>
      <c r="FX14" s="839"/>
      <c r="FY14" s="839"/>
      <c r="FZ14" s="839"/>
      <c r="GA14" s="839"/>
      <c r="GB14" s="839"/>
      <c r="GC14" s="839"/>
      <c r="GD14" s="839"/>
      <c r="GE14" s="839"/>
      <c r="GF14" s="839"/>
      <c r="GG14" s="839"/>
      <c r="GH14" s="839"/>
      <c r="GI14" s="839"/>
      <c r="GJ14" s="839"/>
      <c r="GK14" s="838"/>
      <c r="GL14" s="839"/>
      <c r="GM14" s="839"/>
      <c r="GN14" s="839"/>
      <c r="GO14" s="839"/>
      <c r="GP14" s="839"/>
      <c r="GQ14" s="839"/>
      <c r="GR14" s="839"/>
      <c r="GS14" s="839"/>
      <c r="GT14" s="839"/>
      <c r="GU14" s="839"/>
      <c r="GV14" s="839"/>
      <c r="GW14" s="839"/>
      <c r="GX14" s="839"/>
      <c r="GY14" s="839"/>
      <c r="GZ14" s="839"/>
      <c r="HA14" s="839"/>
      <c r="HB14" s="839"/>
      <c r="HC14" s="839"/>
      <c r="HD14" s="841"/>
    </row>
    <row r="15" spans="1:212" s="2" customFormat="1" ht="12.75" x14ac:dyDescent="0.2">
      <c r="A15" s="16"/>
      <c r="B15" s="846" t="s">
        <v>1</v>
      </c>
      <c r="C15" s="846"/>
      <c r="D15" s="846"/>
      <c r="E15" s="846"/>
      <c r="F15" s="846"/>
      <c r="G15" s="846"/>
      <c r="H15" s="846"/>
      <c r="I15" s="846"/>
      <c r="J15" s="846"/>
      <c r="K15" s="846"/>
      <c r="L15" s="846"/>
      <c r="M15" s="846"/>
      <c r="N15" s="846"/>
      <c r="O15" s="846"/>
      <c r="P15" s="846"/>
      <c r="Q15" s="846"/>
      <c r="R15" s="846"/>
      <c r="S15" s="846"/>
      <c r="T15" s="846"/>
      <c r="U15" s="846"/>
      <c r="V15" s="846"/>
      <c r="W15" s="846"/>
      <c r="X15" s="846"/>
      <c r="Y15" s="846"/>
      <c r="Z15" s="846"/>
      <c r="AA15" s="846"/>
      <c r="AB15" s="846"/>
      <c r="AC15" s="846"/>
      <c r="AD15" s="846"/>
      <c r="AE15" s="48"/>
      <c r="AF15" s="47"/>
      <c r="AG15" s="676" t="s">
        <v>219</v>
      </c>
      <c r="AH15" s="677"/>
      <c r="AI15" s="677"/>
      <c r="AJ15" s="677"/>
      <c r="AK15" s="677"/>
      <c r="AL15" s="677"/>
      <c r="AM15" s="677"/>
      <c r="AN15" s="677"/>
      <c r="AO15" s="677"/>
      <c r="AP15" s="677"/>
      <c r="AQ15" s="678"/>
      <c r="AR15" s="76"/>
      <c r="AS15" s="77"/>
      <c r="AT15" s="77"/>
      <c r="AU15" s="77"/>
      <c r="AV15" s="77"/>
      <c r="AW15" s="77"/>
      <c r="AX15" s="77"/>
      <c r="AY15" s="77"/>
      <c r="AZ15" s="77"/>
      <c r="BA15" s="77"/>
      <c r="BB15" s="77"/>
      <c r="BC15" s="77"/>
      <c r="BD15" s="77"/>
      <c r="BE15" s="77"/>
      <c r="BF15" s="77"/>
      <c r="BG15" s="77"/>
      <c r="BH15" s="77"/>
      <c r="BI15" s="77"/>
      <c r="BJ15" s="77"/>
      <c r="BK15" s="77"/>
      <c r="BL15" s="78"/>
      <c r="BM15" s="77"/>
      <c r="BN15" s="77"/>
      <c r="BO15" s="77"/>
      <c r="BP15" s="77"/>
      <c r="BQ15" s="77"/>
      <c r="BR15" s="77"/>
      <c r="BS15" s="77"/>
      <c r="BT15" s="77"/>
      <c r="BU15" s="77"/>
      <c r="BV15" s="77"/>
      <c r="BW15" s="77"/>
      <c r="BX15" s="77"/>
      <c r="BY15" s="77"/>
      <c r="BZ15" s="77"/>
      <c r="CA15" s="77"/>
      <c r="CB15" s="77"/>
      <c r="CC15" s="77"/>
      <c r="CD15" s="77"/>
      <c r="CE15" s="77"/>
      <c r="CF15" s="78"/>
      <c r="CG15" s="77"/>
      <c r="CH15" s="77"/>
      <c r="CI15" s="77"/>
      <c r="CJ15" s="77"/>
      <c r="CK15" s="77"/>
      <c r="CL15" s="77"/>
      <c r="CM15" s="77"/>
      <c r="CN15" s="77"/>
      <c r="CO15" s="77"/>
      <c r="CP15" s="77"/>
      <c r="CQ15" s="77"/>
      <c r="CR15" s="77"/>
      <c r="CS15" s="77"/>
      <c r="CT15" s="77"/>
      <c r="CU15" s="77"/>
      <c r="CV15" s="78"/>
      <c r="CW15" s="77"/>
      <c r="CX15" s="120"/>
      <c r="CY15" s="120"/>
      <c r="CZ15" s="120"/>
      <c r="DA15" s="120"/>
      <c r="DB15" s="120"/>
      <c r="DC15" s="120"/>
      <c r="DD15" s="120"/>
      <c r="DE15" s="120"/>
      <c r="DF15" s="120"/>
      <c r="DG15" s="120"/>
      <c r="DH15" s="120"/>
      <c r="DI15" s="120"/>
      <c r="DJ15" s="120"/>
      <c r="DK15" s="120"/>
      <c r="DL15" s="120"/>
      <c r="DM15" s="118"/>
      <c r="DN15" s="119"/>
      <c r="DO15" s="120"/>
      <c r="DP15" s="120"/>
      <c r="DQ15" s="120"/>
      <c r="DR15" s="120"/>
      <c r="DS15" s="120"/>
      <c r="DT15" s="120"/>
      <c r="DU15" s="120"/>
      <c r="DV15" s="120"/>
      <c r="DW15" s="120"/>
      <c r="DX15" s="120"/>
      <c r="DY15" s="120"/>
      <c r="DZ15" s="120"/>
      <c r="EA15" s="120"/>
      <c r="EB15" s="120"/>
      <c r="EC15" s="120"/>
      <c r="ED15" s="120"/>
      <c r="EE15" s="120"/>
      <c r="EF15" s="77"/>
      <c r="EG15" s="77"/>
      <c r="EH15" s="78"/>
      <c r="EI15" s="77"/>
      <c r="EJ15" s="77"/>
      <c r="EK15" s="77"/>
      <c r="EL15" s="77"/>
      <c r="EM15" s="77"/>
      <c r="EN15" s="77"/>
      <c r="EO15" s="77"/>
      <c r="EP15" s="77"/>
      <c r="EQ15" s="77"/>
      <c r="ER15" s="77"/>
      <c r="ES15" s="77"/>
      <c r="ET15" s="77"/>
      <c r="EU15" s="77"/>
      <c r="EV15" s="77"/>
      <c r="EW15" s="77"/>
      <c r="EX15" s="77"/>
      <c r="EY15" s="77"/>
      <c r="EZ15" s="77"/>
      <c r="FA15" s="77"/>
      <c r="FB15" s="78"/>
      <c r="FC15" s="77"/>
      <c r="FD15" s="77"/>
      <c r="FE15" s="77"/>
      <c r="FF15" s="77"/>
      <c r="FG15" s="77"/>
      <c r="FH15" s="77"/>
      <c r="FI15" s="77"/>
      <c r="FJ15" s="77"/>
      <c r="FK15" s="77"/>
      <c r="FL15" s="77"/>
      <c r="FM15" s="77"/>
      <c r="FN15" s="77"/>
      <c r="FO15" s="77"/>
      <c r="FP15" s="77"/>
      <c r="FQ15" s="78"/>
      <c r="FR15" s="77"/>
      <c r="FS15" s="77"/>
      <c r="FT15" s="77"/>
      <c r="FU15" s="77"/>
      <c r="FV15" s="77"/>
      <c r="FW15" s="77"/>
      <c r="FX15" s="77"/>
      <c r="FY15" s="77"/>
      <c r="FZ15" s="77"/>
      <c r="GA15" s="77"/>
      <c r="GB15" s="77"/>
      <c r="GC15" s="77"/>
      <c r="GD15" s="77"/>
      <c r="GE15" s="77"/>
      <c r="GF15" s="77"/>
      <c r="GG15" s="77"/>
      <c r="GH15" s="77"/>
      <c r="GI15" s="77"/>
      <c r="GJ15" s="77"/>
      <c r="GK15" s="78"/>
      <c r="GL15" s="77"/>
      <c r="GM15" s="77"/>
      <c r="GN15" s="77"/>
      <c r="GO15" s="77"/>
      <c r="GP15" s="77"/>
      <c r="GQ15" s="77"/>
      <c r="GR15" s="77"/>
      <c r="GS15" s="77"/>
      <c r="GT15" s="77"/>
      <c r="GU15" s="77"/>
      <c r="GV15" s="77"/>
      <c r="GW15" s="77"/>
      <c r="GX15" s="77"/>
      <c r="GY15" s="77"/>
      <c r="GZ15" s="77"/>
      <c r="HA15" s="77"/>
      <c r="HB15" s="77"/>
      <c r="HC15" s="77"/>
      <c r="HD15" s="79"/>
    </row>
    <row r="16" spans="1:212" s="2" customFormat="1" ht="12.75" x14ac:dyDescent="0.2">
      <c r="A16" s="18"/>
      <c r="B16" s="632" t="s">
        <v>142</v>
      </c>
      <c r="C16" s="632"/>
      <c r="D16" s="632"/>
      <c r="E16" s="632"/>
      <c r="F16" s="632"/>
      <c r="G16" s="632"/>
      <c r="H16" s="632"/>
      <c r="I16" s="632"/>
      <c r="J16" s="632"/>
      <c r="K16" s="632"/>
      <c r="L16" s="632"/>
      <c r="M16" s="632"/>
      <c r="N16" s="632"/>
      <c r="O16" s="632"/>
      <c r="P16" s="632"/>
      <c r="Q16" s="632"/>
      <c r="R16" s="632"/>
      <c r="S16" s="632"/>
      <c r="T16" s="632"/>
      <c r="U16" s="632"/>
      <c r="V16" s="632"/>
      <c r="W16" s="632"/>
      <c r="X16" s="632"/>
      <c r="Y16" s="632"/>
      <c r="Z16" s="632"/>
      <c r="AA16" s="632"/>
      <c r="AB16" s="632"/>
      <c r="AC16" s="632"/>
      <c r="AD16" s="632"/>
      <c r="AE16" s="633"/>
      <c r="AF16" s="821">
        <v>53011</v>
      </c>
      <c r="AG16" s="879"/>
      <c r="AH16" s="880"/>
      <c r="AI16" s="880"/>
      <c r="AJ16" s="880"/>
      <c r="AK16" s="880"/>
      <c r="AL16" s="880"/>
      <c r="AM16" s="880"/>
      <c r="AN16" s="880"/>
      <c r="AO16" s="880"/>
      <c r="AP16" s="880"/>
      <c r="AQ16" s="881"/>
      <c r="AR16" s="758">
        <f>15480291</f>
        <v>15480291</v>
      </c>
      <c r="AS16" s="603"/>
      <c r="AT16" s="603"/>
      <c r="AU16" s="603"/>
      <c r="AV16" s="603"/>
      <c r="AW16" s="603"/>
      <c r="AX16" s="603"/>
      <c r="AY16" s="603"/>
      <c r="AZ16" s="603"/>
      <c r="BA16" s="603"/>
      <c r="BB16" s="603"/>
      <c r="BC16" s="603"/>
      <c r="BD16" s="603"/>
      <c r="BE16" s="603"/>
      <c r="BF16" s="603"/>
      <c r="BG16" s="603"/>
      <c r="BH16" s="603"/>
      <c r="BI16" s="603"/>
      <c r="BJ16" s="603"/>
      <c r="BK16" s="603"/>
      <c r="BL16" s="742">
        <v>775495</v>
      </c>
      <c r="BM16" s="603"/>
      <c r="BN16" s="603"/>
      <c r="BO16" s="603"/>
      <c r="BP16" s="603"/>
      <c r="BQ16" s="603"/>
      <c r="BR16" s="603"/>
      <c r="BS16" s="603"/>
      <c r="BT16" s="603"/>
      <c r="BU16" s="603"/>
      <c r="BV16" s="603"/>
      <c r="BW16" s="603"/>
      <c r="BX16" s="603"/>
      <c r="BY16" s="603"/>
      <c r="BZ16" s="603"/>
      <c r="CA16" s="603"/>
      <c r="CB16" s="603"/>
      <c r="CC16" s="603"/>
      <c r="CD16" s="603"/>
      <c r="CE16" s="603"/>
      <c r="CF16" s="742">
        <v>984801</v>
      </c>
      <c r="CG16" s="603"/>
      <c r="CH16" s="603"/>
      <c r="CI16" s="603"/>
      <c r="CJ16" s="603"/>
      <c r="CK16" s="603"/>
      <c r="CL16" s="603"/>
      <c r="CM16" s="603"/>
      <c r="CN16" s="603"/>
      <c r="CO16" s="603"/>
      <c r="CP16" s="603"/>
      <c r="CQ16" s="603"/>
      <c r="CR16" s="603"/>
      <c r="CS16" s="603"/>
      <c r="CT16" s="603"/>
      <c r="CU16" s="603"/>
      <c r="CV16" s="670" t="s">
        <v>6</v>
      </c>
      <c r="CW16" s="606"/>
      <c r="CX16" s="827">
        <f>402822+2</f>
        <v>402824</v>
      </c>
      <c r="CY16" s="827"/>
      <c r="CZ16" s="827"/>
      <c r="DA16" s="827"/>
      <c r="DB16" s="827"/>
      <c r="DC16" s="827"/>
      <c r="DD16" s="827"/>
      <c r="DE16" s="827"/>
      <c r="DF16" s="827"/>
      <c r="DG16" s="827"/>
      <c r="DH16" s="827"/>
      <c r="DI16" s="827"/>
      <c r="DJ16" s="827"/>
      <c r="DK16" s="827"/>
      <c r="DL16" s="827"/>
      <c r="DM16" s="830" t="s">
        <v>7</v>
      </c>
      <c r="DN16" s="831"/>
      <c r="DO16" s="827" t="s">
        <v>6</v>
      </c>
      <c r="DP16" s="827"/>
      <c r="DQ16" s="827">
        <v>368595</v>
      </c>
      <c r="DR16" s="827"/>
      <c r="DS16" s="827"/>
      <c r="DT16" s="827"/>
      <c r="DU16" s="827"/>
      <c r="DV16" s="827"/>
      <c r="DW16" s="827"/>
      <c r="DX16" s="827"/>
      <c r="DY16" s="827"/>
      <c r="DZ16" s="827"/>
      <c r="EA16" s="827"/>
      <c r="EB16" s="827"/>
      <c r="EC16" s="827"/>
      <c r="ED16" s="827"/>
      <c r="EE16" s="827"/>
      <c r="EF16" s="600" t="s">
        <v>7</v>
      </c>
      <c r="EG16" s="600"/>
      <c r="EH16" s="742"/>
      <c r="EI16" s="603"/>
      <c r="EJ16" s="603"/>
      <c r="EK16" s="603"/>
      <c r="EL16" s="603"/>
      <c r="EM16" s="603"/>
      <c r="EN16" s="603"/>
      <c r="EO16" s="603"/>
      <c r="EP16" s="603"/>
      <c r="EQ16" s="603"/>
      <c r="ER16" s="603"/>
      <c r="ES16" s="603"/>
      <c r="ET16" s="603"/>
      <c r="EU16" s="603"/>
      <c r="EV16" s="603"/>
      <c r="EW16" s="603"/>
      <c r="EX16" s="603"/>
      <c r="EY16" s="603"/>
      <c r="EZ16" s="603"/>
      <c r="FA16" s="603"/>
      <c r="FB16" s="742">
        <v>279711</v>
      </c>
      <c r="FC16" s="603"/>
      <c r="FD16" s="603"/>
      <c r="FE16" s="603"/>
      <c r="FF16" s="603"/>
      <c r="FG16" s="603"/>
      <c r="FH16" s="603"/>
      <c r="FI16" s="603"/>
      <c r="FJ16" s="603"/>
      <c r="FK16" s="603"/>
      <c r="FL16" s="603"/>
      <c r="FM16" s="603"/>
      <c r="FN16" s="603"/>
      <c r="FO16" s="603"/>
      <c r="FP16" s="603"/>
      <c r="FQ16" s="742">
        <f>+AR16+BL16+CF16-CX16-DQ16+FB16-GK16</f>
        <v>16062268</v>
      </c>
      <c r="FR16" s="603"/>
      <c r="FS16" s="603"/>
      <c r="FT16" s="603"/>
      <c r="FU16" s="603"/>
      <c r="FV16" s="603"/>
      <c r="FW16" s="603"/>
      <c r="FX16" s="603"/>
      <c r="FY16" s="603"/>
      <c r="FZ16" s="603"/>
      <c r="GA16" s="603"/>
      <c r="GB16" s="603"/>
      <c r="GC16" s="603"/>
      <c r="GD16" s="603"/>
      <c r="GE16" s="603"/>
      <c r="GF16" s="603"/>
      <c r="GG16" s="603"/>
      <c r="GH16" s="603"/>
      <c r="GI16" s="603"/>
      <c r="GJ16" s="603"/>
      <c r="GK16" s="742">
        <f>+BL16-DQ16+FB16</f>
        <v>686611</v>
      </c>
      <c r="GL16" s="603"/>
      <c r="GM16" s="603"/>
      <c r="GN16" s="603"/>
      <c r="GO16" s="603"/>
      <c r="GP16" s="603"/>
      <c r="GQ16" s="603"/>
      <c r="GR16" s="603"/>
      <c r="GS16" s="603"/>
      <c r="GT16" s="603"/>
      <c r="GU16" s="603"/>
      <c r="GV16" s="603"/>
      <c r="GW16" s="603"/>
      <c r="GX16" s="603"/>
      <c r="GY16" s="603"/>
      <c r="GZ16" s="603"/>
      <c r="HA16" s="603"/>
      <c r="HB16" s="603"/>
      <c r="HC16" s="603"/>
      <c r="HD16" s="743"/>
    </row>
    <row r="17" spans="1:212" s="2" customFormat="1" ht="3" customHeight="1" x14ac:dyDescent="0.2">
      <c r="A17" s="18"/>
      <c r="B17" s="632"/>
      <c r="C17" s="632"/>
      <c r="D17" s="632"/>
      <c r="E17" s="632"/>
      <c r="F17" s="632"/>
      <c r="G17" s="632"/>
      <c r="H17" s="632"/>
      <c r="I17" s="632"/>
      <c r="J17" s="632"/>
      <c r="K17" s="632"/>
      <c r="L17" s="632"/>
      <c r="M17" s="632"/>
      <c r="N17" s="632"/>
      <c r="O17" s="632"/>
      <c r="P17" s="632"/>
      <c r="Q17" s="632"/>
      <c r="R17" s="632"/>
      <c r="S17" s="632"/>
      <c r="T17" s="632"/>
      <c r="U17" s="632"/>
      <c r="V17" s="632"/>
      <c r="W17" s="632"/>
      <c r="X17" s="632"/>
      <c r="Y17" s="632"/>
      <c r="Z17" s="632"/>
      <c r="AA17" s="632"/>
      <c r="AB17" s="632"/>
      <c r="AC17" s="632"/>
      <c r="AD17" s="632"/>
      <c r="AE17" s="633"/>
      <c r="AF17" s="675"/>
      <c r="AG17" s="679"/>
      <c r="AH17" s="680"/>
      <c r="AI17" s="680"/>
      <c r="AJ17" s="680"/>
      <c r="AK17" s="680"/>
      <c r="AL17" s="680"/>
      <c r="AM17" s="680"/>
      <c r="AN17" s="680"/>
      <c r="AO17" s="680"/>
      <c r="AP17" s="680"/>
      <c r="AQ17" s="681"/>
      <c r="AR17" s="623"/>
      <c r="AS17" s="583"/>
      <c r="AT17" s="583"/>
      <c r="AU17" s="583"/>
      <c r="AV17" s="583"/>
      <c r="AW17" s="583"/>
      <c r="AX17" s="583"/>
      <c r="AY17" s="583"/>
      <c r="AZ17" s="583"/>
      <c r="BA17" s="583"/>
      <c r="BB17" s="583"/>
      <c r="BC17" s="583"/>
      <c r="BD17" s="583"/>
      <c r="BE17" s="583"/>
      <c r="BF17" s="583"/>
      <c r="BG17" s="583"/>
      <c r="BH17" s="583"/>
      <c r="BI17" s="583"/>
      <c r="BJ17" s="583"/>
      <c r="BK17" s="583"/>
      <c r="BL17" s="582"/>
      <c r="BM17" s="583"/>
      <c r="BN17" s="583"/>
      <c r="BO17" s="583"/>
      <c r="BP17" s="583"/>
      <c r="BQ17" s="583"/>
      <c r="BR17" s="583"/>
      <c r="BS17" s="583"/>
      <c r="BT17" s="583"/>
      <c r="BU17" s="583"/>
      <c r="BV17" s="583"/>
      <c r="BW17" s="583"/>
      <c r="BX17" s="583"/>
      <c r="BY17" s="583"/>
      <c r="BZ17" s="583"/>
      <c r="CA17" s="583"/>
      <c r="CB17" s="583"/>
      <c r="CC17" s="583"/>
      <c r="CD17" s="583"/>
      <c r="CE17" s="583"/>
      <c r="CF17" s="582"/>
      <c r="CG17" s="583"/>
      <c r="CH17" s="583"/>
      <c r="CI17" s="583"/>
      <c r="CJ17" s="583"/>
      <c r="CK17" s="583"/>
      <c r="CL17" s="583"/>
      <c r="CM17" s="583"/>
      <c r="CN17" s="583"/>
      <c r="CO17" s="583"/>
      <c r="CP17" s="583"/>
      <c r="CQ17" s="583"/>
      <c r="CR17" s="583"/>
      <c r="CS17" s="583"/>
      <c r="CT17" s="583"/>
      <c r="CU17" s="583"/>
      <c r="CV17" s="749"/>
      <c r="CW17" s="608"/>
      <c r="CX17" s="822"/>
      <c r="CY17" s="822"/>
      <c r="CZ17" s="822"/>
      <c r="DA17" s="822"/>
      <c r="DB17" s="822"/>
      <c r="DC17" s="822"/>
      <c r="DD17" s="822"/>
      <c r="DE17" s="822"/>
      <c r="DF17" s="822"/>
      <c r="DG17" s="822"/>
      <c r="DH17" s="822"/>
      <c r="DI17" s="822"/>
      <c r="DJ17" s="822"/>
      <c r="DK17" s="822"/>
      <c r="DL17" s="822"/>
      <c r="DM17" s="825"/>
      <c r="DN17" s="826"/>
      <c r="DO17" s="822"/>
      <c r="DP17" s="822"/>
      <c r="DQ17" s="822"/>
      <c r="DR17" s="822"/>
      <c r="DS17" s="822"/>
      <c r="DT17" s="822"/>
      <c r="DU17" s="822"/>
      <c r="DV17" s="822"/>
      <c r="DW17" s="822"/>
      <c r="DX17" s="822"/>
      <c r="DY17" s="822"/>
      <c r="DZ17" s="822"/>
      <c r="EA17" s="822"/>
      <c r="EB17" s="822"/>
      <c r="EC17" s="822"/>
      <c r="ED17" s="822"/>
      <c r="EE17" s="822"/>
      <c r="EF17" s="588"/>
      <c r="EG17" s="588"/>
      <c r="EH17" s="582"/>
      <c r="EI17" s="583"/>
      <c r="EJ17" s="583"/>
      <c r="EK17" s="583"/>
      <c r="EL17" s="583"/>
      <c r="EM17" s="583"/>
      <c r="EN17" s="583"/>
      <c r="EO17" s="583"/>
      <c r="EP17" s="583"/>
      <c r="EQ17" s="583"/>
      <c r="ER17" s="583"/>
      <c r="ES17" s="583"/>
      <c r="ET17" s="583"/>
      <c r="EU17" s="583"/>
      <c r="EV17" s="583"/>
      <c r="EW17" s="583"/>
      <c r="EX17" s="583"/>
      <c r="EY17" s="583"/>
      <c r="EZ17" s="583"/>
      <c r="FA17" s="583"/>
      <c r="FB17" s="582"/>
      <c r="FC17" s="583"/>
      <c r="FD17" s="583"/>
      <c r="FE17" s="583"/>
      <c r="FF17" s="583"/>
      <c r="FG17" s="583"/>
      <c r="FH17" s="583"/>
      <c r="FI17" s="583"/>
      <c r="FJ17" s="583"/>
      <c r="FK17" s="583"/>
      <c r="FL17" s="583"/>
      <c r="FM17" s="583"/>
      <c r="FN17" s="583"/>
      <c r="FO17" s="583"/>
      <c r="FP17" s="583"/>
      <c r="FQ17" s="582"/>
      <c r="FR17" s="583"/>
      <c r="FS17" s="583"/>
      <c r="FT17" s="583"/>
      <c r="FU17" s="583"/>
      <c r="FV17" s="583"/>
      <c r="FW17" s="583"/>
      <c r="FX17" s="583"/>
      <c r="FY17" s="583"/>
      <c r="FZ17" s="583"/>
      <c r="GA17" s="583"/>
      <c r="GB17" s="583"/>
      <c r="GC17" s="583"/>
      <c r="GD17" s="583"/>
      <c r="GE17" s="583"/>
      <c r="GF17" s="583"/>
      <c r="GG17" s="583"/>
      <c r="GH17" s="583"/>
      <c r="GI17" s="583"/>
      <c r="GJ17" s="583"/>
      <c r="GK17" s="582"/>
      <c r="GL17" s="583"/>
      <c r="GM17" s="583"/>
      <c r="GN17" s="583"/>
      <c r="GO17" s="583"/>
      <c r="GP17" s="583"/>
      <c r="GQ17" s="583"/>
      <c r="GR17" s="583"/>
      <c r="GS17" s="583"/>
      <c r="GT17" s="583"/>
      <c r="GU17" s="583"/>
      <c r="GV17" s="583"/>
      <c r="GW17" s="583"/>
      <c r="GX17" s="583"/>
      <c r="GY17" s="583"/>
      <c r="GZ17" s="583"/>
      <c r="HA17" s="583"/>
      <c r="HB17" s="583"/>
      <c r="HC17" s="583"/>
      <c r="HD17" s="744"/>
    </row>
    <row r="18" spans="1:212" s="2" customFormat="1" ht="12.75" x14ac:dyDescent="0.2">
      <c r="A18" s="18"/>
      <c r="B18" s="632"/>
      <c r="C18" s="632"/>
      <c r="D18" s="632"/>
      <c r="E18" s="632"/>
      <c r="F18" s="632"/>
      <c r="G18" s="632"/>
      <c r="H18" s="632"/>
      <c r="I18" s="632"/>
      <c r="J18" s="632"/>
      <c r="K18" s="632"/>
      <c r="L18" s="632"/>
      <c r="M18" s="632"/>
      <c r="N18" s="632"/>
      <c r="O18" s="632"/>
      <c r="P18" s="632"/>
      <c r="Q18" s="632"/>
      <c r="R18" s="632"/>
      <c r="S18" s="632"/>
      <c r="T18" s="632"/>
      <c r="U18" s="632"/>
      <c r="V18" s="632"/>
      <c r="W18" s="632"/>
      <c r="X18" s="632"/>
      <c r="Y18" s="632"/>
      <c r="Z18" s="632"/>
      <c r="AA18" s="632"/>
      <c r="AB18" s="632"/>
      <c r="AC18" s="632"/>
      <c r="AD18" s="632"/>
      <c r="AE18" s="633"/>
      <c r="AF18" s="674">
        <v>53111</v>
      </c>
      <c r="AG18" s="676" t="s">
        <v>220</v>
      </c>
      <c r="AH18" s="677"/>
      <c r="AI18" s="677"/>
      <c r="AJ18" s="677"/>
      <c r="AK18" s="677"/>
      <c r="AL18" s="677"/>
      <c r="AM18" s="677"/>
      <c r="AN18" s="677"/>
      <c r="AO18" s="677"/>
      <c r="AP18" s="677"/>
      <c r="AQ18" s="678"/>
      <c r="AR18" s="758">
        <f>14658802</f>
        <v>14658802</v>
      </c>
      <c r="AS18" s="603"/>
      <c r="AT18" s="603"/>
      <c r="AU18" s="603"/>
      <c r="AV18" s="603"/>
      <c r="AW18" s="603"/>
      <c r="AX18" s="603"/>
      <c r="AY18" s="603"/>
      <c r="AZ18" s="603"/>
      <c r="BA18" s="603"/>
      <c r="BB18" s="603"/>
      <c r="BC18" s="603"/>
      <c r="BD18" s="603"/>
      <c r="BE18" s="603"/>
      <c r="BF18" s="603"/>
      <c r="BG18" s="603"/>
      <c r="BH18" s="603"/>
      <c r="BI18" s="603"/>
      <c r="BJ18" s="603"/>
      <c r="BK18" s="759"/>
      <c r="BL18" s="603">
        <f>1416429</f>
        <v>1416429</v>
      </c>
      <c r="BM18" s="603"/>
      <c r="BN18" s="603"/>
      <c r="BO18" s="603"/>
      <c r="BP18" s="603"/>
      <c r="BQ18" s="603"/>
      <c r="BR18" s="603"/>
      <c r="BS18" s="603"/>
      <c r="BT18" s="603"/>
      <c r="BU18" s="603"/>
      <c r="BV18" s="603"/>
      <c r="BW18" s="603"/>
      <c r="BX18" s="603"/>
      <c r="BY18" s="603"/>
      <c r="BZ18" s="603"/>
      <c r="CA18" s="603"/>
      <c r="CB18" s="603"/>
      <c r="CC18" s="603"/>
      <c r="CD18" s="603"/>
      <c r="CE18" s="759"/>
      <c r="CF18" s="742">
        <v>3454926</v>
      </c>
      <c r="CG18" s="603"/>
      <c r="CH18" s="603"/>
      <c r="CI18" s="603"/>
      <c r="CJ18" s="603"/>
      <c r="CK18" s="603"/>
      <c r="CL18" s="603"/>
      <c r="CM18" s="603"/>
      <c r="CN18" s="603"/>
      <c r="CO18" s="603"/>
      <c r="CP18" s="603"/>
      <c r="CQ18" s="603"/>
      <c r="CR18" s="603"/>
      <c r="CS18" s="603"/>
      <c r="CT18" s="603"/>
      <c r="CU18" s="759"/>
      <c r="CV18" s="606" t="s">
        <v>6</v>
      </c>
      <c r="CW18" s="606"/>
      <c r="CX18" s="827">
        <v>2633437</v>
      </c>
      <c r="CY18" s="827"/>
      <c r="CZ18" s="827"/>
      <c r="DA18" s="827"/>
      <c r="DB18" s="827"/>
      <c r="DC18" s="827"/>
      <c r="DD18" s="827"/>
      <c r="DE18" s="827"/>
      <c r="DF18" s="827"/>
      <c r="DG18" s="827"/>
      <c r="DH18" s="827"/>
      <c r="DI18" s="827"/>
      <c r="DJ18" s="827"/>
      <c r="DK18" s="827"/>
      <c r="DL18" s="827"/>
      <c r="DM18" s="823" t="s">
        <v>7</v>
      </c>
      <c r="DN18" s="824"/>
      <c r="DO18" s="827" t="s">
        <v>6</v>
      </c>
      <c r="DP18" s="827"/>
      <c r="DQ18" s="827">
        <v>821874</v>
      </c>
      <c r="DR18" s="827"/>
      <c r="DS18" s="827"/>
      <c r="DT18" s="827"/>
      <c r="DU18" s="827"/>
      <c r="DV18" s="827"/>
      <c r="DW18" s="827"/>
      <c r="DX18" s="827"/>
      <c r="DY18" s="827"/>
      <c r="DZ18" s="827"/>
      <c r="EA18" s="827"/>
      <c r="EB18" s="827"/>
      <c r="EC18" s="827"/>
      <c r="ED18" s="827"/>
      <c r="EE18" s="827"/>
      <c r="EF18" s="538" t="s">
        <v>7</v>
      </c>
      <c r="EG18" s="745"/>
      <c r="EH18" s="742"/>
      <c r="EI18" s="603"/>
      <c r="EJ18" s="603"/>
      <c r="EK18" s="603"/>
      <c r="EL18" s="603"/>
      <c r="EM18" s="603"/>
      <c r="EN18" s="603"/>
      <c r="EO18" s="603"/>
      <c r="EP18" s="603"/>
      <c r="EQ18" s="603"/>
      <c r="ER18" s="603"/>
      <c r="ES18" s="603"/>
      <c r="ET18" s="603"/>
      <c r="EU18" s="603"/>
      <c r="EV18" s="603"/>
      <c r="EW18" s="603"/>
      <c r="EX18" s="603"/>
      <c r="EY18" s="603"/>
      <c r="EZ18" s="603"/>
      <c r="FA18" s="759"/>
      <c r="FB18" s="742">
        <v>180940</v>
      </c>
      <c r="FC18" s="603"/>
      <c r="FD18" s="603"/>
      <c r="FE18" s="603"/>
      <c r="FF18" s="603"/>
      <c r="FG18" s="603"/>
      <c r="FH18" s="603"/>
      <c r="FI18" s="603"/>
      <c r="FJ18" s="603"/>
      <c r="FK18" s="603"/>
      <c r="FL18" s="603"/>
      <c r="FM18" s="603"/>
      <c r="FN18" s="603"/>
      <c r="FO18" s="603"/>
      <c r="FP18" s="759"/>
      <c r="FQ18" s="742">
        <f>+AR18+BL18+CF18-CX18-DQ18+EH18+FB18-GK18</f>
        <v>15480291</v>
      </c>
      <c r="FR18" s="603"/>
      <c r="FS18" s="603"/>
      <c r="FT18" s="603"/>
      <c r="FU18" s="603"/>
      <c r="FV18" s="603"/>
      <c r="FW18" s="603"/>
      <c r="FX18" s="603"/>
      <c r="FY18" s="603"/>
      <c r="FZ18" s="603"/>
      <c r="GA18" s="603"/>
      <c r="GB18" s="603"/>
      <c r="GC18" s="603"/>
      <c r="GD18" s="603"/>
      <c r="GE18" s="603"/>
      <c r="GF18" s="603"/>
      <c r="GG18" s="603"/>
      <c r="GH18" s="603"/>
      <c r="GI18" s="603"/>
      <c r="GJ18" s="603"/>
      <c r="GK18" s="742">
        <f>+BL18-DQ18+FB18</f>
        <v>775495</v>
      </c>
      <c r="GL18" s="603"/>
      <c r="GM18" s="603"/>
      <c r="GN18" s="603"/>
      <c r="GO18" s="603"/>
      <c r="GP18" s="603"/>
      <c r="GQ18" s="603"/>
      <c r="GR18" s="603"/>
      <c r="GS18" s="603"/>
      <c r="GT18" s="603"/>
      <c r="GU18" s="603"/>
      <c r="GV18" s="603"/>
      <c r="GW18" s="603"/>
      <c r="GX18" s="603"/>
      <c r="GY18" s="603"/>
      <c r="GZ18" s="603"/>
      <c r="HA18" s="603"/>
      <c r="HB18" s="603"/>
      <c r="HC18" s="603"/>
      <c r="HD18" s="743"/>
    </row>
    <row r="19" spans="1:212" s="2" customFormat="1" ht="3" customHeight="1" x14ac:dyDescent="0.2">
      <c r="A19" s="18"/>
      <c r="B19" s="632"/>
      <c r="C19" s="632"/>
      <c r="D19" s="632"/>
      <c r="E19" s="632"/>
      <c r="F19" s="632"/>
      <c r="G19" s="632"/>
      <c r="H19" s="632"/>
      <c r="I19" s="632"/>
      <c r="J19" s="632"/>
      <c r="K19" s="632"/>
      <c r="L19" s="632"/>
      <c r="M19" s="632"/>
      <c r="N19" s="632"/>
      <c r="O19" s="632"/>
      <c r="P19" s="632"/>
      <c r="Q19" s="632"/>
      <c r="R19" s="632"/>
      <c r="S19" s="632"/>
      <c r="T19" s="632"/>
      <c r="U19" s="632"/>
      <c r="V19" s="632"/>
      <c r="W19" s="632"/>
      <c r="X19" s="632"/>
      <c r="Y19" s="632"/>
      <c r="Z19" s="632"/>
      <c r="AA19" s="632"/>
      <c r="AB19" s="632"/>
      <c r="AC19" s="632"/>
      <c r="AD19" s="632"/>
      <c r="AE19" s="633"/>
      <c r="AF19" s="821"/>
      <c r="AG19" s="679"/>
      <c r="AH19" s="680"/>
      <c r="AI19" s="680"/>
      <c r="AJ19" s="680"/>
      <c r="AK19" s="680"/>
      <c r="AL19" s="680"/>
      <c r="AM19" s="680"/>
      <c r="AN19" s="680"/>
      <c r="AO19" s="680"/>
      <c r="AP19" s="680"/>
      <c r="AQ19" s="681"/>
      <c r="AR19" s="758"/>
      <c r="AS19" s="603"/>
      <c r="AT19" s="603"/>
      <c r="AU19" s="603"/>
      <c r="AV19" s="603"/>
      <c r="AW19" s="603"/>
      <c r="AX19" s="603"/>
      <c r="AY19" s="603"/>
      <c r="AZ19" s="603"/>
      <c r="BA19" s="603"/>
      <c r="BB19" s="603"/>
      <c r="BC19" s="603"/>
      <c r="BD19" s="603"/>
      <c r="BE19" s="603"/>
      <c r="BF19" s="603"/>
      <c r="BG19" s="603"/>
      <c r="BH19" s="603"/>
      <c r="BI19" s="603"/>
      <c r="BJ19" s="603"/>
      <c r="BK19" s="759"/>
      <c r="BL19" s="603"/>
      <c r="BM19" s="603"/>
      <c r="BN19" s="603"/>
      <c r="BO19" s="603"/>
      <c r="BP19" s="603"/>
      <c r="BQ19" s="603"/>
      <c r="BR19" s="603"/>
      <c r="BS19" s="603"/>
      <c r="BT19" s="603"/>
      <c r="BU19" s="603"/>
      <c r="BV19" s="603"/>
      <c r="BW19" s="603"/>
      <c r="BX19" s="603"/>
      <c r="BY19" s="603"/>
      <c r="BZ19" s="603"/>
      <c r="CA19" s="603"/>
      <c r="CB19" s="603"/>
      <c r="CC19" s="603"/>
      <c r="CD19" s="603"/>
      <c r="CE19" s="759"/>
      <c r="CF19" s="742"/>
      <c r="CG19" s="603"/>
      <c r="CH19" s="603"/>
      <c r="CI19" s="603"/>
      <c r="CJ19" s="603"/>
      <c r="CK19" s="603"/>
      <c r="CL19" s="603"/>
      <c r="CM19" s="603"/>
      <c r="CN19" s="603"/>
      <c r="CO19" s="603"/>
      <c r="CP19" s="603"/>
      <c r="CQ19" s="603"/>
      <c r="CR19" s="603"/>
      <c r="CS19" s="603"/>
      <c r="CT19" s="603"/>
      <c r="CU19" s="759"/>
      <c r="CV19" s="606"/>
      <c r="CW19" s="606"/>
      <c r="CX19" s="827"/>
      <c r="CY19" s="827"/>
      <c r="CZ19" s="827"/>
      <c r="DA19" s="827"/>
      <c r="DB19" s="827"/>
      <c r="DC19" s="827"/>
      <c r="DD19" s="827"/>
      <c r="DE19" s="827"/>
      <c r="DF19" s="827"/>
      <c r="DG19" s="827"/>
      <c r="DH19" s="827"/>
      <c r="DI19" s="827"/>
      <c r="DJ19" s="827"/>
      <c r="DK19" s="827"/>
      <c r="DL19" s="827"/>
      <c r="DM19" s="825"/>
      <c r="DN19" s="826"/>
      <c r="DO19" s="827"/>
      <c r="DP19" s="827"/>
      <c r="DQ19" s="827"/>
      <c r="DR19" s="827"/>
      <c r="DS19" s="827"/>
      <c r="DT19" s="827"/>
      <c r="DU19" s="827"/>
      <c r="DV19" s="827"/>
      <c r="DW19" s="827"/>
      <c r="DX19" s="827"/>
      <c r="DY19" s="827"/>
      <c r="DZ19" s="827"/>
      <c r="EA19" s="827"/>
      <c r="EB19" s="827"/>
      <c r="EC19" s="827"/>
      <c r="ED19" s="827"/>
      <c r="EE19" s="827"/>
      <c r="EF19" s="588"/>
      <c r="EG19" s="741"/>
      <c r="EH19" s="742"/>
      <c r="EI19" s="603"/>
      <c r="EJ19" s="603"/>
      <c r="EK19" s="603"/>
      <c r="EL19" s="603"/>
      <c r="EM19" s="603"/>
      <c r="EN19" s="603"/>
      <c r="EO19" s="603"/>
      <c r="EP19" s="603"/>
      <c r="EQ19" s="603"/>
      <c r="ER19" s="603"/>
      <c r="ES19" s="603"/>
      <c r="ET19" s="603"/>
      <c r="EU19" s="603"/>
      <c r="EV19" s="603"/>
      <c r="EW19" s="603"/>
      <c r="EX19" s="603"/>
      <c r="EY19" s="603"/>
      <c r="EZ19" s="603"/>
      <c r="FA19" s="759"/>
      <c r="FB19" s="742"/>
      <c r="FC19" s="603"/>
      <c r="FD19" s="603"/>
      <c r="FE19" s="603"/>
      <c r="FF19" s="603"/>
      <c r="FG19" s="603"/>
      <c r="FH19" s="603"/>
      <c r="FI19" s="603"/>
      <c r="FJ19" s="603"/>
      <c r="FK19" s="603"/>
      <c r="FL19" s="603"/>
      <c r="FM19" s="603"/>
      <c r="FN19" s="603"/>
      <c r="FO19" s="603"/>
      <c r="FP19" s="759"/>
      <c r="FQ19" s="582"/>
      <c r="FR19" s="583"/>
      <c r="FS19" s="583"/>
      <c r="FT19" s="583"/>
      <c r="FU19" s="583"/>
      <c r="FV19" s="583"/>
      <c r="FW19" s="583"/>
      <c r="FX19" s="583"/>
      <c r="FY19" s="583"/>
      <c r="FZ19" s="583"/>
      <c r="GA19" s="583"/>
      <c r="GB19" s="583"/>
      <c r="GC19" s="583"/>
      <c r="GD19" s="583"/>
      <c r="GE19" s="583"/>
      <c r="GF19" s="583"/>
      <c r="GG19" s="583"/>
      <c r="GH19" s="583"/>
      <c r="GI19" s="583"/>
      <c r="GJ19" s="583"/>
      <c r="GK19" s="582"/>
      <c r="GL19" s="583"/>
      <c r="GM19" s="583"/>
      <c r="GN19" s="583"/>
      <c r="GO19" s="583"/>
      <c r="GP19" s="583"/>
      <c r="GQ19" s="583"/>
      <c r="GR19" s="583"/>
      <c r="GS19" s="583"/>
      <c r="GT19" s="583"/>
      <c r="GU19" s="583"/>
      <c r="GV19" s="583"/>
      <c r="GW19" s="583"/>
      <c r="GX19" s="583"/>
      <c r="GY19" s="583"/>
      <c r="GZ19" s="583"/>
      <c r="HA19" s="583"/>
      <c r="HB19" s="583"/>
      <c r="HC19" s="583"/>
      <c r="HD19" s="744"/>
    </row>
    <row r="20" spans="1:212" s="2" customFormat="1" ht="12.75" x14ac:dyDescent="0.2">
      <c r="A20" s="16"/>
      <c r="B20" s="630" t="s">
        <v>143</v>
      </c>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1"/>
      <c r="AF20" s="674">
        <v>53012</v>
      </c>
      <c r="AG20" s="676" t="s">
        <v>219</v>
      </c>
      <c r="AH20" s="677"/>
      <c r="AI20" s="677"/>
      <c r="AJ20" s="677"/>
      <c r="AK20" s="677"/>
      <c r="AL20" s="677"/>
      <c r="AM20" s="677"/>
      <c r="AN20" s="677"/>
      <c r="AO20" s="677"/>
      <c r="AP20" s="677"/>
      <c r="AQ20" s="678"/>
      <c r="AR20" s="626">
        <v>15480145</v>
      </c>
      <c r="AS20" s="551"/>
      <c r="AT20" s="551"/>
      <c r="AU20" s="551"/>
      <c r="AV20" s="551"/>
      <c r="AW20" s="551"/>
      <c r="AX20" s="551"/>
      <c r="AY20" s="551"/>
      <c r="AZ20" s="551"/>
      <c r="BA20" s="551"/>
      <c r="BB20" s="551"/>
      <c r="BC20" s="551"/>
      <c r="BD20" s="551"/>
      <c r="BE20" s="551"/>
      <c r="BF20" s="551"/>
      <c r="BG20" s="551"/>
      <c r="BH20" s="551"/>
      <c r="BI20" s="551"/>
      <c r="BJ20" s="551"/>
      <c r="BK20" s="551"/>
      <c r="BL20" s="550">
        <v>775488</v>
      </c>
      <c r="BM20" s="551"/>
      <c r="BN20" s="551"/>
      <c r="BO20" s="551"/>
      <c r="BP20" s="551"/>
      <c r="BQ20" s="551"/>
      <c r="BR20" s="551"/>
      <c r="BS20" s="551"/>
      <c r="BT20" s="551"/>
      <c r="BU20" s="551"/>
      <c r="BV20" s="551"/>
      <c r="BW20" s="551"/>
      <c r="BX20" s="551"/>
      <c r="BY20" s="551"/>
      <c r="BZ20" s="551"/>
      <c r="CA20" s="551"/>
      <c r="CB20" s="551"/>
      <c r="CC20" s="551"/>
      <c r="CD20" s="551"/>
      <c r="CE20" s="551"/>
      <c r="CF20" s="550">
        <v>967267</v>
      </c>
      <c r="CG20" s="551"/>
      <c r="CH20" s="551"/>
      <c r="CI20" s="551"/>
      <c r="CJ20" s="551"/>
      <c r="CK20" s="551"/>
      <c r="CL20" s="551"/>
      <c r="CM20" s="551"/>
      <c r="CN20" s="551"/>
      <c r="CO20" s="551"/>
      <c r="CP20" s="551"/>
      <c r="CQ20" s="551"/>
      <c r="CR20" s="551"/>
      <c r="CS20" s="551"/>
      <c r="CT20" s="551"/>
      <c r="CU20" s="551"/>
      <c r="CV20" s="748" t="s">
        <v>6</v>
      </c>
      <c r="CW20" s="595"/>
      <c r="CX20" s="687">
        <v>402824</v>
      </c>
      <c r="CY20" s="687"/>
      <c r="CZ20" s="687"/>
      <c r="DA20" s="687"/>
      <c r="DB20" s="687"/>
      <c r="DC20" s="687"/>
      <c r="DD20" s="687"/>
      <c r="DE20" s="687"/>
      <c r="DF20" s="687"/>
      <c r="DG20" s="687"/>
      <c r="DH20" s="687"/>
      <c r="DI20" s="687"/>
      <c r="DJ20" s="687"/>
      <c r="DK20" s="687"/>
      <c r="DL20" s="687"/>
      <c r="DM20" s="823" t="s">
        <v>7</v>
      </c>
      <c r="DN20" s="824"/>
      <c r="DO20" s="687" t="s">
        <v>6</v>
      </c>
      <c r="DP20" s="687"/>
      <c r="DQ20" s="687">
        <v>368595</v>
      </c>
      <c r="DR20" s="687"/>
      <c r="DS20" s="687"/>
      <c r="DT20" s="687"/>
      <c r="DU20" s="687"/>
      <c r="DV20" s="687"/>
      <c r="DW20" s="687"/>
      <c r="DX20" s="687"/>
      <c r="DY20" s="687"/>
      <c r="DZ20" s="687"/>
      <c r="EA20" s="687"/>
      <c r="EB20" s="687"/>
      <c r="EC20" s="687"/>
      <c r="ED20" s="687"/>
      <c r="EE20" s="687"/>
      <c r="EF20" s="538" t="s">
        <v>7</v>
      </c>
      <c r="EG20" s="745"/>
      <c r="EH20" s="550"/>
      <c r="EI20" s="551"/>
      <c r="EJ20" s="551"/>
      <c r="EK20" s="551"/>
      <c r="EL20" s="551"/>
      <c r="EM20" s="551"/>
      <c r="EN20" s="551"/>
      <c r="EO20" s="551"/>
      <c r="EP20" s="551"/>
      <c r="EQ20" s="551"/>
      <c r="ER20" s="551"/>
      <c r="ES20" s="551"/>
      <c r="ET20" s="551"/>
      <c r="EU20" s="551"/>
      <c r="EV20" s="551"/>
      <c r="EW20" s="551"/>
      <c r="EX20" s="551"/>
      <c r="EY20" s="551"/>
      <c r="EZ20" s="551"/>
      <c r="FA20" s="551"/>
      <c r="FB20" s="550">
        <v>279711</v>
      </c>
      <c r="FC20" s="551"/>
      <c r="FD20" s="551"/>
      <c r="FE20" s="551"/>
      <c r="FF20" s="551"/>
      <c r="FG20" s="551"/>
      <c r="FH20" s="551"/>
      <c r="FI20" s="551"/>
      <c r="FJ20" s="551"/>
      <c r="FK20" s="551"/>
      <c r="FL20" s="551"/>
      <c r="FM20" s="551"/>
      <c r="FN20" s="551"/>
      <c r="FO20" s="551"/>
      <c r="FP20" s="551"/>
      <c r="FQ20" s="742">
        <f>+AR20+BL20+CF20-CX20-DQ20+EH20+FB20-GK20</f>
        <v>16044588</v>
      </c>
      <c r="FR20" s="603"/>
      <c r="FS20" s="603"/>
      <c r="FT20" s="603"/>
      <c r="FU20" s="603"/>
      <c r="FV20" s="603"/>
      <c r="FW20" s="603"/>
      <c r="FX20" s="603"/>
      <c r="FY20" s="603"/>
      <c r="FZ20" s="603"/>
      <c r="GA20" s="603"/>
      <c r="GB20" s="603"/>
      <c r="GC20" s="603"/>
      <c r="GD20" s="603"/>
      <c r="GE20" s="603"/>
      <c r="GF20" s="603"/>
      <c r="GG20" s="603"/>
      <c r="GH20" s="603"/>
      <c r="GI20" s="603"/>
      <c r="GJ20" s="603"/>
      <c r="GK20" s="742">
        <f>+BL20-DQ20+FB20</f>
        <v>686604</v>
      </c>
      <c r="GL20" s="603"/>
      <c r="GM20" s="603"/>
      <c r="GN20" s="603"/>
      <c r="GO20" s="603"/>
      <c r="GP20" s="603"/>
      <c r="GQ20" s="603"/>
      <c r="GR20" s="603"/>
      <c r="GS20" s="603"/>
      <c r="GT20" s="603"/>
      <c r="GU20" s="603"/>
      <c r="GV20" s="603"/>
      <c r="GW20" s="603"/>
      <c r="GX20" s="603"/>
      <c r="GY20" s="603"/>
      <c r="GZ20" s="603"/>
      <c r="HA20" s="603"/>
      <c r="HB20" s="603"/>
      <c r="HC20" s="603"/>
      <c r="HD20" s="743"/>
    </row>
    <row r="21" spans="1:212" s="2" customFormat="1" ht="3" customHeight="1" x14ac:dyDescent="0.2">
      <c r="A21" s="18"/>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3"/>
      <c r="AF21" s="675"/>
      <c r="AG21" s="679"/>
      <c r="AH21" s="680"/>
      <c r="AI21" s="680"/>
      <c r="AJ21" s="680"/>
      <c r="AK21" s="680"/>
      <c r="AL21" s="680"/>
      <c r="AM21" s="680"/>
      <c r="AN21" s="680"/>
      <c r="AO21" s="680"/>
      <c r="AP21" s="680"/>
      <c r="AQ21" s="681"/>
      <c r="AR21" s="623"/>
      <c r="AS21" s="583"/>
      <c r="AT21" s="583"/>
      <c r="AU21" s="583"/>
      <c r="AV21" s="583"/>
      <c r="AW21" s="583"/>
      <c r="AX21" s="583"/>
      <c r="AY21" s="583"/>
      <c r="AZ21" s="583"/>
      <c r="BA21" s="583"/>
      <c r="BB21" s="583"/>
      <c r="BC21" s="583"/>
      <c r="BD21" s="583"/>
      <c r="BE21" s="583"/>
      <c r="BF21" s="583"/>
      <c r="BG21" s="583"/>
      <c r="BH21" s="583"/>
      <c r="BI21" s="583"/>
      <c r="BJ21" s="583"/>
      <c r="BK21" s="583"/>
      <c r="BL21" s="582"/>
      <c r="BM21" s="583"/>
      <c r="BN21" s="583"/>
      <c r="BO21" s="583"/>
      <c r="BP21" s="583"/>
      <c r="BQ21" s="583"/>
      <c r="BR21" s="583"/>
      <c r="BS21" s="583"/>
      <c r="BT21" s="583"/>
      <c r="BU21" s="583"/>
      <c r="BV21" s="583"/>
      <c r="BW21" s="583"/>
      <c r="BX21" s="583"/>
      <c r="BY21" s="583"/>
      <c r="BZ21" s="583"/>
      <c r="CA21" s="583"/>
      <c r="CB21" s="583"/>
      <c r="CC21" s="583"/>
      <c r="CD21" s="583"/>
      <c r="CE21" s="583"/>
      <c r="CF21" s="582"/>
      <c r="CG21" s="583"/>
      <c r="CH21" s="583"/>
      <c r="CI21" s="583"/>
      <c r="CJ21" s="583"/>
      <c r="CK21" s="583"/>
      <c r="CL21" s="583"/>
      <c r="CM21" s="583"/>
      <c r="CN21" s="583"/>
      <c r="CO21" s="583"/>
      <c r="CP21" s="583"/>
      <c r="CQ21" s="583"/>
      <c r="CR21" s="583"/>
      <c r="CS21" s="583"/>
      <c r="CT21" s="583"/>
      <c r="CU21" s="583"/>
      <c r="CV21" s="749"/>
      <c r="CW21" s="608"/>
      <c r="CX21" s="822"/>
      <c r="CY21" s="822"/>
      <c r="CZ21" s="822"/>
      <c r="DA21" s="822"/>
      <c r="DB21" s="822"/>
      <c r="DC21" s="822"/>
      <c r="DD21" s="822"/>
      <c r="DE21" s="822"/>
      <c r="DF21" s="822"/>
      <c r="DG21" s="822"/>
      <c r="DH21" s="822"/>
      <c r="DI21" s="822"/>
      <c r="DJ21" s="822"/>
      <c r="DK21" s="822"/>
      <c r="DL21" s="822"/>
      <c r="DM21" s="825"/>
      <c r="DN21" s="826"/>
      <c r="DO21" s="822"/>
      <c r="DP21" s="822"/>
      <c r="DQ21" s="822"/>
      <c r="DR21" s="822"/>
      <c r="DS21" s="822"/>
      <c r="DT21" s="822"/>
      <c r="DU21" s="822"/>
      <c r="DV21" s="822"/>
      <c r="DW21" s="822"/>
      <c r="DX21" s="822"/>
      <c r="DY21" s="822"/>
      <c r="DZ21" s="822"/>
      <c r="EA21" s="822"/>
      <c r="EB21" s="822"/>
      <c r="EC21" s="822"/>
      <c r="ED21" s="822"/>
      <c r="EE21" s="822"/>
      <c r="EF21" s="588"/>
      <c r="EG21" s="741"/>
      <c r="EH21" s="582"/>
      <c r="EI21" s="583"/>
      <c r="EJ21" s="583"/>
      <c r="EK21" s="583"/>
      <c r="EL21" s="583"/>
      <c r="EM21" s="583"/>
      <c r="EN21" s="583"/>
      <c r="EO21" s="583"/>
      <c r="EP21" s="583"/>
      <c r="EQ21" s="583"/>
      <c r="ER21" s="583"/>
      <c r="ES21" s="583"/>
      <c r="ET21" s="583"/>
      <c r="EU21" s="583"/>
      <c r="EV21" s="583"/>
      <c r="EW21" s="583"/>
      <c r="EX21" s="583"/>
      <c r="EY21" s="583"/>
      <c r="EZ21" s="583"/>
      <c r="FA21" s="583"/>
      <c r="FB21" s="582"/>
      <c r="FC21" s="583"/>
      <c r="FD21" s="583"/>
      <c r="FE21" s="583"/>
      <c r="FF21" s="583"/>
      <c r="FG21" s="583"/>
      <c r="FH21" s="583"/>
      <c r="FI21" s="583"/>
      <c r="FJ21" s="583"/>
      <c r="FK21" s="583"/>
      <c r="FL21" s="583"/>
      <c r="FM21" s="583"/>
      <c r="FN21" s="583"/>
      <c r="FO21" s="583"/>
      <c r="FP21" s="583"/>
      <c r="FQ21" s="582"/>
      <c r="FR21" s="583"/>
      <c r="FS21" s="583"/>
      <c r="FT21" s="583"/>
      <c r="FU21" s="583"/>
      <c r="FV21" s="583"/>
      <c r="FW21" s="583"/>
      <c r="FX21" s="583"/>
      <c r="FY21" s="583"/>
      <c r="FZ21" s="583"/>
      <c r="GA21" s="583"/>
      <c r="GB21" s="583"/>
      <c r="GC21" s="583"/>
      <c r="GD21" s="583"/>
      <c r="GE21" s="583"/>
      <c r="GF21" s="583"/>
      <c r="GG21" s="583"/>
      <c r="GH21" s="583"/>
      <c r="GI21" s="583"/>
      <c r="GJ21" s="583"/>
      <c r="GK21" s="582"/>
      <c r="GL21" s="583"/>
      <c r="GM21" s="583"/>
      <c r="GN21" s="583"/>
      <c r="GO21" s="583"/>
      <c r="GP21" s="583"/>
      <c r="GQ21" s="583"/>
      <c r="GR21" s="583"/>
      <c r="GS21" s="583"/>
      <c r="GT21" s="583"/>
      <c r="GU21" s="583"/>
      <c r="GV21" s="583"/>
      <c r="GW21" s="583"/>
      <c r="GX21" s="583"/>
      <c r="GY21" s="583"/>
      <c r="GZ21" s="583"/>
      <c r="HA21" s="583"/>
      <c r="HB21" s="583"/>
      <c r="HC21" s="583"/>
      <c r="HD21" s="744"/>
    </row>
    <row r="22" spans="1:212" s="2" customFormat="1" ht="12.75" x14ac:dyDescent="0.2">
      <c r="A22" s="18"/>
      <c r="B22" s="632"/>
      <c r="C22" s="632"/>
      <c r="D22" s="632"/>
      <c r="E22" s="632"/>
      <c r="F22" s="632"/>
      <c r="G22" s="632"/>
      <c r="H22" s="632"/>
      <c r="I22" s="632"/>
      <c r="J22" s="632"/>
      <c r="K22" s="632"/>
      <c r="L22" s="632"/>
      <c r="M22" s="632"/>
      <c r="N22" s="632"/>
      <c r="O22" s="632"/>
      <c r="P22" s="632"/>
      <c r="Q22" s="632"/>
      <c r="R22" s="632"/>
      <c r="S22" s="632"/>
      <c r="T22" s="632"/>
      <c r="U22" s="632"/>
      <c r="V22" s="632"/>
      <c r="W22" s="632"/>
      <c r="X22" s="632"/>
      <c r="Y22" s="632"/>
      <c r="Z22" s="632"/>
      <c r="AA22" s="632"/>
      <c r="AB22" s="632"/>
      <c r="AC22" s="632"/>
      <c r="AD22" s="632"/>
      <c r="AE22" s="633"/>
      <c r="AF22" s="674">
        <v>53112</v>
      </c>
      <c r="AG22" s="676" t="s">
        <v>220</v>
      </c>
      <c r="AH22" s="677"/>
      <c r="AI22" s="677"/>
      <c r="AJ22" s="677"/>
      <c r="AK22" s="677"/>
      <c r="AL22" s="677"/>
      <c r="AM22" s="677"/>
      <c r="AN22" s="677"/>
      <c r="AO22" s="677"/>
      <c r="AP22" s="677"/>
      <c r="AQ22" s="678"/>
      <c r="AR22" s="758">
        <v>14658637</v>
      </c>
      <c r="AS22" s="603"/>
      <c r="AT22" s="603"/>
      <c r="AU22" s="603"/>
      <c r="AV22" s="603"/>
      <c r="AW22" s="603"/>
      <c r="AX22" s="603"/>
      <c r="AY22" s="603"/>
      <c r="AZ22" s="603"/>
      <c r="BA22" s="603"/>
      <c r="BB22" s="603"/>
      <c r="BC22" s="603"/>
      <c r="BD22" s="603"/>
      <c r="BE22" s="603"/>
      <c r="BF22" s="603"/>
      <c r="BG22" s="603"/>
      <c r="BH22" s="603"/>
      <c r="BI22" s="603"/>
      <c r="BJ22" s="603"/>
      <c r="BK22" s="759"/>
      <c r="BL22" s="603">
        <v>1416437</v>
      </c>
      <c r="BM22" s="603"/>
      <c r="BN22" s="603"/>
      <c r="BO22" s="603"/>
      <c r="BP22" s="603"/>
      <c r="BQ22" s="603"/>
      <c r="BR22" s="603"/>
      <c r="BS22" s="603"/>
      <c r="BT22" s="603"/>
      <c r="BU22" s="603"/>
      <c r="BV22" s="603"/>
      <c r="BW22" s="603"/>
      <c r="BX22" s="603"/>
      <c r="BY22" s="603"/>
      <c r="BZ22" s="603"/>
      <c r="CA22" s="603"/>
      <c r="CB22" s="603"/>
      <c r="CC22" s="603"/>
      <c r="CD22" s="603"/>
      <c r="CE22" s="759"/>
      <c r="CF22" s="742">
        <v>3454926</v>
      </c>
      <c r="CG22" s="603"/>
      <c r="CH22" s="603"/>
      <c r="CI22" s="603"/>
      <c r="CJ22" s="603"/>
      <c r="CK22" s="603"/>
      <c r="CL22" s="603"/>
      <c r="CM22" s="603"/>
      <c r="CN22" s="603"/>
      <c r="CO22" s="603"/>
      <c r="CP22" s="603"/>
      <c r="CQ22" s="603"/>
      <c r="CR22" s="603"/>
      <c r="CS22" s="603"/>
      <c r="CT22" s="603"/>
      <c r="CU22" s="759"/>
      <c r="CV22" s="606" t="s">
        <v>6</v>
      </c>
      <c r="CW22" s="606"/>
      <c r="CX22" s="827">
        <f>2633437-19</f>
        <v>2633418</v>
      </c>
      <c r="CY22" s="827"/>
      <c r="CZ22" s="827"/>
      <c r="DA22" s="827"/>
      <c r="DB22" s="827"/>
      <c r="DC22" s="827"/>
      <c r="DD22" s="827"/>
      <c r="DE22" s="827"/>
      <c r="DF22" s="827"/>
      <c r="DG22" s="827"/>
      <c r="DH22" s="827"/>
      <c r="DI22" s="827"/>
      <c r="DJ22" s="827"/>
      <c r="DK22" s="827"/>
      <c r="DL22" s="827"/>
      <c r="DM22" s="823" t="s">
        <v>7</v>
      </c>
      <c r="DN22" s="824"/>
      <c r="DO22" s="827" t="s">
        <v>6</v>
      </c>
      <c r="DP22" s="827"/>
      <c r="DQ22" s="827">
        <f>821874+16</f>
        <v>821890</v>
      </c>
      <c r="DR22" s="827"/>
      <c r="DS22" s="827"/>
      <c r="DT22" s="827"/>
      <c r="DU22" s="827"/>
      <c r="DV22" s="827"/>
      <c r="DW22" s="827"/>
      <c r="DX22" s="827"/>
      <c r="DY22" s="827"/>
      <c r="DZ22" s="827"/>
      <c r="EA22" s="827"/>
      <c r="EB22" s="827"/>
      <c r="EC22" s="827"/>
      <c r="ED22" s="827"/>
      <c r="EE22" s="827"/>
      <c r="EF22" s="538" t="s">
        <v>7</v>
      </c>
      <c r="EG22" s="745"/>
      <c r="EH22" s="742"/>
      <c r="EI22" s="603"/>
      <c r="EJ22" s="603"/>
      <c r="EK22" s="603"/>
      <c r="EL22" s="603"/>
      <c r="EM22" s="603"/>
      <c r="EN22" s="603"/>
      <c r="EO22" s="603"/>
      <c r="EP22" s="603"/>
      <c r="EQ22" s="603"/>
      <c r="ER22" s="603"/>
      <c r="ES22" s="603"/>
      <c r="ET22" s="603"/>
      <c r="EU22" s="603"/>
      <c r="EV22" s="603"/>
      <c r="EW22" s="603"/>
      <c r="EX22" s="603"/>
      <c r="EY22" s="603"/>
      <c r="EZ22" s="603"/>
      <c r="FA22" s="759"/>
      <c r="FB22" s="742">
        <v>180940</v>
      </c>
      <c r="FC22" s="603"/>
      <c r="FD22" s="603"/>
      <c r="FE22" s="603"/>
      <c r="FF22" s="603"/>
      <c r="FG22" s="603"/>
      <c r="FH22" s="603"/>
      <c r="FI22" s="603"/>
      <c r="FJ22" s="603"/>
      <c r="FK22" s="603"/>
      <c r="FL22" s="603"/>
      <c r="FM22" s="603"/>
      <c r="FN22" s="603"/>
      <c r="FO22" s="603"/>
      <c r="FP22" s="759"/>
      <c r="FQ22" s="742">
        <f>+AR22+BL22+CF22-CX22-DQ22+EH22+FB22-GK22</f>
        <v>15480145</v>
      </c>
      <c r="FR22" s="603"/>
      <c r="FS22" s="603"/>
      <c r="FT22" s="603"/>
      <c r="FU22" s="603"/>
      <c r="FV22" s="603"/>
      <c r="FW22" s="603"/>
      <c r="FX22" s="603"/>
      <c r="FY22" s="603"/>
      <c r="FZ22" s="603"/>
      <c r="GA22" s="603"/>
      <c r="GB22" s="603"/>
      <c r="GC22" s="603"/>
      <c r="GD22" s="603"/>
      <c r="GE22" s="603"/>
      <c r="GF22" s="603"/>
      <c r="GG22" s="603"/>
      <c r="GH22" s="603"/>
      <c r="GI22" s="603"/>
      <c r="GJ22" s="603"/>
      <c r="GK22" s="742">
        <f>+BL22-DQ22+FB22</f>
        <v>775487</v>
      </c>
      <c r="GL22" s="603"/>
      <c r="GM22" s="603"/>
      <c r="GN22" s="603"/>
      <c r="GO22" s="603"/>
      <c r="GP22" s="603"/>
      <c r="GQ22" s="603"/>
      <c r="GR22" s="603"/>
      <c r="GS22" s="603"/>
      <c r="GT22" s="603"/>
      <c r="GU22" s="603"/>
      <c r="GV22" s="603"/>
      <c r="GW22" s="603"/>
      <c r="GX22" s="603"/>
      <c r="GY22" s="603"/>
      <c r="GZ22" s="603"/>
      <c r="HA22" s="603"/>
      <c r="HB22" s="603"/>
      <c r="HC22" s="603"/>
      <c r="HD22" s="743"/>
    </row>
    <row r="23" spans="1:212" s="2" customFormat="1" ht="3" customHeight="1" x14ac:dyDescent="0.2">
      <c r="A23" s="20"/>
      <c r="B23" s="634"/>
      <c r="C23" s="634"/>
      <c r="D23" s="634"/>
      <c r="E23" s="634"/>
      <c r="F23" s="634"/>
      <c r="G23" s="634"/>
      <c r="H23" s="634"/>
      <c r="I23" s="634"/>
      <c r="J23" s="634"/>
      <c r="K23" s="634"/>
      <c r="L23" s="634"/>
      <c r="M23" s="634"/>
      <c r="N23" s="634"/>
      <c r="O23" s="634"/>
      <c r="P23" s="634"/>
      <c r="Q23" s="634"/>
      <c r="R23" s="634"/>
      <c r="S23" s="634"/>
      <c r="T23" s="634"/>
      <c r="U23" s="634"/>
      <c r="V23" s="634"/>
      <c r="W23" s="634"/>
      <c r="X23" s="634"/>
      <c r="Y23" s="634"/>
      <c r="Z23" s="634"/>
      <c r="AA23" s="634"/>
      <c r="AB23" s="634"/>
      <c r="AC23" s="634"/>
      <c r="AD23" s="634"/>
      <c r="AE23" s="635"/>
      <c r="AF23" s="675"/>
      <c r="AG23" s="679"/>
      <c r="AH23" s="680"/>
      <c r="AI23" s="680"/>
      <c r="AJ23" s="680"/>
      <c r="AK23" s="680"/>
      <c r="AL23" s="680"/>
      <c r="AM23" s="680"/>
      <c r="AN23" s="680"/>
      <c r="AO23" s="680"/>
      <c r="AP23" s="680"/>
      <c r="AQ23" s="681"/>
      <c r="AR23" s="758"/>
      <c r="AS23" s="603"/>
      <c r="AT23" s="603"/>
      <c r="AU23" s="603"/>
      <c r="AV23" s="603"/>
      <c r="AW23" s="603"/>
      <c r="AX23" s="603"/>
      <c r="AY23" s="603"/>
      <c r="AZ23" s="603"/>
      <c r="BA23" s="603"/>
      <c r="BB23" s="603"/>
      <c r="BC23" s="603"/>
      <c r="BD23" s="603"/>
      <c r="BE23" s="603"/>
      <c r="BF23" s="603"/>
      <c r="BG23" s="603"/>
      <c r="BH23" s="603"/>
      <c r="BI23" s="603"/>
      <c r="BJ23" s="603"/>
      <c r="BK23" s="759"/>
      <c r="BL23" s="603"/>
      <c r="BM23" s="603"/>
      <c r="BN23" s="603"/>
      <c r="BO23" s="603"/>
      <c r="BP23" s="603"/>
      <c r="BQ23" s="603"/>
      <c r="BR23" s="603"/>
      <c r="BS23" s="603"/>
      <c r="BT23" s="603"/>
      <c r="BU23" s="603"/>
      <c r="BV23" s="603"/>
      <c r="BW23" s="603"/>
      <c r="BX23" s="603"/>
      <c r="BY23" s="603"/>
      <c r="BZ23" s="603"/>
      <c r="CA23" s="603"/>
      <c r="CB23" s="603"/>
      <c r="CC23" s="603"/>
      <c r="CD23" s="603"/>
      <c r="CE23" s="759"/>
      <c r="CF23" s="742"/>
      <c r="CG23" s="603"/>
      <c r="CH23" s="603"/>
      <c r="CI23" s="603"/>
      <c r="CJ23" s="603"/>
      <c r="CK23" s="603"/>
      <c r="CL23" s="603"/>
      <c r="CM23" s="603"/>
      <c r="CN23" s="603"/>
      <c r="CO23" s="603"/>
      <c r="CP23" s="603"/>
      <c r="CQ23" s="603"/>
      <c r="CR23" s="603"/>
      <c r="CS23" s="603"/>
      <c r="CT23" s="603"/>
      <c r="CU23" s="759"/>
      <c r="CV23" s="606"/>
      <c r="CW23" s="606"/>
      <c r="CX23" s="822"/>
      <c r="CY23" s="822"/>
      <c r="CZ23" s="822"/>
      <c r="DA23" s="822"/>
      <c r="DB23" s="822"/>
      <c r="DC23" s="822"/>
      <c r="DD23" s="822"/>
      <c r="DE23" s="822"/>
      <c r="DF23" s="822"/>
      <c r="DG23" s="822"/>
      <c r="DH23" s="822"/>
      <c r="DI23" s="822"/>
      <c r="DJ23" s="822"/>
      <c r="DK23" s="822"/>
      <c r="DL23" s="822"/>
      <c r="DM23" s="825"/>
      <c r="DN23" s="826"/>
      <c r="DO23" s="827"/>
      <c r="DP23" s="827"/>
      <c r="DQ23" s="827"/>
      <c r="DR23" s="827"/>
      <c r="DS23" s="827"/>
      <c r="DT23" s="827"/>
      <c r="DU23" s="827"/>
      <c r="DV23" s="827"/>
      <c r="DW23" s="827"/>
      <c r="DX23" s="827"/>
      <c r="DY23" s="827"/>
      <c r="DZ23" s="827"/>
      <c r="EA23" s="827"/>
      <c r="EB23" s="827"/>
      <c r="EC23" s="827"/>
      <c r="ED23" s="827"/>
      <c r="EE23" s="827"/>
      <c r="EF23" s="588"/>
      <c r="EG23" s="741"/>
      <c r="EH23" s="742"/>
      <c r="EI23" s="603"/>
      <c r="EJ23" s="603"/>
      <c r="EK23" s="603"/>
      <c r="EL23" s="603"/>
      <c r="EM23" s="603"/>
      <c r="EN23" s="603"/>
      <c r="EO23" s="603"/>
      <c r="EP23" s="603"/>
      <c r="EQ23" s="603"/>
      <c r="ER23" s="603"/>
      <c r="ES23" s="603"/>
      <c r="ET23" s="603"/>
      <c r="EU23" s="603"/>
      <c r="EV23" s="603"/>
      <c r="EW23" s="603"/>
      <c r="EX23" s="603"/>
      <c r="EY23" s="603"/>
      <c r="EZ23" s="603"/>
      <c r="FA23" s="759"/>
      <c r="FB23" s="742"/>
      <c r="FC23" s="603"/>
      <c r="FD23" s="603"/>
      <c r="FE23" s="603"/>
      <c r="FF23" s="603"/>
      <c r="FG23" s="603"/>
      <c r="FH23" s="603"/>
      <c r="FI23" s="603"/>
      <c r="FJ23" s="603"/>
      <c r="FK23" s="603"/>
      <c r="FL23" s="603"/>
      <c r="FM23" s="603"/>
      <c r="FN23" s="603"/>
      <c r="FO23" s="603"/>
      <c r="FP23" s="759"/>
      <c r="FQ23" s="582"/>
      <c r="FR23" s="583"/>
      <c r="FS23" s="583"/>
      <c r="FT23" s="583"/>
      <c r="FU23" s="583"/>
      <c r="FV23" s="583"/>
      <c r="FW23" s="583"/>
      <c r="FX23" s="583"/>
      <c r="FY23" s="583"/>
      <c r="FZ23" s="583"/>
      <c r="GA23" s="583"/>
      <c r="GB23" s="583"/>
      <c r="GC23" s="583"/>
      <c r="GD23" s="583"/>
      <c r="GE23" s="583"/>
      <c r="GF23" s="583"/>
      <c r="GG23" s="583"/>
      <c r="GH23" s="583"/>
      <c r="GI23" s="583"/>
      <c r="GJ23" s="583"/>
      <c r="GK23" s="582"/>
      <c r="GL23" s="583"/>
      <c r="GM23" s="583"/>
      <c r="GN23" s="583"/>
      <c r="GO23" s="583"/>
      <c r="GP23" s="583"/>
      <c r="GQ23" s="583"/>
      <c r="GR23" s="583"/>
      <c r="GS23" s="583"/>
      <c r="GT23" s="583"/>
      <c r="GU23" s="583"/>
      <c r="GV23" s="583"/>
      <c r="GW23" s="583"/>
      <c r="GX23" s="583"/>
      <c r="GY23" s="583"/>
      <c r="GZ23" s="583"/>
      <c r="HA23" s="583"/>
      <c r="HB23" s="583"/>
      <c r="HC23" s="583"/>
      <c r="HD23" s="744"/>
    </row>
    <row r="24" spans="1:212" s="2" customFormat="1" ht="12.75" x14ac:dyDescent="0.2">
      <c r="A24" s="16"/>
      <c r="B24" s="630" t="s">
        <v>144</v>
      </c>
      <c r="C24" s="630"/>
      <c r="D24" s="630"/>
      <c r="E24" s="630"/>
      <c r="F24" s="630"/>
      <c r="G24" s="630"/>
      <c r="H24" s="630"/>
      <c r="I24" s="630"/>
      <c r="J24" s="630"/>
      <c r="K24" s="630"/>
      <c r="L24" s="630"/>
      <c r="M24" s="630"/>
      <c r="N24" s="630"/>
      <c r="O24" s="630"/>
      <c r="P24" s="630"/>
      <c r="Q24" s="630"/>
      <c r="R24" s="630"/>
      <c r="S24" s="630"/>
      <c r="T24" s="630"/>
      <c r="U24" s="630"/>
      <c r="V24" s="630"/>
      <c r="W24" s="630"/>
      <c r="X24" s="630"/>
      <c r="Y24" s="630"/>
      <c r="Z24" s="630"/>
      <c r="AA24" s="630"/>
      <c r="AB24" s="630"/>
      <c r="AC24" s="630"/>
      <c r="AD24" s="630"/>
      <c r="AE24" s="631"/>
      <c r="AF24" s="674">
        <v>53013</v>
      </c>
      <c r="AG24" s="676" t="s">
        <v>219</v>
      </c>
      <c r="AH24" s="677"/>
      <c r="AI24" s="677"/>
      <c r="AJ24" s="677"/>
      <c r="AK24" s="677"/>
      <c r="AL24" s="677"/>
      <c r="AM24" s="677"/>
      <c r="AN24" s="677"/>
      <c r="AO24" s="677"/>
      <c r="AP24" s="677"/>
      <c r="AQ24" s="678"/>
      <c r="AR24" s="626"/>
      <c r="AS24" s="551"/>
      <c r="AT24" s="551"/>
      <c r="AU24" s="551"/>
      <c r="AV24" s="551"/>
      <c r="AW24" s="551"/>
      <c r="AX24" s="551"/>
      <c r="AY24" s="551"/>
      <c r="AZ24" s="551"/>
      <c r="BA24" s="551"/>
      <c r="BB24" s="551"/>
      <c r="BC24" s="551"/>
      <c r="BD24" s="551"/>
      <c r="BE24" s="551"/>
      <c r="BF24" s="551"/>
      <c r="BG24" s="551"/>
      <c r="BH24" s="551"/>
      <c r="BI24" s="551"/>
      <c r="BJ24" s="551"/>
      <c r="BK24" s="551"/>
      <c r="BL24" s="550"/>
      <c r="BM24" s="551"/>
      <c r="BN24" s="551"/>
      <c r="BO24" s="551"/>
      <c r="BP24" s="551"/>
      <c r="BQ24" s="551"/>
      <c r="BR24" s="551"/>
      <c r="BS24" s="551"/>
      <c r="BT24" s="551"/>
      <c r="BU24" s="551"/>
      <c r="BV24" s="551"/>
      <c r="BW24" s="551"/>
      <c r="BX24" s="551"/>
      <c r="BY24" s="551"/>
      <c r="BZ24" s="551"/>
      <c r="CA24" s="551"/>
      <c r="CB24" s="551"/>
      <c r="CC24" s="551"/>
      <c r="CD24" s="551"/>
      <c r="CE24" s="551"/>
      <c r="CF24" s="550"/>
      <c r="CG24" s="551"/>
      <c r="CH24" s="551"/>
      <c r="CI24" s="551"/>
      <c r="CJ24" s="551"/>
      <c r="CK24" s="551"/>
      <c r="CL24" s="551"/>
      <c r="CM24" s="551"/>
      <c r="CN24" s="551"/>
      <c r="CO24" s="551"/>
      <c r="CP24" s="551"/>
      <c r="CQ24" s="551"/>
      <c r="CR24" s="551"/>
      <c r="CS24" s="551"/>
      <c r="CT24" s="551"/>
      <c r="CU24" s="551"/>
      <c r="CV24" s="748"/>
      <c r="CW24" s="595"/>
      <c r="CX24" s="551"/>
      <c r="CY24" s="551"/>
      <c r="CZ24" s="551"/>
      <c r="DA24" s="551"/>
      <c r="DB24" s="551"/>
      <c r="DC24" s="551"/>
      <c r="DD24" s="551"/>
      <c r="DE24" s="551"/>
      <c r="DF24" s="551"/>
      <c r="DG24" s="551"/>
      <c r="DH24" s="551"/>
      <c r="DI24" s="551"/>
      <c r="DJ24" s="551"/>
      <c r="DK24" s="551"/>
      <c r="DL24" s="551"/>
      <c r="DM24" s="538"/>
      <c r="DN24" s="745"/>
      <c r="DO24" s="550"/>
      <c r="DP24" s="551"/>
      <c r="DQ24" s="551"/>
      <c r="DR24" s="551"/>
      <c r="DS24" s="551"/>
      <c r="DT24" s="551"/>
      <c r="DU24" s="551"/>
      <c r="DV24" s="551"/>
      <c r="DW24" s="551"/>
      <c r="DX24" s="551"/>
      <c r="DY24" s="551"/>
      <c r="DZ24" s="551"/>
      <c r="EA24" s="551"/>
      <c r="EB24" s="551"/>
      <c r="EC24" s="551"/>
      <c r="ED24" s="551"/>
      <c r="EE24" s="551"/>
      <c r="EF24" s="551"/>
      <c r="EG24" s="551"/>
      <c r="EH24" s="550"/>
      <c r="EI24" s="551"/>
      <c r="EJ24" s="551"/>
      <c r="EK24" s="551"/>
      <c r="EL24" s="551"/>
      <c r="EM24" s="551"/>
      <c r="EN24" s="551"/>
      <c r="EO24" s="551"/>
      <c r="EP24" s="551"/>
      <c r="EQ24" s="551"/>
      <c r="ER24" s="551"/>
      <c r="ES24" s="551"/>
      <c r="ET24" s="551"/>
      <c r="EU24" s="551"/>
      <c r="EV24" s="551"/>
      <c r="EW24" s="551"/>
      <c r="EX24" s="551"/>
      <c r="EY24" s="551"/>
      <c r="EZ24" s="551"/>
      <c r="FA24" s="551"/>
      <c r="FB24" s="550"/>
      <c r="FC24" s="551"/>
      <c r="FD24" s="551"/>
      <c r="FE24" s="551"/>
      <c r="FF24" s="551"/>
      <c r="FG24" s="551"/>
      <c r="FH24" s="551"/>
      <c r="FI24" s="551"/>
      <c r="FJ24" s="551"/>
      <c r="FK24" s="551"/>
      <c r="FL24" s="551"/>
      <c r="FM24" s="551"/>
      <c r="FN24" s="551"/>
      <c r="FO24" s="551"/>
      <c r="FP24" s="551"/>
      <c r="FQ24" s="742">
        <f>+AR24+BL24+CF24-CX24-DQ24+EH24+FB24-GK24</f>
        <v>0</v>
      </c>
      <c r="FR24" s="603"/>
      <c r="FS24" s="603"/>
      <c r="FT24" s="603"/>
      <c r="FU24" s="603"/>
      <c r="FV24" s="603"/>
      <c r="FW24" s="603"/>
      <c r="FX24" s="603"/>
      <c r="FY24" s="603"/>
      <c r="FZ24" s="603"/>
      <c r="GA24" s="603"/>
      <c r="GB24" s="603"/>
      <c r="GC24" s="603"/>
      <c r="GD24" s="603"/>
      <c r="GE24" s="603"/>
      <c r="GF24" s="603"/>
      <c r="GG24" s="603"/>
      <c r="GH24" s="603"/>
      <c r="GI24" s="603"/>
      <c r="GJ24" s="603"/>
      <c r="GK24" s="742">
        <f>+BL24-DQ24+FB24</f>
        <v>0</v>
      </c>
      <c r="GL24" s="603"/>
      <c r="GM24" s="603"/>
      <c r="GN24" s="603"/>
      <c r="GO24" s="603"/>
      <c r="GP24" s="603"/>
      <c r="GQ24" s="603"/>
      <c r="GR24" s="603"/>
      <c r="GS24" s="603"/>
      <c r="GT24" s="603"/>
      <c r="GU24" s="603"/>
      <c r="GV24" s="603"/>
      <c r="GW24" s="603"/>
      <c r="GX24" s="603"/>
      <c r="GY24" s="603"/>
      <c r="GZ24" s="603"/>
      <c r="HA24" s="603"/>
      <c r="HB24" s="603"/>
      <c r="HC24" s="603"/>
      <c r="HD24" s="743"/>
    </row>
    <row r="25" spans="1:212" s="2" customFormat="1" ht="3" customHeight="1" x14ac:dyDescent="0.2">
      <c r="A25" s="18"/>
      <c r="B25" s="632"/>
      <c r="C25" s="632"/>
      <c r="D25" s="632"/>
      <c r="E25" s="632"/>
      <c r="F25" s="632"/>
      <c r="G25" s="632"/>
      <c r="H25" s="632"/>
      <c r="I25" s="632"/>
      <c r="J25" s="632"/>
      <c r="K25" s="632"/>
      <c r="L25" s="632"/>
      <c r="M25" s="632"/>
      <c r="N25" s="632"/>
      <c r="O25" s="632"/>
      <c r="P25" s="632"/>
      <c r="Q25" s="632"/>
      <c r="R25" s="632"/>
      <c r="S25" s="632"/>
      <c r="T25" s="632"/>
      <c r="U25" s="632"/>
      <c r="V25" s="632"/>
      <c r="W25" s="632"/>
      <c r="X25" s="632"/>
      <c r="Y25" s="632"/>
      <c r="Z25" s="632"/>
      <c r="AA25" s="632"/>
      <c r="AB25" s="632"/>
      <c r="AC25" s="632"/>
      <c r="AD25" s="632"/>
      <c r="AE25" s="633"/>
      <c r="AF25" s="675"/>
      <c r="AG25" s="679"/>
      <c r="AH25" s="680"/>
      <c r="AI25" s="680"/>
      <c r="AJ25" s="680"/>
      <c r="AK25" s="680"/>
      <c r="AL25" s="680"/>
      <c r="AM25" s="680"/>
      <c r="AN25" s="680"/>
      <c r="AO25" s="680"/>
      <c r="AP25" s="680"/>
      <c r="AQ25" s="681"/>
      <c r="AR25" s="623"/>
      <c r="AS25" s="583"/>
      <c r="AT25" s="583"/>
      <c r="AU25" s="583"/>
      <c r="AV25" s="583"/>
      <c r="AW25" s="583"/>
      <c r="AX25" s="583"/>
      <c r="AY25" s="583"/>
      <c r="AZ25" s="583"/>
      <c r="BA25" s="583"/>
      <c r="BB25" s="583"/>
      <c r="BC25" s="583"/>
      <c r="BD25" s="583"/>
      <c r="BE25" s="583"/>
      <c r="BF25" s="583"/>
      <c r="BG25" s="583"/>
      <c r="BH25" s="583"/>
      <c r="BI25" s="583"/>
      <c r="BJ25" s="583"/>
      <c r="BK25" s="583"/>
      <c r="BL25" s="582"/>
      <c r="BM25" s="583"/>
      <c r="BN25" s="583"/>
      <c r="BO25" s="583"/>
      <c r="BP25" s="583"/>
      <c r="BQ25" s="583"/>
      <c r="BR25" s="583"/>
      <c r="BS25" s="583"/>
      <c r="BT25" s="583"/>
      <c r="BU25" s="583"/>
      <c r="BV25" s="583"/>
      <c r="BW25" s="583"/>
      <c r="BX25" s="583"/>
      <c r="BY25" s="583"/>
      <c r="BZ25" s="583"/>
      <c r="CA25" s="583"/>
      <c r="CB25" s="583"/>
      <c r="CC25" s="583"/>
      <c r="CD25" s="583"/>
      <c r="CE25" s="583"/>
      <c r="CF25" s="582"/>
      <c r="CG25" s="583"/>
      <c r="CH25" s="583"/>
      <c r="CI25" s="583"/>
      <c r="CJ25" s="583"/>
      <c r="CK25" s="583"/>
      <c r="CL25" s="583"/>
      <c r="CM25" s="583"/>
      <c r="CN25" s="583"/>
      <c r="CO25" s="583"/>
      <c r="CP25" s="583"/>
      <c r="CQ25" s="583"/>
      <c r="CR25" s="583"/>
      <c r="CS25" s="583"/>
      <c r="CT25" s="583"/>
      <c r="CU25" s="583"/>
      <c r="CV25" s="749"/>
      <c r="CW25" s="608"/>
      <c r="CX25" s="583"/>
      <c r="CY25" s="583"/>
      <c r="CZ25" s="583"/>
      <c r="DA25" s="583"/>
      <c r="DB25" s="583"/>
      <c r="DC25" s="583"/>
      <c r="DD25" s="583"/>
      <c r="DE25" s="583"/>
      <c r="DF25" s="583"/>
      <c r="DG25" s="583"/>
      <c r="DH25" s="583"/>
      <c r="DI25" s="583"/>
      <c r="DJ25" s="583"/>
      <c r="DK25" s="583"/>
      <c r="DL25" s="583"/>
      <c r="DM25" s="588"/>
      <c r="DN25" s="741"/>
      <c r="DO25" s="582"/>
      <c r="DP25" s="583"/>
      <c r="DQ25" s="583"/>
      <c r="DR25" s="583"/>
      <c r="DS25" s="583"/>
      <c r="DT25" s="583"/>
      <c r="DU25" s="583"/>
      <c r="DV25" s="583"/>
      <c r="DW25" s="583"/>
      <c r="DX25" s="583"/>
      <c r="DY25" s="583"/>
      <c r="DZ25" s="583"/>
      <c r="EA25" s="583"/>
      <c r="EB25" s="583"/>
      <c r="EC25" s="583"/>
      <c r="ED25" s="583"/>
      <c r="EE25" s="583"/>
      <c r="EF25" s="583"/>
      <c r="EG25" s="583"/>
      <c r="EH25" s="582"/>
      <c r="EI25" s="583"/>
      <c r="EJ25" s="583"/>
      <c r="EK25" s="583"/>
      <c r="EL25" s="583"/>
      <c r="EM25" s="583"/>
      <c r="EN25" s="583"/>
      <c r="EO25" s="583"/>
      <c r="EP25" s="583"/>
      <c r="EQ25" s="583"/>
      <c r="ER25" s="583"/>
      <c r="ES25" s="583"/>
      <c r="ET25" s="583"/>
      <c r="EU25" s="583"/>
      <c r="EV25" s="583"/>
      <c r="EW25" s="583"/>
      <c r="EX25" s="583"/>
      <c r="EY25" s="583"/>
      <c r="EZ25" s="583"/>
      <c r="FA25" s="583"/>
      <c r="FB25" s="582"/>
      <c r="FC25" s="583"/>
      <c r="FD25" s="583"/>
      <c r="FE25" s="583"/>
      <c r="FF25" s="583"/>
      <c r="FG25" s="583"/>
      <c r="FH25" s="583"/>
      <c r="FI25" s="583"/>
      <c r="FJ25" s="583"/>
      <c r="FK25" s="583"/>
      <c r="FL25" s="583"/>
      <c r="FM25" s="583"/>
      <c r="FN25" s="583"/>
      <c r="FO25" s="583"/>
      <c r="FP25" s="583"/>
      <c r="FQ25" s="582"/>
      <c r="FR25" s="583"/>
      <c r="FS25" s="583"/>
      <c r="FT25" s="583"/>
      <c r="FU25" s="583"/>
      <c r="FV25" s="583"/>
      <c r="FW25" s="583"/>
      <c r="FX25" s="583"/>
      <c r="FY25" s="583"/>
      <c r="FZ25" s="583"/>
      <c r="GA25" s="583"/>
      <c r="GB25" s="583"/>
      <c r="GC25" s="583"/>
      <c r="GD25" s="583"/>
      <c r="GE25" s="583"/>
      <c r="GF25" s="583"/>
      <c r="GG25" s="583"/>
      <c r="GH25" s="583"/>
      <c r="GI25" s="583"/>
      <c r="GJ25" s="583"/>
      <c r="GK25" s="582"/>
      <c r="GL25" s="583"/>
      <c r="GM25" s="583"/>
      <c r="GN25" s="583"/>
      <c r="GO25" s="583"/>
      <c r="GP25" s="583"/>
      <c r="GQ25" s="583"/>
      <c r="GR25" s="583"/>
      <c r="GS25" s="583"/>
      <c r="GT25" s="583"/>
      <c r="GU25" s="583"/>
      <c r="GV25" s="583"/>
      <c r="GW25" s="583"/>
      <c r="GX25" s="583"/>
      <c r="GY25" s="583"/>
      <c r="GZ25" s="583"/>
      <c r="HA25" s="583"/>
      <c r="HB25" s="583"/>
      <c r="HC25" s="583"/>
      <c r="HD25" s="744"/>
    </row>
    <row r="26" spans="1:212" s="2" customFormat="1" ht="12.75" x14ac:dyDescent="0.2">
      <c r="A26" s="18"/>
      <c r="B26" s="632"/>
      <c r="C26" s="632"/>
      <c r="D26" s="632"/>
      <c r="E26" s="632"/>
      <c r="F26" s="632"/>
      <c r="G26" s="632"/>
      <c r="H26" s="632"/>
      <c r="I26" s="632"/>
      <c r="J26" s="632"/>
      <c r="K26" s="632"/>
      <c r="L26" s="632"/>
      <c r="M26" s="632"/>
      <c r="N26" s="632"/>
      <c r="O26" s="632"/>
      <c r="P26" s="632"/>
      <c r="Q26" s="632"/>
      <c r="R26" s="632"/>
      <c r="S26" s="632"/>
      <c r="T26" s="632"/>
      <c r="U26" s="632"/>
      <c r="V26" s="632"/>
      <c r="W26" s="632"/>
      <c r="X26" s="632"/>
      <c r="Y26" s="632"/>
      <c r="Z26" s="632"/>
      <c r="AA26" s="632"/>
      <c r="AB26" s="632"/>
      <c r="AC26" s="632"/>
      <c r="AD26" s="632"/>
      <c r="AE26" s="633"/>
      <c r="AF26" s="674">
        <v>53113</v>
      </c>
      <c r="AG26" s="676" t="s">
        <v>220</v>
      </c>
      <c r="AH26" s="677"/>
      <c r="AI26" s="677"/>
      <c r="AJ26" s="677"/>
      <c r="AK26" s="677"/>
      <c r="AL26" s="677"/>
      <c r="AM26" s="677"/>
      <c r="AN26" s="677"/>
      <c r="AO26" s="677"/>
      <c r="AP26" s="677"/>
      <c r="AQ26" s="678"/>
      <c r="AR26" s="758"/>
      <c r="AS26" s="603"/>
      <c r="AT26" s="603"/>
      <c r="AU26" s="603"/>
      <c r="AV26" s="603"/>
      <c r="AW26" s="603"/>
      <c r="AX26" s="603"/>
      <c r="AY26" s="603"/>
      <c r="AZ26" s="603"/>
      <c r="BA26" s="603"/>
      <c r="BB26" s="603"/>
      <c r="BC26" s="603"/>
      <c r="BD26" s="603"/>
      <c r="BE26" s="603"/>
      <c r="BF26" s="603"/>
      <c r="BG26" s="603"/>
      <c r="BH26" s="603"/>
      <c r="BI26" s="603"/>
      <c r="BJ26" s="603"/>
      <c r="BK26" s="759"/>
      <c r="BL26" s="603"/>
      <c r="BM26" s="603"/>
      <c r="BN26" s="603"/>
      <c r="BO26" s="603"/>
      <c r="BP26" s="603"/>
      <c r="BQ26" s="603"/>
      <c r="BR26" s="603"/>
      <c r="BS26" s="603"/>
      <c r="BT26" s="603"/>
      <c r="BU26" s="603"/>
      <c r="BV26" s="603"/>
      <c r="BW26" s="603"/>
      <c r="BX26" s="603"/>
      <c r="BY26" s="603"/>
      <c r="BZ26" s="603"/>
      <c r="CA26" s="603"/>
      <c r="CB26" s="603"/>
      <c r="CC26" s="603"/>
      <c r="CD26" s="603"/>
      <c r="CE26" s="759"/>
      <c r="CF26" s="742"/>
      <c r="CG26" s="603"/>
      <c r="CH26" s="603"/>
      <c r="CI26" s="603"/>
      <c r="CJ26" s="603"/>
      <c r="CK26" s="603"/>
      <c r="CL26" s="603"/>
      <c r="CM26" s="603"/>
      <c r="CN26" s="603"/>
      <c r="CO26" s="603"/>
      <c r="CP26" s="603"/>
      <c r="CQ26" s="603"/>
      <c r="CR26" s="603"/>
      <c r="CS26" s="603"/>
      <c r="CT26" s="603"/>
      <c r="CU26" s="759"/>
      <c r="CV26" s="606"/>
      <c r="CW26" s="606"/>
      <c r="CX26" s="603"/>
      <c r="CY26" s="603"/>
      <c r="CZ26" s="603"/>
      <c r="DA26" s="603"/>
      <c r="DB26" s="603"/>
      <c r="DC26" s="603"/>
      <c r="DD26" s="603"/>
      <c r="DE26" s="603"/>
      <c r="DF26" s="603"/>
      <c r="DG26" s="603"/>
      <c r="DH26" s="603"/>
      <c r="DI26" s="603"/>
      <c r="DJ26" s="603"/>
      <c r="DK26" s="603"/>
      <c r="DL26" s="603"/>
      <c r="DM26" s="538"/>
      <c r="DN26" s="745"/>
      <c r="DO26" s="742"/>
      <c r="DP26" s="603"/>
      <c r="DQ26" s="603"/>
      <c r="DR26" s="603"/>
      <c r="DS26" s="603"/>
      <c r="DT26" s="603"/>
      <c r="DU26" s="603"/>
      <c r="DV26" s="603"/>
      <c r="DW26" s="603"/>
      <c r="DX26" s="603"/>
      <c r="DY26" s="603"/>
      <c r="DZ26" s="603"/>
      <c r="EA26" s="603"/>
      <c r="EB26" s="603"/>
      <c r="EC26" s="603"/>
      <c r="ED26" s="603"/>
      <c r="EE26" s="603"/>
      <c r="EF26" s="603"/>
      <c r="EG26" s="603"/>
      <c r="EH26" s="742"/>
      <c r="EI26" s="603"/>
      <c r="EJ26" s="603"/>
      <c r="EK26" s="603"/>
      <c r="EL26" s="603"/>
      <c r="EM26" s="603"/>
      <c r="EN26" s="603"/>
      <c r="EO26" s="603"/>
      <c r="EP26" s="603"/>
      <c r="EQ26" s="603"/>
      <c r="ER26" s="603"/>
      <c r="ES26" s="603"/>
      <c r="ET26" s="603"/>
      <c r="EU26" s="603"/>
      <c r="EV26" s="603"/>
      <c r="EW26" s="603"/>
      <c r="EX26" s="603"/>
      <c r="EY26" s="603"/>
      <c r="EZ26" s="603"/>
      <c r="FA26" s="759"/>
      <c r="FB26" s="742"/>
      <c r="FC26" s="603"/>
      <c r="FD26" s="603"/>
      <c r="FE26" s="603"/>
      <c r="FF26" s="603"/>
      <c r="FG26" s="603"/>
      <c r="FH26" s="603"/>
      <c r="FI26" s="603"/>
      <c r="FJ26" s="603"/>
      <c r="FK26" s="603"/>
      <c r="FL26" s="603"/>
      <c r="FM26" s="603"/>
      <c r="FN26" s="603"/>
      <c r="FO26" s="603"/>
      <c r="FP26" s="759"/>
      <c r="FQ26" s="742">
        <f>+AR26+BL26+CF26-CX26-DQ26+EH26+FB26-GK26</f>
        <v>0</v>
      </c>
      <c r="FR26" s="603"/>
      <c r="FS26" s="603"/>
      <c r="FT26" s="603"/>
      <c r="FU26" s="603"/>
      <c r="FV26" s="603"/>
      <c r="FW26" s="603"/>
      <c r="FX26" s="603"/>
      <c r="FY26" s="603"/>
      <c r="FZ26" s="603"/>
      <c r="GA26" s="603"/>
      <c r="GB26" s="603"/>
      <c r="GC26" s="603"/>
      <c r="GD26" s="603"/>
      <c r="GE26" s="603"/>
      <c r="GF26" s="603"/>
      <c r="GG26" s="603"/>
      <c r="GH26" s="603"/>
      <c r="GI26" s="603"/>
      <c r="GJ26" s="603"/>
      <c r="GK26" s="742">
        <f>+BL26-DQ26+FB26</f>
        <v>0</v>
      </c>
      <c r="GL26" s="603"/>
      <c r="GM26" s="603"/>
      <c r="GN26" s="603"/>
      <c r="GO26" s="603"/>
      <c r="GP26" s="603"/>
      <c r="GQ26" s="603"/>
      <c r="GR26" s="603"/>
      <c r="GS26" s="603"/>
      <c r="GT26" s="603"/>
      <c r="GU26" s="603"/>
      <c r="GV26" s="603"/>
      <c r="GW26" s="603"/>
      <c r="GX26" s="603"/>
      <c r="GY26" s="603"/>
      <c r="GZ26" s="603"/>
      <c r="HA26" s="603"/>
      <c r="HB26" s="603"/>
      <c r="HC26" s="603"/>
      <c r="HD26" s="743"/>
    </row>
    <row r="27" spans="1:212" s="2" customFormat="1" ht="3" customHeight="1" x14ac:dyDescent="0.2">
      <c r="A27" s="20"/>
      <c r="B27" s="632"/>
      <c r="C27" s="632"/>
      <c r="D27" s="632"/>
      <c r="E27" s="632"/>
      <c r="F27" s="632"/>
      <c r="G27" s="632"/>
      <c r="H27" s="632"/>
      <c r="I27" s="632"/>
      <c r="J27" s="632"/>
      <c r="K27" s="632"/>
      <c r="L27" s="632"/>
      <c r="M27" s="632"/>
      <c r="N27" s="632"/>
      <c r="O27" s="632"/>
      <c r="P27" s="632"/>
      <c r="Q27" s="632"/>
      <c r="R27" s="632"/>
      <c r="S27" s="632"/>
      <c r="T27" s="632"/>
      <c r="U27" s="632"/>
      <c r="V27" s="632"/>
      <c r="W27" s="632"/>
      <c r="X27" s="632"/>
      <c r="Y27" s="632"/>
      <c r="Z27" s="632"/>
      <c r="AA27" s="632"/>
      <c r="AB27" s="632"/>
      <c r="AC27" s="632"/>
      <c r="AD27" s="632"/>
      <c r="AE27" s="633"/>
      <c r="AF27" s="821"/>
      <c r="AG27" s="679"/>
      <c r="AH27" s="680"/>
      <c r="AI27" s="680"/>
      <c r="AJ27" s="680"/>
      <c r="AK27" s="680"/>
      <c r="AL27" s="680"/>
      <c r="AM27" s="680"/>
      <c r="AN27" s="680"/>
      <c r="AO27" s="680"/>
      <c r="AP27" s="680"/>
      <c r="AQ27" s="681"/>
      <c r="AR27" s="758"/>
      <c r="AS27" s="603"/>
      <c r="AT27" s="603"/>
      <c r="AU27" s="603"/>
      <c r="AV27" s="603"/>
      <c r="AW27" s="603"/>
      <c r="AX27" s="603"/>
      <c r="AY27" s="603"/>
      <c r="AZ27" s="603"/>
      <c r="BA27" s="603"/>
      <c r="BB27" s="603"/>
      <c r="BC27" s="603"/>
      <c r="BD27" s="603"/>
      <c r="BE27" s="603"/>
      <c r="BF27" s="603"/>
      <c r="BG27" s="603"/>
      <c r="BH27" s="603"/>
      <c r="BI27" s="603"/>
      <c r="BJ27" s="603"/>
      <c r="BK27" s="759"/>
      <c r="BL27" s="603"/>
      <c r="BM27" s="603"/>
      <c r="BN27" s="603"/>
      <c r="BO27" s="603"/>
      <c r="BP27" s="603"/>
      <c r="BQ27" s="603"/>
      <c r="BR27" s="603"/>
      <c r="BS27" s="603"/>
      <c r="BT27" s="603"/>
      <c r="BU27" s="603"/>
      <c r="BV27" s="603"/>
      <c r="BW27" s="603"/>
      <c r="BX27" s="603"/>
      <c r="BY27" s="603"/>
      <c r="BZ27" s="603"/>
      <c r="CA27" s="603"/>
      <c r="CB27" s="603"/>
      <c r="CC27" s="603"/>
      <c r="CD27" s="603"/>
      <c r="CE27" s="759"/>
      <c r="CF27" s="742"/>
      <c r="CG27" s="603"/>
      <c r="CH27" s="603"/>
      <c r="CI27" s="603"/>
      <c r="CJ27" s="603"/>
      <c r="CK27" s="603"/>
      <c r="CL27" s="603"/>
      <c r="CM27" s="603"/>
      <c r="CN27" s="603"/>
      <c r="CO27" s="603"/>
      <c r="CP27" s="603"/>
      <c r="CQ27" s="603"/>
      <c r="CR27" s="603"/>
      <c r="CS27" s="603"/>
      <c r="CT27" s="603"/>
      <c r="CU27" s="759"/>
      <c r="CV27" s="606"/>
      <c r="CW27" s="606"/>
      <c r="CX27" s="603"/>
      <c r="CY27" s="603"/>
      <c r="CZ27" s="603"/>
      <c r="DA27" s="603"/>
      <c r="DB27" s="603"/>
      <c r="DC27" s="603"/>
      <c r="DD27" s="603"/>
      <c r="DE27" s="603"/>
      <c r="DF27" s="603"/>
      <c r="DG27" s="603"/>
      <c r="DH27" s="603"/>
      <c r="DI27" s="603"/>
      <c r="DJ27" s="603"/>
      <c r="DK27" s="603"/>
      <c r="DL27" s="603"/>
      <c r="DM27" s="588"/>
      <c r="DN27" s="741"/>
      <c r="DO27" s="742"/>
      <c r="DP27" s="603"/>
      <c r="DQ27" s="603"/>
      <c r="DR27" s="603"/>
      <c r="DS27" s="603"/>
      <c r="DT27" s="603"/>
      <c r="DU27" s="603"/>
      <c r="DV27" s="603"/>
      <c r="DW27" s="603"/>
      <c r="DX27" s="603"/>
      <c r="DY27" s="603"/>
      <c r="DZ27" s="603"/>
      <c r="EA27" s="603"/>
      <c r="EB27" s="603"/>
      <c r="EC27" s="603"/>
      <c r="ED27" s="603"/>
      <c r="EE27" s="603"/>
      <c r="EF27" s="603"/>
      <c r="EG27" s="603"/>
      <c r="EH27" s="742"/>
      <c r="EI27" s="603"/>
      <c r="EJ27" s="603"/>
      <c r="EK27" s="603"/>
      <c r="EL27" s="603"/>
      <c r="EM27" s="603"/>
      <c r="EN27" s="603"/>
      <c r="EO27" s="603"/>
      <c r="EP27" s="603"/>
      <c r="EQ27" s="603"/>
      <c r="ER27" s="603"/>
      <c r="ES27" s="603"/>
      <c r="ET27" s="603"/>
      <c r="EU27" s="603"/>
      <c r="EV27" s="603"/>
      <c r="EW27" s="603"/>
      <c r="EX27" s="603"/>
      <c r="EY27" s="603"/>
      <c r="EZ27" s="603"/>
      <c r="FA27" s="759"/>
      <c r="FB27" s="742"/>
      <c r="FC27" s="603"/>
      <c r="FD27" s="603"/>
      <c r="FE27" s="603"/>
      <c r="FF27" s="603"/>
      <c r="FG27" s="603"/>
      <c r="FH27" s="603"/>
      <c r="FI27" s="603"/>
      <c r="FJ27" s="603"/>
      <c r="FK27" s="603"/>
      <c r="FL27" s="603"/>
      <c r="FM27" s="603"/>
      <c r="FN27" s="603"/>
      <c r="FO27" s="603"/>
      <c r="FP27" s="759"/>
      <c r="FQ27" s="582"/>
      <c r="FR27" s="583"/>
      <c r="FS27" s="583"/>
      <c r="FT27" s="583"/>
      <c r="FU27" s="583"/>
      <c r="FV27" s="583"/>
      <c r="FW27" s="583"/>
      <c r="FX27" s="583"/>
      <c r="FY27" s="583"/>
      <c r="FZ27" s="583"/>
      <c r="GA27" s="583"/>
      <c r="GB27" s="583"/>
      <c r="GC27" s="583"/>
      <c r="GD27" s="583"/>
      <c r="GE27" s="583"/>
      <c r="GF27" s="583"/>
      <c r="GG27" s="583"/>
      <c r="GH27" s="583"/>
      <c r="GI27" s="583"/>
      <c r="GJ27" s="583"/>
      <c r="GK27" s="582"/>
      <c r="GL27" s="583"/>
      <c r="GM27" s="583"/>
      <c r="GN27" s="583"/>
      <c r="GO27" s="583"/>
      <c r="GP27" s="583"/>
      <c r="GQ27" s="583"/>
      <c r="GR27" s="583"/>
      <c r="GS27" s="583"/>
      <c r="GT27" s="583"/>
      <c r="GU27" s="583"/>
      <c r="GV27" s="583"/>
      <c r="GW27" s="583"/>
      <c r="GX27" s="583"/>
      <c r="GY27" s="583"/>
      <c r="GZ27" s="583"/>
      <c r="HA27" s="583"/>
      <c r="HB27" s="583"/>
      <c r="HC27" s="583"/>
      <c r="HD27" s="744"/>
    </row>
    <row r="28" spans="1:212" s="2" customFormat="1" ht="12.75" x14ac:dyDescent="0.2">
      <c r="A28" s="16"/>
      <c r="B28" s="630" t="s">
        <v>145</v>
      </c>
      <c r="C28" s="630"/>
      <c r="D28" s="630"/>
      <c r="E28" s="630"/>
      <c r="F28" s="630"/>
      <c r="G28" s="630"/>
      <c r="H28" s="630"/>
      <c r="I28" s="630"/>
      <c r="J28" s="630"/>
      <c r="K28" s="630"/>
      <c r="L28" s="630"/>
      <c r="M28" s="630"/>
      <c r="N28" s="630"/>
      <c r="O28" s="630"/>
      <c r="P28" s="630"/>
      <c r="Q28" s="630"/>
      <c r="R28" s="630"/>
      <c r="S28" s="630"/>
      <c r="T28" s="630"/>
      <c r="U28" s="630"/>
      <c r="V28" s="630"/>
      <c r="W28" s="630"/>
      <c r="X28" s="630"/>
      <c r="Y28" s="630"/>
      <c r="Z28" s="630"/>
      <c r="AA28" s="630"/>
      <c r="AB28" s="630"/>
      <c r="AC28" s="630"/>
      <c r="AD28" s="630"/>
      <c r="AE28" s="631"/>
      <c r="AF28" s="674">
        <v>53014</v>
      </c>
      <c r="AG28" s="676" t="s">
        <v>219</v>
      </c>
      <c r="AH28" s="677"/>
      <c r="AI28" s="677"/>
      <c r="AJ28" s="677"/>
      <c r="AK28" s="677"/>
      <c r="AL28" s="677"/>
      <c r="AM28" s="677"/>
      <c r="AN28" s="677"/>
      <c r="AO28" s="677"/>
      <c r="AP28" s="677"/>
      <c r="AQ28" s="678"/>
      <c r="AR28" s="626"/>
      <c r="AS28" s="551"/>
      <c r="AT28" s="551"/>
      <c r="AU28" s="551"/>
      <c r="AV28" s="551"/>
      <c r="AW28" s="551"/>
      <c r="AX28" s="551"/>
      <c r="AY28" s="551"/>
      <c r="AZ28" s="551"/>
      <c r="BA28" s="551"/>
      <c r="BB28" s="551"/>
      <c r="BC28" s="551"/>
      <c r="BD28" s="551"/>
      <c r="BE28" s="551"/>
      <c r="BF28" s="551"/>
      <c r="BG28" s="551"/>
      <c r="BH28" s="551"/>
      <c r="BI28" s="551"/>
      <c r="BJ28" s="551"/>
      <c r="BK28" s="551"/>
      <c r="BL28" s="550"/>
      <c r="BM28" s="551"/>
      <c r="BN28" s="551"/>
      <c r="BO28" s="551"/>
      <c r="BP28" s="551"/>
      <c r="BQ28" s="551"/>
      <c r="BR28" s="551"/>
      <c r="BS28" s="551"/>
      <c r="BT28" s="551"/>
      <c r="BU28" s="551"/>
      <c r="BV28" s="551"/>
      <c r="BW28" s="551"/>
      <c r="BX28" s="551"/>
      <c r="BY28" s="551"/>
      <c r="BZ28" s="551"/>
      <c r="CA28" s="551"/>
      <c r="CB28" s="551"/>
      <c r="CC28" s="551"/>
      <c r="CD28" s="551"/>
      <c r="CE28" s="551"/>
      <c r="CF28" s="550"/>
      <c r="CG28" s="551"/>
      <c r="CH28" s="551"/>
      <c r="CI28" s="551"/>
      <c r="CJ28" s="551"/>
      <c r="CK28" s="551"/>
      <c r="CL28" s="551"/>
      <c r="CM28" s="551"/>
      <c r="CN28" s="551"/>
      <c r="CO28" s="551"/>
      <c r="CP28" s="551"/>
      <c r="CQ28" s="551"/>
      <c r="CR28" s="551"/>
      <c r="CS28" s="551"/>
      <c r="CT28" s="551"/>
      <c r="CU28" s="551"/>
      <c r="CV28" s="748"/>
      <c r="CW28" s="595"/>
      <c r="CX28" s="551"/>
      <c r="CY28" s="551"/>
      <c r="CZ28" s="551"/>
      <c r="DA28" s="551"/>
      <c r="DB28" s="551"/>
      <c r="DC28" s="551"/>
      <c r="DD28" s="551"/>
      <c r="DE28" s="551"/>
      <c r="DF28" s="551"/>
      <c r="DG28" s="551"/>
      <c r="DH28" s="551"/>
      <c r="DI28" s="551"/>
      <c r="DJ28" s="551"/>
      <c r="DK28" s="551"/>
      <c r="DL28" s="551"/>
      <c r="DM28" s="538"/>
      <c r="DN28" s="745"/>
      <c r="DO28" s="550"/>
      <c r="DP28" s="551"/>
      <c r="DQ28" s="551"/>
      <c r="DR28" s="551"/>
      <c r="DS28" s="551"/>
      <c r="DT28" s="551"/>
      <c r="DU28" s="551"/>
      <c r="DV28" s="551"/>
      <c r="DW28" s="551"/>
      <c r="DX28" s="551"/>
      <c r="DY28" s="551"/>
      <c r="DZ28" s="551"/>
      <c r="EA28" s="551"/>
      <c r="EB28" s="551"/>
      <c r="EC28" s="551"/>
      <c r="ED28" s="551"/>
      <c r="EE28" s="551"/>
      <c r="EF28" s="551"/>
      <c r="EG28" s="551"/>
      <c r="EH28" s="550"/>
      <c r="EI28" s="551"/>
      <c r="EJ28" s="551"/>
      <c r="EK28" s="551"/>
      <c r="EL28" s="551"/>
      <c r="EM28" s="551"/>
      <c r="EN28" s="551"/>
      <c r="EO28" s="551"/>
      <c r="EP28" s="551"/>
      <c r="EQ28" s="551"/>
      <c r="ER28" s="551"/>
      <c r="ES28" s="551"/>
      <c r="ET28" s="551"/>
      <c r="EU28" s="551"/>
      <c r="EV28" s="551"/>
      <c r="EW28" s="551"/>
      <c r="EX28" s="551"/>
      <c r="EY28" s="551"/>
      <c r="EZ28" s="551"/>
      <c r="FA28" s="551"/>
      <c r="FB28" s="550"/>
      <c r="FC28" s="551"/>
      <c r="FD28" s="551"/>
      <c r="FE28" s="551"/>
      <c r="FF28" s="551"/>
      <c r="FG28" s="551"/>
      <c r="FH28" s="551"/>
      <c r="FI28" s="551"/>
      <c r="FJ28" s="551"/>
      <c r="FK28" s="551"/>
      <c r="FL28" s="551"/>
      <c r="FM28" s="551"/>
      <c r="FN28" s="551"/>
      <c r="FO28" s="551"/>
      <c r="FP28" s="551"/>
      <c r="FQ28" s="742">
        <f>+AR28+BL28+CF28-CX28-DQ28+EH28+FB28-GK28</f>
        <v>0</v>
      </c>
      <c r="FR28" s="603"/>
      <c r="FS28" s="603"/>
      <c r="FT28" s="603"/>
      <c r="FU28" s="603"/>
      <c r="FV28" s="603"/>
      <c r="FW28" s="603"/>
      <c r="FX28" s="603"/>
      <c r="FY28" s="603"/>
      <c r="FZ28" s="603"/>
      <c r="GA28" s="603"/>
      <c r="GB28" s="603"/>
      <c r="GC28" s="603"/>
      <c r="GD28" s="603"/>
      <c r="GE28" s="603"/>
      <c r="GF28" s="603"/>
      <c r="GG28" s="603"/>
      <c r="GH28" s="603"/>
      <c r="GI28" s="603"/>
      <c r="GJ28" s="603"/>
      <c r="GK28" s="742">
        <f>+BL28-DQ28+FB28</f>
        <v>0</v>
      </c>
      <c r="GL28" s="603"/>
      <c r="GM28" s="603"/>
      <c r="GN28" s="603"/>
      <c r="GO28" s="603"/>
      <c r="GP28" s="603"/>
      <c r="GQ28" s="603"/>
      <c r="GR28" s="603"/>
      <c r="GS28" s="603"/>
      <c r="GT28" s="603"/>
      <c r="GU28" s="603"/>
      <c r="GV28" s="603"/>
      <c r="GW28" s="603"/>
      <c r="GX28" s="603"/>
      <c r="GY28" s="603"/>
      <c r="GZ28" s="603"/>
      <c r="HA28" s="603"/>
      <c r="HB28" s="603"/>
      <c r="HC28" s="603"/>
      <c r="HD28" s="743"/>
    </row>
    <row r="29" spans="1:212" s="2" customFormat="1" ht="3" customHeight="1" x14ac:dyDescent="0.2">
      <c r="A29" s="18"/>
      <c r="B29" s="632"/>
      <c r="C29" s="632"/>
      <c r="D29" s="632"/>
      <c r="E29" s="632"/>
      <c r="F29" s="632"/>
      <c r="G29" s="632"/>
      <c r="H29" s="632"/>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3"/>
      <c r="AF29" s="675"/>
      <c r="AG29" s="679"/>
      <c r="AH29" s="680"/>
      <c r="AI29" s="680"/>
      <c r="AJ29" s="680"/>
      <c r="AK29" s="680"/>
      <c r="AL29" s="680"/>
      <c r="AM29" s="680"/>
      <c r="AN29" s="680"/>
      <c r="AO29" s="680"/>
      <c r="AP29" s="680"/>
      <c r="AQ29" s="681"/>
      <c r="AR29" s="623"/>
      <c r="AS29" s="583"/>
      <c r="AT29" s="583"/>
      <c r="AU29" s="583"/>
      <c r="AV29" s="583"/>
      <c r="AW29" s="583"/>
      <c r="AX29" s="583"/>
      <c r="AY29" s="583"/>
      <c r="AZ29" s="583"/>
      <c r="BA29" s="583"/>
      <c r="BB29" s="583"/>
      <c r="BC29" s="583"/>
      <c r="BD29" s="583"/>
      <c r="BE29" s="583"/>
      <c r="BF29" s="583"/>
      <c r="BG29" s="583"/>
      <c r="BH29" s="583"/>
      <c r="BI29" s="583"/>
      <c r="BJ29" s="583"/>
      <c r="BK29" s="583"/>
      <c r="BL29" s="582"/>
      <c r="BM29" s="583"/>
      <c r="BN29" s="583"/>
      <c r="BO29" s="583"/>
      <c r="BP29" s="583"/>
      <c r="BQ29" s="583"/>
      <c r="BR29" s="583"/>
      <c r="BS29" s="583"/>
      <c r="BT29" s="583"/>
      <c r="BU29" s="583"/>
      <c r="BV29" s="583"/>
      <c r="BW29" s="583"/>
      <c r="BX29" s="583"/>
      <c r="BY29" s="583"/>
      <c r="BZ29" s="583"/>
      <c r="CA29" s="583"/>
      <c r="CB29" s="583"/>
      <c r="CC29" s="583"/>
      <c r="CD29" s="583"/>
      <c r="CE29" s="583"/>
      <c r="CF29" s="582"/>
      <c r="CG29" s="583"/>
      <c r="CH29" s="583"/>
      <c r="CI29" s="583"/>
      <c r="CJ29" s="583"/>
      <c r="CK29" s="583"/>
      <c r="CL29" s="583"/>
      <c r="CM29" s="583"/>
      <c r="CN29" s="583"/>
      <c r="CO29" s="583"/>
      <c r="CP29" s="583"/>
      <c r="CQ29" s="583"/>
      <c r="CR29" s="583"/>
      <c r="CS29" s="583"/>
      <c r="CT29" s="583"/>
      <c r="CU29" s="583"/>
      <c r="CV29" s="749"/>
      <c r="CW29" s="608"/>
      <c r="CX29" s="583"/>
      <c r="CY29" s="583"/>
      <c r="CZ29" s="583"/>
      <c r="DA29" s="583"/>
      <c r="DB29" s="583"/>
      <c r="DC29" s="583"/>
      <c r="DD29" s="583"/>
      <c r="DE29" s="583"/>
      <c r="DF29" s="583"/>
      <c r="DG29" s="583"/>
      <c r="DH29" s="583"/>
      <c r="DI29" s="583"/>
      <c r="DJ29" s="583"/>
      <c r="DK29" s="583"/>
      <c r="DL29" s="583"/>
      <c r="DM29" s="588"/>
      <c r="DN29" s="741"/>
      <c r="DO29" s="582"/>
      <c r="DP29" s="583"/>
      <c r="DQ29" s="583"/>
      <c r="DR29" s="583"/>
      <c r="DS29" s="583"/>
      <c r="DT29" s="583"/>
      <c r="DU29" s="583"/>
      <c r="DV29" s="583"/>
      <c r="DW29" s="583"/>
      <c r="DX29" s="583"/>
      <c r="DY29" s="583"/>
      <c r="DZ29" s="583"/>
      <c r="EA29" s="583"/>
      <c r="EB29" s="583"/>
      <c r="EC29" s="583"/>
      <c r="ED29" s="583"/>
      <c r="EE29" s="583"/>
      <c r="EF29" s="583"/>
      <c r="EG29" s="583"/>
      <c r="EH29" s="582"/>
      <c r="EI29" s="583"/>
      <c r="EJ29" s="583"/>
      <c r="EK29" s="583"/>
      <c r="EL29" s="583"/>
      <c r="EM29" s="583"/>
      <c r="EN29" s="583"/>
      <c r="EO29" s="583"/>
      <c r="EP29" s="583"/>
      <c r="EQ29" s="583"/>
      <c r="ER29" s="583"/>
      <c r="ES29" s="583"/>
      <c r="ET29" s="583"/>
      <c r="EU29" s="583"/>
      <c r="EV29" s="583"/>
      <c r="EW29" s="583"/>
      <c r="EX29" s="583"/>
      <c r="EY29" s="583"/>
      <c r="EZ29" s="583"/>
      <c r="FA29" s="583"/>
      <c r="FB29" s="582"/>
      <c r="FC29" s="583"/>
      <c r="FD29" s="583"/>
      <c r="FE29" s="583"/>
      <c r="FF29" s="583"/>
      <c r="FG29" s="583"/>
      <c r="FH29" s="583"/>
      <c r="FI29" s="583"/>
      <c r="FJ29" s="583"/>
      <c r="FK29" s="583"/>
      <c r="FL29" s="583"/>
      <c r="FM29" s="583"/>
      <c r="FN29" s="583"/>
      <c r="FO29" s="583"/>
      <c r="FP29" s="583"/>
      <c r="FQ29" s="582"/>
      <c r="FR29" s="583"/>
      <c r="FS29" s="583"/>
      <c r="FT29" s="583"/>
      <c r="FU29" s="583"/>
      <c r="FV29" s="583"/>
      <c r="FW29" s="583"/>
      <c r="FX29" s="583"/>
      <c r="FY29" s="583"/>
      <c r="FZ29" s="583"/>
      <c r="GA29" s="583"/>
      <c r="GB29" s="583"/>
      <c r="GC29" s="583"/>
      <c r="GD29" s="583"/>
      <c r="GE29" s="583"/>
      <c r="GF29" s="583"/>
      <c r="GG29" s="583"/>
      <c r="GH29" s="583"/>
      <c r="GI29" s="583"/>
      <c r="GJ29" s="583"/>
      <c r="GK29" s="582"/>
      <c r="GL29" s="583"/>
      <c r="GM29" s="583"/>
      <c r="GN29" s="583"/>
      <c r="GO29" s="583"/>
      <c r="GP29" s="583"/>
      <c r="GQ29" s="583"/>
      <c r="GR29" s="583"/>
      <c r="GS29" s="583"/>
      <c r="GT29" s="583"/>
      <c r="GU29" s="583"/>
      <c r="GV29" s="583"/>
      <c r="GW29" s="583"/>
      <c r="GX29" s="583"/>
      <c r="GY29" s="583"/>
      <c r="GZ29" s="583"/>
      <c r="HA29" s="583"/>
      <c r="HB29" s="583"/>
      <c r="HC29" s="583"/>
      <c r="HD29" s="744"/>
    </row>
    <row r="30" spans="1:212" s="2" customFormat="1" ht="12.75" x14ac:dyDescent="0.2">
      <c r="A30" s="18"/>
      <c r="B30" s="632"/>
      <c r="C30" s="632"/>
      <c r="D30" s="632"/>
      <c r="E30" s="632"/>
      <c r="F30" s="632"/>
      <c r="G30" s="632"/>
      <c r="H30" s="632"/>
      <c r="I30" s="632"/>
      <c r="J30" s="632"/>
      <c r="K30" s="632"/>
      <c r="L30" s="632"/>
      <c r="M30" s="632"/>
      <c r="N30" s="632"/>
      <c r="O30" s="632"/>
      <c r="P30" s="632"/>
      <c r="Q30" s="632"/>
      <c r="R30" s="632"/>
      <c r="S30" s="632"/>
      <c r="T30" s="632"/>
      <c r="U30" s="632"/>
      <c r="V30" s="632"/>
      <c r="W30" s="632"/>
      <c r="X30" s="632"/>
      <c r="Y30" s="632"/>
      <c r="Z30" s="632"/>
      <c r="AA30" s="632"/>
      <c r="AB30" s="632"/>
      <c r="AC30" s="632"/>
      <c r="AD30" s="632"/>
      <c r="AE30" s="633"/>
      <c r="AF30" s="674">
        <v>53114</v>
      </c>
      <c r="AG30" s="676" t="s">
        <v>220</v>
      </c>
      <c r="AH30" s="677"/>
      <c r="AI30" s="677"/>
      <c r="AJ30" s="677"/>
      <c r="AK30" s="677"/>
      <c r="AL30" s="677"/>
      <c r="AM30" s="677"/>
      <c r="AN30" s="677"/>
      <c r="AO30" s="677"/>
      <c r="AP30" s="677"/>
      <c r="AQ30" s="678"/>
      <c r="AR30" s="758"/>
      <c r="AS30" s="603"/>
      <c r="AT30" s="603"/>
      <c r="AU30" s="603"/>
      <c r="AV30" s="603"/>
      <c r="AW30" s="603"/>
      <c r="AX30" s="603"/>
      <c r="AY30" s="603"/>
      <c r="AZ30" s="603"/>
      <c r="BA30" s="603"/>
      <c r="BB30" s="603"/>
      <c r="BC30" s="603"/>
      <c r="BD30" s="603"/>
      <c r="BE30" s="603"/>
      <c r="BF30" s="603"/>
      <c r="BG30" s="603"/>
      <c r="BH30" s="603"/>
      <c r="BI30" s="603"/>
      <c r="BJ30" s="603"/>
      <c r="BK30" s="759"/>
      <c r="BL30" s="603"/>
      <c r="BM30" s="603"/>
      <c r="BN30" s="603"/>
      <c r="BO30" s="603"/>
      <c r="BP30" s="603"/>
      <c r="BQ30" s="603"/>
      <c r="BR30" s="603"/>
      <c r="BS30" s="603"/>
      <c r="BT30" s="603"/>
      <c r="BU30" s="603"/>
      <c r="BV30" s="603"/>
      <c r="BW30" s="603"/>
      <c r="BX30" s="603"/>
      <c r="BY30" s="603"/>
      <c r="BZ30" s="603"/>
      <c r="CA30" s="603"/>
      <c r="CB30" s="603"/>
      <c r="CC30" s="603"/>
      <c r="CD30" s="603"/>
      <c r="CE30" s="759"/>
      <c r="CF30" s="742"/>
      <c r="CG30" s="603"/>
      <c r="CH30" s="603"/>
      <c r="CI30" s="603"/>
      <c r="CJ30" s="603"/>
      <c r="CK30" s="603"/>
      <c r="CL30" s="603"/>
      <c r="CM30" s="603"/>
      <c r="CN30" s="603"/>
      <c r="CO30" s="603"/>
      <c r="CP30" s="603"/>
      <c r="CQ30" s="603"/>
      <c r="CR30" s="603"/>
      <c r="CS30" s="603"/>
      <c r="CT30" s="603"/>
      <c r="CU30" s="759"/>
      <c r="CV30" s="606"/>
      <c r="CW30" s="606"/>
      <c r="CX30" s="603"/>
      <c r="CY30" s="603"/>
      <c r="CZ30" s="603"/>
      <c r="DA30" s="603"/>
      <c r="DB30" s="603"/>
      <c r="DC30" s="603"/>
      <c r="DD30" s="603"/>
      <c r="DE30" s="603"/>
      <c r="DF30" s="603"/>
      <c r="DG30" s="603"/>
      <c r="DH30" s="603"/>
      <c r="DI30" s="603"/>
      <c r="DJ30" s="603"/>
      <c r="DK30" s="603"/>
      <c r="DL30" s="603"/>
      <c r="DM30" s="538"/>
      <c r="DN30" s="745"/>
      <c r="DO30" s="742"/>
      <c r="DP30" s="603"/>
      <c r="DQ30" s="603"/>
      <c r="DR30" s="603"/>
      <c r="DS30" s="603"/>
      <c r="DT30" s="603"/>
      <c r="DU30" s="603"/>
      <c r="DV30" s="603"/>
      <c r="DW30" s="603"/>
      <c r="DX30" s="603"/>
      <c r="DY30" s="603"/>
      <c r="DZ30" s="603"/>
      <c r="EA30" s="603"/>
      <c r="EB30" s="603"/>
      <c r="EC30" s="603"/>
      <c r="ED30" s="603"/>
      <c r="EE30" s="603"/>
      <c r="EF30" s="603"/>
      <c r="EG30" s="603"/>
      <c r="EH30" s="742"/>
      <c r="EI30" s="603"/>
      <c r="EJ30" s="603"/>
      <c r="EK30" s="603"/>
      <c r="EL30" s="603"/>
      <c r="EM30" s="603"/>
      <c r="EN30" s="603"/>
      <c r="EO30" s="603"/>
      <c r="EP30" s="603"/>
      <c r="EQ30" s="603"/>
      <c r="ER30" s="603"/>
      <c r="ES30" s="603"/>
      <c r="ET30" s="603"/>
      <c r="EU30" s="603"/>
      <c r="EV30" s="603"/>
      <c r="EW30" s="603"/>
      <c r="EX30" s="603"/>
      <c r="EY30" s="603"/>
      <c r="EZ30" s="603"/>
      <c r="FA30" s="759"/>
      <c r="FB30" s="742"/>
      <c r="FC30" s="603"/>
      <c r="FD30" s="603"/>
      <c r="FE30" s="603"/>
      <c r="FF30" s="603"/>
      <c r="FG30" s="603"/>
      <c r="FH30" s="603"/>
      <c r="FI30" s="603"/>
      <c r="FJ30" s="603"/>
      <c r="FK30" s="603"/>
      <c r="FL30" s="603"/>
      <c r="FM30" s="603"/>
      <c r="FN30" s="603"/>
      <c r="FO30" s="603"/>
      <c r="FP30" s="759"/>
      <c r="FQ30" s="742">
        <f>+AR30+BL30+CF30-CX30-DQ30+EH30+FB30-GK30</f>
        <v>0</v>
      </c>
      <c r="FR30" s="603"/>
      <c r="FS30" s="603"/>
      <c r="FT30" s="603"/>
      <c r="FU30" s="603"/>
      <c r="FV30" s="603"/>
      <c r="FW30" s="603"/>
      <c r="FX30" s="603"/>
      <c r="FY30" s="603"/>
      <c r="FZ30" s="603"/>
      <c r="GA30" s="603"/>
      <c r="GB30" s="603"/>
      <c r="GC30" s="603"/>
      <c r="GD30" s="603"/>
      <c r="GE30" s="603"/>
      <c r="GF30" s="603"/>
      <c r="GG30" s="603"/>
      <c r="GH30" s="603"/>
      <c r="GI30" s="603"/>
      <c r="GJ30" s="603"/>
      <c r="GK30" s="742">
        <f>+BL30-DQ30+FB30</f>
        <v>0</v>
      </c>
      <c r="GL30" s="603"/>
      <c r="GM30" s="603"/>
      <c r="GN30" s="603"/>
      <c r="GO30" s="603"/>
      <c r="GP30" s="603"/>
      <c r="GQ30" s="603"/>
      <c r="GR30" s="603"/>
      <c r="GS30" s="603"/>
      <c r="GT30" s="603"/>
      <c r="GU30" s="603"/>
      <c r="GV30" s="603"/>
      <c r="GW30" s="603"/>
      <c r="GX30" s="603"/>
      <c r="GY30" s="603"/>
      <c r="GZ30" s="603"/>
      <c r="HA30" s="603"/>
      <c r="HB30" s="603"/>
      <c r="HC30" s="603"/>
      <c r="HD30" s="743"/>
    </row>
    <row r="31" spans="1:212" s="2" customFormat="1" ht="3" customHeight="1" x14ac:dyDescent="0.2">
      <c r="A31" s="20"/>
      <c r="B31" s="632"/>
      <c r="C31" s="632"/>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3"/>
      <c r="AF31" s="821"/>
      <c r="AG31" s="679"/>
      <c r="AH31" s="680"/>
      <c r="AI31" s="680"/>
      <c r="AJ31" s="680"/>
      <c r="AK31" s="680"/>
      <c r="AL31" s="680"/>
      <c r="AM31" s="680"/>
      <c r="AN31" s="680"/>
      <c r="AO31" s="680"/>
      <c r="AP31" s="680"/>
      <c r="AQ31" s="681"/>
      <c r="AR31" s="758"/>
      <c r="AS31" s="603"/>
      <c r="AT31" s="603"/>
      <c r="AU31" s="603"/>
      <c r="AV31" s="603"/>
      <c r="AW31" s="603"/>
      <c r="AX31" s="603"/>
      <c r="AY31" s="603"/>
      <c r="AZ31" s="603"/>
      <c r="BA31" s="603"/>
      <c r="BB31" s="603"/>
      <c r="BC31" s="603"/>
      <c r="BD31" s="603"/>
      <c r="BE31" s="603"/>
      <c r="BF31" s="603"/>
      <c r="BG31" s="603"/>
      <c r="BH31" s="603"/>
      <c r="BI31" s="603"/>
      <c r="BJ31" s="603"/>
      <c r="BK31" s="759"/>
      <c r="BL31" s="603"/>
      <c r="BM31" s="603"/>
      <c r="BN31" s="603"/>
      <c r="BO31" s="603"/>
      <c r="BP31" s="603"/>
      <c r="BQ31" s="603"/>
      <c r="BR31" s="603"/>
      <c r="BS31" s="603"/>
      <c r="BT31" s="603"/>
      <c r="BU31" s="603"/>
      <c r="BV31" s="603"/>
      <c r="BW31" s="603"/>
      <c r="BX31" s="603"/>
      <c r="BY31" s="603"/>
      <c r="BZ31" s="603"/>
      <c r="CA31" s="603"/>
      <c r="CB31" s="603"/>
      <c r="CC31" s="603"/>
      <c r="CD31" s="603"/>
      <c r="CE31" s="759"/>
      <c r="CF31" s="742"/>
      <c r="CG31" s="603"/>
      <c r="CH31" s="603"/>
      <c r="CI31" s="603"/>
      <c r="CJ31" s="603"/>
      <c r="CK31" s="603"/>
      <c r="CL31" s="603"/>
      <c r="CM31" s="603"/>
      <c r="CN31" s="603"/>
      <c r="CO31" s="603"/>
      <c r="CP31" s="603"/>
      <c r="CQ31" s="603"/>
      <c r="CR31" s="603"/>
      <c r="CS31" s="603"/>
      <c r="CT31" s="603"/>
      <c r="CU31" s="759"/>
      <c r="CV31" s="606"/>
      <c r="CW31" s="606"/>
      <c r="CX31" s="603"/>
      <c r="CY31" s="603"/>
      <c r="CZ31" s="603"/>
      <c r="DA31" s="603"/>
      <c r="DB31" s="603"/>
      <c r="DC31" s="603"/>
      <c r="DD31" s="603"/>
      <c r="DE31" s="603"/>
      <c r="DF31" s="603"/>
      <c r="DG31" s="603"/>
      <c r="DH31" s="603"/>
      <c r="DI31" s="603"/>
      <c r="DJ31" s="603"/>
      <c r="DK31" s="603"/>
      <c r="DL31" s="603"/>
      <c r="DM31" s="588"/>
      <c r="DN31" s="741"/>
      <c r="DO31" s="742"/>
      <c r="DP31" s="603"/>
      <c r="DQ31" s="603"/>
      <c r="DR31" s="603"/>
      <c r="DS31" s="603"/>
      <c r="DT31" s="603"/>
      <c r="DU31" s="603"/>
      <c r="DV31" s="603"/>
      <c r="DW31" s="603"/>
      <c r="DX31" s="603"/>
      <c r="DY31" s="603"/>
      <c r="DZ31" s="603"/>
      <c r="EA31" s="603"/>
      <c r="EB31" s="603"/>
      <c r="EC31" s="603"/>
      <c r="ED31" s="603"/>
      <c r="EE31" s="603"/>
      <c r="EF31" s="603"/>
      <c r="EG31" s="603"/>
      <c r="EH31" s="742"/>
      <c r="EI31" s="603"/>
      <c r="EJ31" s="603"/>
      <c r="EK31" s="603"/>
      <c r="EL31" s="603"/>
      <c r="EM31" s="603"/>
      <c r="EN31" s="603"/>
      <c r="EO31" s="603"/>
      <c r="EP31" s="603"/>
      <c r="EQ31" s="603"/>
      <c r="ER31" s="603"/>
      <c r="ES31" s="603"/>
      <c r="ET31" s="603"/>
      <c r="EU31" s="603"/>
      <c r="EV31" s="603"/>
      <c r="EW31" s="603"/>
      <c r="EX31" s="603"/>
      <c r="EY31" s="603"/>
      <c r="EZ31" s="603"/>
      <c r="FA31" s="759"/>
      <c r="FB31" s="742"/>
      <c r="FC31" s="603"/>
      <c r="FD31" s="603"/>
      <c r="FE31" s="603"/>
      <c r="FF31" s="603"/>
      <c r="FG31" s="603"/>
      <c r="FH31" s="603"/>
      <c r="FI31" s="603"/>
      <c r="FJ31" s="603"/>
      <c r="FK31" s="603"/>
      <c r="FL31" s="603"/>
      <c r="FM31" s="603"/>
      <c r="FN31" s="603"/>
      <c r="FO31" s="603"/>
      <c r="FP31" s="759"/>
      <c r="FQ31" s="582"/>
      <c r="FR31" s="583"/>
      <c r="FS31" s="583"/>
      <c r="FT31" s="583"/>
      <c r="FU31" s="583"/>
      <c r="FV31" s="583"/>
      <c r="FW31" s="583"/>
      <c r="FX31" s="583"/>
      <c r="FY31" s="583"/>
      <c r="FZ31" s="583"/>
      <c r="GA31" s="583"/>
      <c r="GB31" s="583"/>
      <c r="GC31" s="583"/>
      <c r="GD31" s="583"/>
      <c r="GE31" s="583"/>
      <c r="GF31" s="583"/>
      <c r="GG31" s="583"/>
      <c r="GH31" s="583"/>
      <c r="GI31" s="583"/>
      <c r="GJ31" s="583"/>
      <c r="GK31" s="582"/>
      <c r="GL31" s="583"/>
      <c r="GM31" s="583"/>
      <c r="GN31" s="583"/>
      <c r="GO31" s="583"/>
      <c r="GP31" s="583"/>
      <c r="GQ31" s="583"/>
      <c r="GR31" s="583"/>
      <c r="GS31" s="583"/>
      <c r="GT31" s="583"/>
      <c r="GU31" s="583"/>
      <c r="GV31" s="583"/>
      <c r="GW31" s="583"/>
      <c r="GX31" s="583"/>
      <c r="GY31" s="583"/>
      <c r="GZ31" s="583"/>
      <c r="HA31" s="583"/>
      <c r="HB31" s="583"/>
      <c r="HC31" s="583"/>
      <c r="HD31" s="744"/>
    </row>
    <row r="32" spans="1:212" s="2" customFormat="1" ht="12.75" x14ac:dyDescent="0.2">
      <c r="A32" s="16"/>
      <c r="B32" s="630" t="s">
        <v>146</v>
      </c>
      <c r="C32" s="630"/>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30"/>
      <c r="AB32" s="630"/>
      <c r="AC32" s="630"/>
      <c r="AD32" s="630"/>
      <c r="AE32" s="631"/>
      <c r="AF32" s="674">
        <v>53015</v>
      </c>
      <c r="AG32" s="676" t="s">
        <v>219</v>
      </c>
      <c r="AH32" s="677"/>
      <c r="AI32" s="677"/>
      <c r="AJ32" s="677"/>
      <c r="AK32" s="677"/>
      <c r="AL32" s="677"/>
      <c r="AM32" s="677"/>
      <c r="AN32" s="677"/>
      <c r="AO32" s="677"/>
      <c r="AP32" s="677"/>
      <c r="AQ32" s="678"/>
      <c r="AR32" s="626"/>
      <c r="AS32" s="551"/>
      <c r="AT32" s="551"/>
      <c r="AU32" s="551"/>
      <c r="AV32" s="551"/>
      <c r="AW32" s="551"/>
      <c r="AX32" s="551"/>
      <c r="AY32" s="551"/>
      <c r="AZ32" s="551"/>
      <c r="BA32" s="551"/>
      <c r="BB32" s="551"/>
      <c r="BC32" s="551"/>
      <c r="BD32" s="551"/>
      <c r="BE32" s="551"/>
      <c r="BF32" s="551"/>
      <c r="BG32" s="551"/>
      <c r="BH32" s="551"/>
      <c r="BI32" s="551"/>
      <c r="BJ32" s="551"/>
      <c r="BK32" s="551"/>
      <c r="BL32" s="550"/>
      <c r="BM32" s="551"/>
      <c r="BN32" s="551"/>
      <c r="BO32" s="551"/>
      <c r="BP32" s="551"/>
      <c r="BQ32" s="551"/>
      <c r="BR32" s="551"/>
      <c r="BS32" s="551"/>
      <c r="BT32" s="551"/>
      <c r="BU32" s="551"/>
      <c r="BV32" s="551"/>
      <c r="BW32" s="551"/>
      <c r="BX32" s="551"/>
      <c r="BY32" s="551"/>
      <c r="BZ32" s="551"/>
      <c r="CA32" s="551"/>
      <c r="CB32" s="551"/>
      <c r="CC32" s="551"/>
      <c r="CD32" s="551"/>
      <c r="CE32" s="551"/>
      <c r="CF32" s="550"/>
      <c r="CG32" s="551"/>
      <c r="CH32" s="551"/>
      <c r="CI32" s="551"/>
      <c r="CJ32" s="551"/>
      <c r="CK32" s="551"/>
      <c r="CL32" s="551"/>
      <c r="CM32" s="551"/>
      <c r="CN32" s="551"/>
      <c r="CO32" s="551"/>
      <c r="CP32" s="551"/>
      <c r="CQ32" s="551"/>
      <c r="CR32" s="551"/>
      <c r="CS32" s="551"/>
      <c r="CT32" s="551"/>
      <c r="CU32" s="551"/>
      <c r="CV32" s="748"/>
      <c r="CW32" s="595"/>
      <c r="CX32" s="551"/>
      <c r="CY32" s="551"/>
      <c r="CZ32" s="551"/>
      <c r="DA32" s="551"/>
      <c r="DB32" s="551"/>
      <c r="DC32" s="551"/>
      <c r="DD32" s="551"/>
      <c r="DE32" s="551"/>
      <c r="DF32" s="551"/>
      <c r="DG32" s="551"/>
      <c r="DH32" s="551"/>
      <c r="DI32" s="551"/>
      <c r="DJ32" s="551"/>
      <c r="DK32" s="551"/>
      <c r="DL32" s="551"/>
      <c r="DM32" s="538"/>
      <c r="DN32" s="745"/>
      <c r="DO32" s="550"/>
      <c r="DP32" s="551"/>
      <c r="DQ32" s="551"/>
      <c r="DR32" s="551"/>
      <c r="DS32" s="551"/>
      <c r="DT32" s="551"/>
      <c r="DU32" s="551"/>
      <c r="DV32" s="551"/>
      <c r="DW32" s="551"/>
      <c r="DX32" s="551"/>
      <c r="DY32" s="551"/>
      <c r="DZ32" s="551"/>
      <c r="EA32" s="551"/>
      <c r="EB32" s="551"/>
      <c r="EC32" s="551"/>
      <c r="ED32" s="551"/>
      <c r="EE32" s="551"/>
      <c r="EF32" s="551"/>
      <c r="EG32" s="551"/>
      <c r="EH32" s="550"/>
      <c r="EI32" s="551"/>
      <c r="EJ32" s="551"/>
      <c r="EK32" s="551"/>
      <c r="EL32" s="551"/>
      <c r="EM32" s="551"/>
      <c r="EN32" s="551"/>
      <c r="EO32" s="551"/>
      <c r="EP32" s="551"/>
      <c r="EQ32" s="551"/>
      <c r="ER32" s="551"/>
      <c r="ES32" s="551"/>
      <c r="ET32" s="551"/>
      <c r="EU32" s="551"/>
      <c r="EV32" s="551"/>
      <c r="EW32" s="551"/>
      <c r="EX32" s="551"/>
      <c r="EY32" s="551"/>
      <c r="EZ32" s="551"/>
      <c r="FA32" s="551"/>
      <c r="FB32" s="550"/>
      <c r="FC32" s="551"/>
      <c r="FD32" s="551"/>
      <c r="FE32" s="551"/>
      <c r="FF32" s="551"/>
      <c r="FG32" s="551"/>
      <c r="FH32" s="551"/>
      <c r="FI32" s="551"/>
      <c r="FJ32" s="551"/>
      <c r="FK32" s="551"/>
      <c r="FL32" s="551"/>
      <c r="FM32" s="551"/>
      <c r="FN32" s="551"/>
      <c r="FO32" s="551"/>
      <c r="FP32" s="551"/>
      <c r="FQ32" s="742">
        <f>+AR32+BL32+CF32-CX32-DQ32+EH32+FB32-GK32</f>
        <v>0</v>
      </c>
      <c r="FR32" s="603"/>
      <c r="FS32" s="603"/>
      <c r="FT32" s="603"/>
      <c r="FU32" s="603"/>
      <c r="FV32" s="603"/>
      <c r="FW32" s="603"/>
      <c r="FX32" s="603"/>
      <c r="FY32" s="603"/>
      <c r="FZ32" s="603"/>
      <c r="GA32" s="603"/>
      <c r="GB32" s="603"/>
      <c r="GC32" s="603"/>
      <c r="GD32" s="603"/>
      <c r="GE32" s="603"/>
      <c r="GF32" s="603"/>
      <c r="GG32" s="603"/>
      <c r="GH32" s="603"/>
      <c r="GI32" s="603"/>
      <c r="GJ32" s="603"/>
      <c r="GK32" s="742">
        <f>+BL32-DQ32+FB32</f>
        <v>0</v>
      </c>
      <c r="GL32" s="603"/>
      <c r="GM32" s="603"/>
      <c r="GN32" s="603"/>
      <c r="GO32" s="603"/>
      <c r="GP32" s="603"/>
      <c r="GQ32" s="603"/>
      <c r="GR32" s="603"/>
      <c r="GS32" s="603"/>
      <c r="GT32" s="603"/>
      <c r="GU32" s="603"/>
      <c r="GV32" s="603"/>
      <c r="GW32" s="603"/>
      <c r="GX32" s="603"/>
      <c r="GY32" s="603"/>
      <c r="GZ32" s="603"/>
      <c r="HA32" s="603"/>
      <c r="HB32" s="603"/>
      <c r="HC32" s="603"/>
      <c r="HD32" s="743"/>
    </row>
    <row r="33" spans="1:238" s="2" customFormat="1" ht="3" customHeight="1" x14ac:dyDescent="0.2">
      <c r="A33" s="18"/>
      <c r="B33" s="632"/>
      <c r="C33" s="632"/>
      <c r="D33" s="632"/>
      <c r="E33" s="632"/>
      <c r="F33" s="632"/>
      <c r="G33" s="632"/>
      <c r="H33" s="632"/>
      <c r="I33" s="632"/>
      <c r="J33" s="632"/>
      <c r="K33" s="632"/>
      <c r="L33" s="632"/>
      <c r="M33" s="632"/>
      <c r="N33" s="632"/>
      <c r="O33" s="632"/>
      <c r="P33" s="632"/>
      <c r="Q33" s="632"/>
      <c r="R33" s="632"/>
      <c r="S33" s="632"/>
      <c r="T33" s="632"/>
      <c r="U33" s="632"/>
      <c r="V33" s="632"/>
      <c r="W33" s="632"/>
      <c r="X33" s="632"/>
      <c r="Y33" s="632"/>
      <c r="Z33" s="632"/>
      <c r="AA33" s="632"/>
      <c r="AB33" s="632"/>
      <c r="AC33" s="632"/>
      <c r="AD33" s="632"/>
      <c r="AE33" s="633"/>
      <c r="AF33" s="675"/>
      <c r="AG33" s="679"/>
      <c r="AH33" s="680"/>
      <c r="AI33" s="680"/>
      <c r="AJ33" s="680"/>
      <c r="AK33" s="680"/>
      <c r="AL33" s="680"/>
      <c r="AM33" s="680"/>
      <c r="AN33" s="680"/>
      <c r="AO33" s="680"/>
      <c r="AP33" s="680"/>
      <c r="AQ33" s="681"/>
      <c r="AR33" s="623"/>
      <c r="AS33" s="583"/>
      <c r="AT33" s="583"/>
      <c r="AU33" s="583"/>
      <c r="AV33" s="583"/>
      <c r="AW33" s="583"/>
      <c r="AX33" s="583"/>
      <c r="AY33" s="583"/>
      <c r="AZ33" s="583"/>
      <c r="BA33" s="583"/>
      <c r="BB33" s="583"/>
      <c r="BC33" s="583"/>
      <c r="BD33" s="583"/>
      <c r="BE33" s="583"/>
      <c r="BF33" s="583"/>
      <c r="BG33" s="583"/>
      <c r="BH33" s="583"/>
      <c r="BI33" s="583"/>
      <c r="BJ33" s="583"/>
      <c r="BK33" s="583"/>
      <c r="BL33" s="582"/>
      <c r="BM33" s="583"/>
      <c r="BN33" s="583"/>
      <c r="BO33" s="583"/>
      <c r="BP33" s="583"/>
      <c r="BQ33" s="583"/>
      <c r="BR33" s="583"/>
      <c r="BS33" s="583"/>
      <c r="BT33" s="583"/>
      <c r="BU33" s="583"/>
      <c r="BV33" s="583"/>
      <c r="BW33" s="583"/>
      <c r="BX33" s="583"/>
      <c r="BY33" s="583"/>
      <c r="BZ33" s="583"/>
      <c r="CA33" s="583"/>
      <c r="CB33" s="583"/>
      <c r="CC33" s="583"/>
      <c r="CD33" s="583"/>
      <c r="CE33" s="583"/>
      <c r="CF33" s="582"/>
      <c r="CG33" s="583"/>
      <c r="CH33" s="583"/>
      <c r="CI33" s="583"/>
      <c r="CJ33" s="583"/>
      <c r="CK33" s="583"/>
      <c r="CL33" s="583"/>
      <c r="CM33" s="583"/>
      <c r="CN33" s="583"/>
      <c r="CO33" s="583"/>
      <c r="CP33" s="583"/>
      <c r="CQ33" s="583"/>
      <c r="CR33" s="583"/>
      <c r="CS33" s="583"/>
      <c r="CT33" s="583"/>
      <c r="CU33" s="583"/>
      <c r="CV33" s="749"/>
      <c r="CW33" s="608"/>
      <c r="CX33" s="583"/>
      <c r="CY33" s="583"/>
      <c r="CZ33" s="583"/>
      <c r="DA33" s="583"/>
      <c r="DB33" s="583"/>
      <c r="DC33" s="583"/>
      <c r="DD33" s="583"/>
      <c r="DE33" s="583"/>
      <c r="DF33" s="583"/>
      <c r="DG33" s="583"/>
      <c r="DH33" s="583"/>
      <c r="DI33" s="583"/>
      <c r="DJ33" s="583"/>
      <c r="DK33" s="583"/>
      <c r="DL33" s="583"/>
      <c r="DM33" s="588"/>
      <c r="DN33" s="741"/>
      <c r="DO33" s="582"/>
      <c r="DP33" s="583"/>
      <c r="DQ33" s="583"/>
      <c r="DR33" s="583"/>
      <c r="DS33" s="583"/>
      <c r="DT33" s="583"/>
      <c r="DU33" s="583"/>
      <c r="DV33" s="583"/>
      <c r="DW33" s="583"/>
      <c r="DX33" s="583"/>
      <c r="DY33" s="583"/>
      <c r="DZ33" s="583"/>
      <c r="EA33" s="583"/>
      <c r="EB33" s="583"/>
      <c r="EC33" s="583"/>
      <c r="ED33" s="583"/>
      <c r="EE33" s="583"/>
      <c r="EF33" s="583"/>
      <c r="EG33" s="583"/>
      <c r="EH33" s="582"/>
      <c r="EI33" s="583"/>
      <c r="EJ33" s="583"/>
      <c r="EK33" s="583"/>
      <c r="EL33" s="583"/>
      <c r="EM33" s="583"/>
      <c r="EN33" s="583"/>
      <c r="EO33" s="583"/>
      <c r="EP33" s="583"/>
      <c r="EQ33" s="583"/>
      <c r="ER33" s="583"/>
      <c r="ES33" s="583"/>
      <c r="ET33" s="583"/>
      <c r="EU33" s="583"/>
      <c r="EV33" s="583"/>
      <c r="EW33" s="583"/>
      <c r="EX33" s="583"/>
      <c r="EY33" s="583"/>
      <c r="EZ33" s="583"/>
      <c r="FA33" s="583"/>
      <c r="FB33" s="582"/>
      <c r="FC33" s="583"/>
      <c r="FD33" s="583"/>
      <c r="FE33" s="583"/>
      <c r="FF33" s="583"/>
      <c r="FG33" s="583"/>
      <c r="FH33" s="583"/>
      <c r="FI33" s="583"/>
      <c r="FJ33" s="583"/>
      <c r="FK33" s="583"/>
      <c r="FL33" s="583"/>
      <c r="FM33" s="583"/>
      <c r="FN33" s="583"/>
      <c r="FO33" s="583"/>
      <c r="FP33" s="583"/>
      <c r="FQ33" s="582"/>
      <c r="FR33" s="583"/>
      <c r="FS33" s="583"/>
      <c r="FT33" s="583"/>
      <c r="FU33" s="583"/>
      <c r="FV33" s="583"/>
      <c r="FW33" s="583"/>
      <c r="FX33" s="583"/>
      <c r="FY33" s="583"/>
      <c r="FZ33" s="583"/>
      <c r="GA33" s="583"/>
      <c r="GB33" s="583"/>
      <c r="GC33" s="583"/>
      <c r="GD33" s="583"/>
      <c r="GE33" s="583"/>
      <c r="GF33" s="583"/>
      <c r="GG33" s="583"/>
      <c r="GH33" s="583"/>
      <c r="GI33" s="583"/>
      <c r="GJ33" s="583"/>
      <c r="GK33" s="582"/>
      <c r="GL33" s="583"/>
      <c r="GM33" s="583"/>
      <c r="GN33" s="583"/>
      <c r="GO33" s="583"/>
      <c r="GP33" s="583"/>
      <c r="GQ33" s="583"/>
      <c r="GR33" s="583"/>
      <c r="GS33" s="583"/>
      <c r="GT33" s="583"/>
      <c r="GU33" s="583"/>
      <c r="GV33" s="583"/>
      <c r="GW33" s="583"/>
      <c r="GX33" s="583"/>
      <c r="GY33" s="583"/>
      <c r="GZ33" s="583"/>
      <c r="HA33" s="583"/>
      <c r="HB33" s="583"/>
      <c r="HC33" s="583"/>
      <c r="HD33" s="744"/>
    </row>
    <row r="34" spans="1:238" s="2" customFormat="1" ht="12.75" x14ac:dyDescent="0.2">
      <c r="A34" s="18"/>
      <c r="B34" s="632"/>
      <c r="C34" s="632"/>
      <c r="D34" s="632"/>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3"/>
      <c r="AF34" s="674">
        <v>53115</v>
      </c>
      <c r="AG34" s="676" t="s">
        <v>220</v>
      </c>
      <c r="AH34" s="677"/>
      <c r="AI34" s="677"/>
      <c r="AJ34" s="677"/>
      <c r="AK34" s="677"/>
      <c r="AL34" s="677"/>
      <c r="AM34" s="677"/>
      <c r="AN34" s="677"/>
      <c r="AO34" s="677"/>
      <c r="AP34" s="677"/>
      <c r="AQ34" s="678"/>
      <c r="AR34" s="758"/>
      <c r="AS34" s="603"/>
      <c r="AT34" s="603"/>
      <c r="AU34" s="603"/>
      <c r="AV34" s="603"/>
      <c r="AW34" s="603"/>
      <c r="AX34" s="603"/>
      <c r="AY34" s="603"/>
      <c r="AZ34" s="603"/>
      <c r="BA34" s="603"/>
      <c r="BB34" s="603"/>
      <c r="BC34" s="603"/>
      <c r="BD34" s="603"/>
      <c r="BE34" s="603"/>
      <c r="BF34" s="603"/>
      <c r="BG34" s="603"/>
      <c r="BH34" s="603"/>
      <c r="BI34" s="603"/>
      <c r="BJ34" s="603"/>
      <c r="BK34" s="759"/>
      <c r="BL34" s="603"/>
      <c r="BM34" s="603"/>
      <c r="BN34" s="603"/>
      <c r="BO34" s="603"/>
      <c r="BP34" s="603"/>
      <c r="BQ34" s="603"/>
      <c r="BR34" s="603"/>
      <c r="BS34" s="603"/>
      <c r="BT34" s="603"/>
      <c r="BU34" s="603"/>
      <c r="BV34" s="603"/>
      <c r="BW34" s="603"/>
      <c r="BX34" s="603"/>
      <c r="BY34" s="603"/>
      <c r="BZ34" s="603"/>
      <c r="CA34" s="603"/>
      <c r="CB34" s="603"/>
      <c r="CC34" s="603"/>
      <c r="CD34" s="603"/>
      <c r="CE34" s="759"/>
      <c r="CF34" s="742"/>
      <c r="CG34" s="603"/>
      <c r="CH34" s="603"/>
      <c r="CI34" s="603"/>
      <c r="CJ34" s="603"/>
      <c r="CK34" s="603"/>
      <c r="CL34" s="603"/>
      <c r="CM34" s="603"/>
      <c r="CN34" s="603"/>
      <c r="CO34" s="603"/>
      <c r="CP34" s="603"/>
      <c r="CQ34" s="603"/>
      <c r="CR34" s="603"/>
      <c r="CS34" s="603"/>
      <c r="CT34" s="603"/>
      <c r="CU34" s="759"/>
      <c r="CV34" s="606"/>
      <c r="CW34" s="606"/>
      <c r="CX34" s="603"/>
      <c r="CY34" s="603"/>
      <c r="CZ34" s="603"/>
      <c r="DA34" s="603"/>
      <c r="DB34" s="603"/>
      <c r="DC34" s="603"/>
      <c r="DD34" s="603"/>
      <c r="DE34" s="603"/>
      <c r="DF34" s="603"/>
      <c r="DG34" s="603"/>
      <c r="DH34" s="603"/>
      <c r="DI34" s="603"/>
      <c r="DJ34" s="603"/>
      <c r="DK34" s="603"/>
      <c r="DL34" s="603"/>
      <c r="DM34" s="538"/>
      <c r="DN34" s="745"/>
      <c r="DO34" s="742"/>
      <c r="DP34" s="603"/>
      <c r="DQ34" s="603"/>
      <c r="DR34" s="603"/>
      <c r="DS34" s="603"/>
      <c r="DT34" s="603"/>
      <c r="DU34" s="603"/>
      <c r="DV34" s="603"/>
      <c r="DW34" s="603"/>
      <c r="DX34" s="603"/>
      <c r="DY34" s="603"/>
      <c r="DZ34" s="603"/>
      <c r="EA34" s="603"/>
      <c r="EB34" s="603"/>
      <c r="EC34" s="603"/>
      <c r="ED34" s="603"/>
      <c r="EE34" s="603"/>
      <c r="EF34" s="603"/>
      <c r="EG34" s="603"/>
      <c r="EH34" s="742"/>
      <c r="EI34" s="603"/>
      <c r="EJ34" s="603"/>
      <c r="EK34" s="603"/>
      <c r="EL34" s="603"/>
      <c r="EM34" s="603"/>
      <c r="EN34" s="603"/>
      <c r="EO34" s="603"/>
      <c r="EP34" s="603"/>
      <c r="EQ34" s="603"/>
      <c r="ER34" s="603"/>
      <c r="ES34" s="603"/>
      <c r="ET34" s="603"/>
      <c r="EU34" s="603"/>
      <c r="EV34" s="603"/>
      <c r="EW34" s="603"/>
      <c r="EX34" s="603"/>
      <c r="EY34" s="603"/>
      <c r="EZ34" s="603"/>
      <c r="FA34" s="759"/>
      <c r="FB34" s="742"/>
      <c r="FC34" s="603"/>
      <c r="FD34" s="603"/>
      <c r="FE34" s="603"/>
      <c r="FF34" s="603"/>
      <c r="FG34" s="603"/>
      <c r="FH34" s="603"/>
      <c r="FI34" s="603"/>
      <c r="FJ34" s="603"/>
      <c r="FK34" s="603"/>
      <c r="FL34" s="603"/>
      <c r="FM34" s="603"/>
      <c r="FN34" s="603"/>
      <c r="FO34" s="603"/>
      <c r="FP34" s="759"/>
      <c r="FQ34" s="742">
        <f>+AR34+BL34+CF34-CX34-DQ34+EH34+FB34-GK34</f>
        <v>0</v>
      </c>
      <c r="FR34" s="603"/>
      <c r="FS34" s="603"/>
      <c r="FT34" s="603"/>
      <c r="FU34" s="603"/>
      <c r="FV34" s="603"/>
      <c r="FW34" s="603"/>
      <c r="FX34" s="603"/>
      <c r="FY34" s="603"/>
      <c r="FZ34" s="603"/>
      <c r="GA34" s="603"/>
      <c r="GB34" s="603"/>
      <c r="GC34" s="603"/>
      <c r="GD34" s="603"/>
      <c r="GE34" s="603"/>
      <c r="GF34" s="603"/>
      <c r="GG34" s="603"/>
      <c r="GH34" s="603"/>
      <c r="GI34" s="603"/>
      <c r="GJ34" s="603"/>
      <c r="GK34" s="742">
        <f>+BL34-DQ34+FB34</f>
        <v>0</v>
      </c>
      <c r="GL34" s="603"/>
      <c r="GM34" s="603"/>
      <c r="GN34" s="603"/>
      <c r="GO34" s="603"/>
      <c r="GP34" s="603"/>
      <c r="GQ34" s="603"/>
      <c r="GR34" s="603"/>
      <c r="GS34" s="603"/>
      <c r="GT34" s="603"/>
      <c r="GU34" s="603"/>
      <c r="GV34" s="603"/>
      <c r="GW34" s="603"/>
      <c r="GX34" s="603"/>
      <c r="GY34" s="603"/>
      <c r="GZ34" s="603"/>
      <c r="HA34" s="603"/>
      <c r="HB34" s="603"/>
      <c r="HC34" s="603"/>
      <c r="HD34" s="743"/>
    </row>
    <row r="35" spans="1:238" s="2" customFormat="1" ht="3" customHeight="1" x14ac:dyDescent="0.2">
      <c r="A35" s="20"/>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3"/>
      <c r="AF35" s="821"/>
      <c r="AG35" s="679"/>
      <c r="AH35" s="680"/>
      <c r="AI35" s="680"/>
      <c r="AJ35" s="680"/>
      <c r="AK35" s="680"/>
      <c r="AL35" s="680"/>
      <c r="AM35" s="680"/>
      <c r="AN35" s="680"/>
      <c r="AO35" s="680"/>
      <c r="AP35" s="680"/>
      <c r="AQ35" s="681"/>
      <c r="AR35" s="758"/>
      <c r="AS35" s="603"/>
      <c r="AT35" s="603"/>
      <c r="AU35" s="603"/>
      <c r="AV35" s="603"/>
      <c r="AW35" s="603"/>
      <c r="AX35" s="603"/>
      <c r="AY35" s="603"/>
      <c r="AZ35" s="603"/>
      <c r="BA35" s="603"/>
      <c r="BB35" s="603"/>
      <c r="BC35" s="603"/>
      <c r="BD35" s="603"/>
      <c r="BE35" s="603"/>
      <c r="BF35" s="603"/>
      <c r="BG35" s="603"/>
      <c r="BH35" s="603"/>
      <c r="BI35" s="603"/>
      <c r="BJ35" s="603"/>
      <c r="BK35" s="759"/>
      <c r="BL35" s="603"/>
      <c r="BM35" s="603"/>
      <c r="BN35" s="603"/>
      <c r="BO35" s="603"/>
      <c r="BP35" s="603"/>
      <c r="BQ35" s="603"/>
      <c r="BR35" s="603"/>
      <c r="BS35" s="603"/>
      <c r="BT35" s="603"/>
      <c r="BU35" s="603"/>
      <c r="BV35" s="603"/>
      <c r="BW35" s="603"/>
      <c r="BX35" s="603"/>
      <c r="BY35" s="603"/>
      <c r="BZ35" s="603"/>
      <c r="CA35" s="603"/>
      <c r="CB35" s="603"/>
      <c r="CC35" s="603"/>
      <c r="CD35" s="603"/>
      <c r="CE35" s="759"/>
      <c r="CF35" s="742"/>
      <c r="CG35" s="603"/>
      <c r="CH35" s="603"/>
      <c r="CI35" s="603"/>
      <c r="CJ35" s="603"/>
      <c r="CK35" s="603"/>
      <c r="CL35" s="603"/>
      <c r="CM35" s="603"/>
      <c r="CN35" s="603"/>
      <c r="CO35" s="603"/>
      <c r="CP35" s="603"/>
      <c r="CQ35" s="603"/>
      <c r="CR35" s="603"/>
      <c r="CS35" s="603"/>
      <c r="CT35" s="603"/>
      <c r="CU35" s="759"/>
      <c r="CV35" s="606"/>
      <c r="CW35" s="606"/>
      <c r="CX35" s="603"/>
      <c r="CY35" s="603"/>
      <c r="CZ35" s="603"/>
      <c r="DA35" s="603"/>
      <c r="DB35" s="603"/>
      <c r="DC35" s="603"/>
      <c r="DD35" s="603"/>
      <c r="DE35" s="603"/>
      <c r="DF35" s="603"/>
      <c r="DG35" s="603"/>
      <c r="DH35" s="603"/>
      <c r="DI35" s="603"/>
      <c r="DJ35" s="603"/>
      <c r="DK35" s="603"/>
      <c r="DL35" s="603"/>
      <c r="DM35" s="588"/>
      <c r="DN35" s="741"/>
      <c r="DO35" s="742"/>
      <c r="DP35" s="603"/>
      <c r="DQ35" s="603"/>
      <c r="DR35" s="603"/>
      <c r="DS35" s="603"/>
      <c r="DT35" s="603"/>
      <c r="DU35" s="603"/>
      <c r="DV35" s="603"/>
      <c r="DW35" s="603"/>
      <c r="DX35" s="603"/>
      <c r="DY35" s="603"/>
      <c r="DZ35" s="603"/>
      <c r="EA35" s="603"/>
      <c r="EB35" s="603"/>
      <c r="EC35" s="603"/>
      <c r="ED35" s="603"/>
      <c r="EE35" s="603"/>
      <c r="EF35" s="603"/>
      <c r="EG35" s="603"/>
      <c r="EH35" s="742"/>
      <c r="EI35" s="603"/>
      <c r="EJ35" s="603"/>
      <c r="EK35" s="603"/>
      <c r="EL35" s="603"/>
      <c r="EM35" s="603"/>
      <c r="EN35" s="603"/>
      <c r="EO35" s="603"/>
      <c r="EP35" s="603"/>
      <c r="EQ35" s="603"/>
      <c r="ER35" s="603"/>
      <c r="ES35" s="603"/>
      <c r="ET35" s="603"/>
      <c r="EU35" s="603"/>
      <c r="EV35" s="603"/>
      <c r="EW35" s="603"/>
      <c r="EX35" s="603"/>
      <c r="EY35" s="603"/>
      <c r="EZ35" s="603"/>
      <c r="FA35" s="759"/>
      <c r="FB35" s="742"/>
      <c r="FC35" s="603"/>
      <c r="FD35" s="603"/>
      <c r="FE35" s="603"/>
      <c r="FF35" s="603"/>
      <c r="FG35" s="603"/>
      <c r="FH35" s="603"/>
      <c r="FI35" s="603"/>
      <c r="FJ35" s="603"/>
      <c r="FK35" s="603"/>
      <c r="FL35" s="603"/>
      <c r="FM35" s="603"/>
      <c r="FN35" s="603"/>
      <c r="FO35" s="603"/>
      <c r="FP35" s="759"/>
      <c r="FQ35" s="582"/>
      <c r="FR35" s="583"/>
      <c r="FS35" s="583"/>
      <c r="FT35" s="583"/>
      <c r="FU35" s="583"/>
      <c r="FV35" s="583"/>
      <c r="FW35" s="583"/>
      <c r="FX35" s="583"/>
      <c r="FY35" s="583"/>
      <c r="FZ35" s="583"/>
      <c r="GA35" s="583"/>
      <c r="GB35" s="583"/>
      <c r="GC35" s="583"/>
      <c r="GD35" s="583"/>
      <c r="GE35" s="583"/>
      <c r="GF35" s="583"/>
      <c r="GG35" s="583"/>
      <c r="GH35" s="583"/>
      <c r="GI35" s="583"/>
      <c r="GJ35" s="583"/>
      <c r="GK35" s="582"/>
      <c r="GL35" s="583"/>
      <c r="GM35" s="583"/>
      <c r="GN35" s="583"/>
      <c r="GO35" s="583"/>
      <c r="GP35" s="583"/>
      <c r="GQ35" s="583"/>
      <c r="GR35" s="583"/>
      <c r="GS35" s="583"/>
      <c r="GT35" s="583"/>
      <c r="GU35" s="583"/>
      <c r="GV35" s="583"/>
      <c r="GW35" s="583"/>
      <c r="GX35" s="583"/>
      <c r="GY35" s="583"/>
      <c r="GZ35" s="583"/>
      <c r="HA35" s="583"/>
      <c r="HB35" s="583"/>
      <c r="HC35" s="583"/>
      <c r="HD35" s="744"/>
    </row>
    <row r="36" spans="1:238" s="2" customFormat="1" ht="12.75" customHeight="1" x14ac:dyDescent="0.2">
      <c r="A36" s="16"/>
      <c r="B36" s="630" t="s">
        <v>104</v>
      </c>
      <c r="C36" s="630"/>
      <c r="D36" s="630"/>
      <c r="E36" s="630"/>
      <c r="F36" s="630"/>
      <c r="G36" s="630"/>
      <c r="H36" s="630"/>
      <c r="I36" s="630"/>
      <c r="J36" s="630"/>
      <c r="K36" s="630"/>
      <c r="L36" s="630"/>
      <c r="M36" s="630"/>
      <c r="N36" s="630"/>
      <c r="O36" s="630"/>
      <c r="P36" s="630"/>
      <c r="Q36" s="630"/>
      <c r="R36" s="630"/>
      <c r="S36" s="630"/>
      <c r="T36" s="630"/>
      <c r="U36" s="630"/>
      <c r="V36" s="630"/>
      <c r="W36" s="630"/>
      <c r="X36" s="630"/>
      <c r="Y36" s="630"/>
      <c r="Z36" s="630"/>
      <c r="AA36" s="630"/>
      <c r="AB36" s="630"/>
      <c r="AC36" s="630"/>
      <c r="AD36" s="630"/>
      <c r="AE36" s="631"/>
      <c r="AF36" s="674">
        <v>53016</v>
      </c>
      <c r="AG36" s="676" t="s">
        <v>219</v>
      </c>
      <c r="AH36" s="677"/>
      <c r="AI36" s="677"/>
      <c r="AJ36" s="677"/>
      <c r="AK36" s="677"/>
      <c r="AL36" s="677"/>
      <c r="AM36" s="677"/>
      <c r="AN36" s="677"/>
      <c r="AO36" s="677"/>
      <c r="AP36" s="677"/>
      <c r="AQ36" s="678"/>
      <c r="AR36" s="626">
        <v>519987</v>
      </c>
      <c r="AS36" s="551"/>
      <c r="AT36" s="551"/>
      <c r="AU36" s="551"/>
      <c r="AV36" s="551"/>
      <c r="AW36" s="551"/>
      <c r="AX36" s="551"/>
      <c r="AY36" s="551"/>
      <c r="AZ36" s="551"/>
      <c r="BA36" s="551"/>
      <c r="BB36" s="551"/>
      <c r="BC36" s="551"/>
      <c r="BD36" s="551"/>
      <c r="BE36" s="551"/>
      <c r="BF36" s="551"/>
      <c r="BG36" s="551"/>
      <c r="BH36" s="551"/>
      <c r="BI36" s="551"/>
      <c r="BJ36" s="551"/>
      <c r="BK36" s="551"/>
      <c r="BL36" s="550"/>
      <c r="BM36" s="551"/>
      <c r="BN36" s="551"/>
      <c r="BO36" s="551"/>
      <c r="BP36" s="551"/>
      <c r="BQ36" s="551"/>
      <c r="BR36" s="551"/>
      <c r="BS36" s="551"/>
      <c r="BT36" s="551"/>
      <c r="BU36" s="551"/>
      <c r="BV36" s="551"/>
      <c r="BW36" s="551"/>
      <c r="BX36" s="551"/>
      <c r="BY36" s="551"/>
      <c r="BZ36" s="551"/>
      <c r="CA36" s="551"/>
      <c r="CB36" s="551"/>
      <c r="CC36" s="551"/>
      <c r="CD36" s="551"/>
      <c r="CE36" s="551"/>
      <c r="CF36" s="550">
        <v>10185</v>
      </c>
      <c r="CG36" s="551"/>
      <c r="CH36" s="551"/>
      <c r="CI36" s="551"/>
      <c r="CJ36" s="551"/>
      <c r="CK36" s="551"/>
      <c r="CL36" s="551"/>
      <c r="CM36" s="551"/>
      <c r="CN36" s="551"/>
      <c r="CO36" s="551"/>
      <c r="CP36" s="551"/>
      <c r="CQ36" s="551"/>
      <c r="CR36" s="551"/>
      <c r="CS36" s="551"/>
      <c r="CT36" s="551"/>
      <c r="CU36" s="551"/>
      <c r="CV36" s="748" t="s">
        <v>6</v>
      </c>
      <c r="CW36" s="595"/>
      <c r="CX36" s="551">
        <v>20582</v>
      </c>
      <c r="CY36" s="551"/>
      <c r="CZ36" s="551"/>
      <c r="DA36" s="551"/>
      <c r="DB36" s="551"/>
      <c r="DC36" s="551"/>
      <c r="DD36" s="551"/>
      <c r="DE36" s="551"/>
      <c r="DF36" s="551"/>
      <c r="DG36" s="551"/>
      <c r="DH36" s="551"/>
      <c r="DI36" s="551"/>
      <c r="DJ36" s="551"/>
      <c r="DK36" s="551"/>
      <c r="DL36" s="551"/>
      <c r="DM36" s="538" t="s">
        <v>7</v>
      </c>
      <c r="DN36" s="745"/>
      <c r="DO36" s="550"/>
      <c r="DP36" s="551"/>
      <c r="DQ36" s="551"/>
      <c r="DR36" s="551"/>
      <c r="DS36" s="551"/>
      <c r="DT36" s="551"/>
      <c r="DU36" s="551"/>
      <c r="DV36" s="551"/>
      <c r="DW36" s="551"/>
      <c r="DX36" s="551"/>
      <c r="DY36" s="551"/>
      <c r="DZ36" s="551"/>
      <c r="EA36" s="551"/>
      <c r="EB36" s="551"/>
      <c r="EC36" s="551"/>
      <c r="ED36" s="551"/>
      <c r="EE36" s="551"/>
      <c r="EF36" s="551"/>
      <c r="EG36" s="551"/>
      <c r="EH36" s="550"/>
      <c r="EI36" s="551"/>
      <c r="EJ36" s="551"/>
      <c r="EK36" s="551"/>
      <c r="EL36" s="551"/>
      <c r="EM36" s="551"/>
      <c r="EN36" s="551"/>
      <c r="EO36" s="551"/>
      <c r="EP36" s="551"/>
      <c r="EQ36" s="551"/>
      <c r="ER36" s="551"/>
      <c r="ES36" s="551"/>
      <c r="ET36" s="551"/>
      <c r="EU36" s="551"/>
      <c r="EV36" s="551"/>
      <c r="EW36" s="551"/>
      <c r="EX36" s="551"/>
      <c r="EY36" s="551"/>
      <c r="EZ36" s="551"/>
      <c r="FA36" s="551"/>
      <c r="FB36" s="550"/>
      <c r="FC36" s="551"/>
      <c r="FD36" s="551"/>
      <c r="FE36" s="551"/>
      <c r="FF36" s="551"/>
      <c r="FG36" s="551"/>
      <c r="FH36" s="551"/>
      <c r="FI36" s="551"/>
      <c r="FJ36" s="551"/>
      <c r="FK36" s="551"/>
      <c r="FL36" s="551"/>
      <c r="FM36" s="551"/>
      <c r="FN36" s="551"/>
      <c r="FO36" s="551"/>
      <c r="FP36" s="551"/>
      <c r="FQ36" s="742">
        <f>+AR36+BL36+CF36-CX36-DQ36+EH36+FB36-GK36</f>
        <v>509590</v>
      </c>
      <c r="FR36" s="603"/>
      <c r="FS36" s="603"/>
      <c r="FT36" s="603"/>
      <c r="FU36" s="603"/>
      <c r="FV36" s="603"/>
      <c r="FW36" s="603"/>
      <c r="FX36" s="603"/>
      <c r="FY36" s="603"/>
      <c r="FZ36" s="603"/>
      <c r="GA36" s="603"/>
      <c r="GB36" s="603"/>
      <c r="GC36" s="603"/>
      <c r="GD36" s="603"/>
      <c r="GE36" s="603"/>
      <c r="GF36" s="603"/>
      <c r="GG36" s="603"/>
      <c r="GH36" s="603"/>
      <c r="GI36" s="603"/>
      <c r="GJ36" s="603"/>
      <c r="GK36" s="742">
        <f>+BL36-DQ36+FB36</f>
        <v>0</v>
      </c>
      <c r="GL36" s="603"/>
      <c r="GM36" s="603"/>
      <c r="GN36" s="603"/>
      <c r="GO36" s="603"/>
      <c r="GP36" s="603"/>
      <c r="GQ36" s="603"/>
      <c r="GR36" s="603"/>
      <c r="GS36" s="603"/>
      <c r="GT36" s="603"/>
      <c r="GU36" s="603"/>
      <c r="GV36" s="603"/>
      <c r="GW36" s="603"/>
      <c r="GX36" s="603"/>
      <c r="GY36" s="603"/>
      <c r="GZ36" s="603"/>
      <c r="HA36" s="603"/>
      <c r="HB36" s="603"/>
      <c r="HC36" s="603"/>
      <c r="HD36" s="743"/>
    </row>
    <row r="37" spans="1:238" s="2" customFormat="1" ht="3" customHeight="1" x14ac:dyDescent="0.2">
      <c r="A37" s="18"/>
      <c r="B37" s="632"/>
      <c r="C37" s="632"/>
      <c r="D37" s="632"/>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3"/>
      <c r="AF37" s="675"/>
      <c r="AG37" s="679"/>
      <c r="AH37" s="680"/>
      <c r="AI37" s="680"/>
      <c r="AJ37" s="680"/>
      <c r="AK37" s="680"/>
      <c r="AL37" s="680"/>
      <c r="AM37" s="680"/>
      <c r="AN37" s="680"/>
      <c r="AO37" s="680"/>
      <c r="AP37" s="680"/>
      <c r="AQ37" s="681"/>
      <c r="AR37" s="623"/>
      <c r="AS37" s="583"/>
      <c r="AT37" s="583"/>
      <c r="AU37" s="583"/>
      <c r="AV37" s="583"/>
      <c r="AW37" s="583"/>
      <c r="AX37" s="583"/>
      <c r="AY37" s="583"/>
      <c r="AZ37" s="583"/>
      <c r="BA37" s="583"/>
      <c r="BB37" s="583"/>
      <c r="BC37" s="583"/>
      <c r="BD37" s="583"/>
      <c r="BE37" s="583"/>
      <c r="BF37" s="583"/>
      <c r="BG37" s="583"/>
      <c r="BH37" s="583"/>
      <c r="BI37" s="583"/>
      <c r="BJ37" s="583"/>
      <c r="BK37" s="583"/>
      <c r="BL37" s="582"/>
      <c r="BM37" s="583"/>
      <c r="BN37" s="583"/>
      <c r="BO37" s="583"/>
      <c r="BP37" s="583"/>
      <c r="BQ37" s="583"/>
      <c r="BR37" s="583"/>
      <c r="BS37" s="583"/>
      <c r="BT37" s="583"/>
      <c r="BU37" s="583"/>
      <c r="BV37" s="583"/>
      <c r="BW37" s="583"/>
      <c r="BX37" s="583"/>
      <c r="BY37" s="583"/>
      <c r="BZ37" s="583"/>
      <c r="CA37" s="583"/>
      <c r="CB37" s="583"/>
      <c r="CC37" s="583"/>
      <c r="CD37" s="583"/>
      <c r="CE37" s="583"/>
      <c r="CF37" s="582"/>
      <c r="CG37" s="583"/>
      <c r="CH37" s="583"/>
      <c r="CI37" s="583"/>
      <c r="CJ37" s="583"/>
      <c r="CK37" s="583"/>
      <c r="CL37" s="583"/>
      <c r="CM37" s="583"/>
      <c r="CN37" s="583"/>
      <c r="CO37" s="583"/>
      <c r="CP37" s="583"/>
      <c r="CQ37" s="583"/>
      <c r="CR37" s="583"/>
      <c r="CS37" s="583"/>
      <c r="CT37" s="583"/>
      <c r="CU37" s="583"/>
      <c r="CV37" s="749"/>
      <c r="CW37" s="608"/>
      <c r="CX37" s="583"/>
      <c r="CY37" s="583"/>
      <c r="CZ37" s="583"/>
      <c r="DA37" s="583"/>
      <c r="DB37" s="583"/>
      <c r="DC37" s="583"/>
      <c r="DD37" s="583"/>
      <c r="DE37" s="583"/>
      <c r="DF37" s="583"/>
      <c r="DG37" s="583"/>
      <c r="DH37" s="583"/>
      <c r="DI37" s="583"/>
      <c r="DJ37" s="583"/>
      <c r="DK37" s="583"/>
      <c r="DL37" s="583"/>
      <c r="DM37" s="588"/>
      <c r="DN37" s="741"/>
      <c r="DO37" s="582"/>
      <c r="DP37" s="583"/>
      <c r="DQ37" s="583"/>
      <c r="DR37" s="583"/>
      <c r="DS37" s="583"/>
      <c r="DT37" s="583"/>
      <c r="DU37" s="583"/>
      <c r="DV37" s="583"/>
      <c r="DW37" s="583"/>
      <c r="DX37" s="583"/>
      <c r="DY37" s="583"/>
      <c r="DZ37" s="583"/>
      <c r="EA37" s="583"/>
      <c r="EB37" s="583"/>
      <c r="EC37" s="583"/>
      <c r="ED37" s="583"/>
      <c r="EE37" s="583"/>
      <c r="EF37" s="583"/>
      <c r="EG37" s="583"/>
      <c r="EH37" s="582"/>
      <c r="EI37" s="583"/>
      <c r="EJ37" s="583"/>
      <c r="EK37" s="583"/>
      <c r="EL37" s="583"/>
      <c r="EM37" s="583"/>
      <c r="EN37" s="583"/>
      <c r="EO37" s="583"/>
      <c r="EP37" s="583"/>
      <c r="EQ37" s="583"/>
      <c r="ER37" s="583"/>
      <c r="ES37" s="583"/>
      <c r="ET37" s="583"/>
      <c r="EU37" s="583"/>
      <c r="EV37" s="583"/>
      <c r="EW37" s="583"/>
      <c r="EX37" s="583"/>
      <c r="EY37" s="583"/>
      <c r="EZ37" s="583"/>
      <c r="FA37" s="583"/>
      <c r="FB37" s="582"/>
      <c r="FC37" s="583"/>
      <c r="FD37" s="583"/>
      <c r="FE37" s="583"/>
      <c r="FF37" s="583"/>
      <c r="FG37" s="583"/>
      <c r="FH37" s="583"/>
      <c r="FI37" s="583"/>
      <c r="FJ37" s="583"/>
      <c r="FK37" s="583"/>
      <c r="FL37" s="583"/>
      <c r="FM37" s="583"/>
      <c r="FN37" s="583"/>
      <c r="FO37" s="583"/>
      <c r="FP37" s="583"/>
      <c r="FQ37" s="582"/>
      <c r="FR37" s="583"/>
      <c r="FS37" s="583"/>
      <c r="FT37" s="583"/>
      <c r="FU37" s="583"/>
      <c r="FV37" s="583"/>
      <c r="FW37" s="583"/>
      <c r="FX37" s="583"/>
      <c r="FY37" s="583"/>
      <c r="FZ37" s="583"/>
      <c r="GA37" s="583"/>
      <c r="GB37" s="583"/>
      <c r="GC37" s="583"/>
      <c r="GD37" s="583"/>
      <c r="GE37" s="583"/>
      <c r="GF37" s="583"/>
      <c r="GG37" s="583"/>
      <c r="GH37" s="583"/>
      <c r="GI37" s="583"/>
      <c r="GJ37" s="583"/>
      <c r="GK37" s="582"/>
      <c r="GL37" s="583"/>
      <c r="GM37" s="583"/>
      <c r="GN37" s="583"/>
      <c r="GO37" s="583"/>
      <c r="GP37" s="583"/>
      <c r="GQ37" s="583"/>
      <c r="GR37" s="583"/>
      <c r="GS37" s="583"/>
      <c r="GT37" s="583"/>
      <c r="GU37" s="583"/>
      <c r="GV37" s="583"/>
      <c r="GW37" s="583"/>
      <c r="GX37" s="583"/>
      <c r="GY37" s="583"/>
      <c r="GZ37" s="583"/>
      <c r="HA37" s="583"/>
      <c r="HB37" s="583"/>
      <c r="HC37" s="583"/>
      <c r="HD37" s="744"/>
    </row>
    <row r="38" spans="1:238" s="2" customFormat="1" ht="12.75" x14ac:dyDescent="0.2">
      <c r="A38" s="18"/>
      <c r="B38" s="632"/>
      <c r="C38" s="632"/>
      <c r="D38" s="632"/>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3"/>
      <c r="AF38" s="674">
        <v>53116</v>
      </c>
      <c r="AG38" s="676" t="s">
        <v>220</v>
      </c>
      <c r="AH38" s="677"/>
      <c r="AI38" s="677"/>
      <c r="AJ38" s="677"/>
      <c r="AK38" s="677"/>
      <c r="AL38" s="677"/>
      <c r="AM38" s="677"/>
      <c r="AN38" s="677"/>
      <c r="AO38" s="677"/>
      <c r="AP38" s="677"/>
      <c r="AQ38" s="678"/>
      <c r="AR38" s="758">
        <v>10181</v>
      </c>
      <c r="AS38" s="603"/>
      <c r="AT38" s="603"/>
      <c r="AU38" s="603"/>
      <c r="AV38" s="603"/>
      <c r="AW38" s="603"/>
      <c r="AX38" s="603"/>
      <c r="AY38" s="603"/>
      <c r="AZ38" s="603"/>
      <c r="BA38" s="603"/>
      <c r="BB38" s="603"/>
      <c r="BC38" s="603"/>
      <c r="BD38" s="603"/>
      <c r="BE38" s="603"/>
      <c r="BF38" s="603"/>
      <c r="BG38" s="603"/>
      <c r="BH38" s="603"/>
      <c r="BI38" s="603"/>
      <c r="BJ38" s="603"/>
      <c r="BK38" s="759"/>
      <c r="BL38" s="603"/>
      <c r="BM38" s="603"/>
      <c r="BN38" s="603"/>
      <c r="BO38" s="603"/>
      <c r="BP38" s="603"/>
      <c r="BQ38" s="603"/>
      <c r="BR38" s="603"/>
      <c r="BS38" s="603"/>
      <c r="BT38" s="603"/>
      <c r="BU38" s="603"/>
      <c r="BV38" s="603"/>
      <c r="BW38" s="603"/>
      <c r="BX38" s="603"/>
      <c r="BY38" s="603"/>
      <c r="BZ38" s="603"/>
      <c r="CA38" s="603"/>
      <c r="CB38" s="603"/>
      <c r="CC38" s="603"/>
      <c r="CD38" s="603"/>
      <c r="CE38" s="759"/>
      <c r="CF38" s="742">
        <v>511593</v>
      </c>
      <c r="CG38" s="603"/>
      <c r="CH38" s="603"/>
      <c r="CI38" s="603"/>
      <c r="CJ38" s="603"/>
      <c r="CK38" s="603"/>
      <c r="CL38" s="603"/>
      <c r="CM38" s="603"/>
      <c r="CN38" s="603"/>
      <c r="CO38" s="603"/>
      <c r="CP38" s="603"/>
      <c r="CQ38" s="603"/>
      <c r="CR38" s="603"/>
      <c r="CS38" s="603"/>
      <c r="CT38" s="603"/>
      <c r="CU38" s="759"/>
      <c r="CV38" s="606" t="s">
        <v>6</v>
      </c>
      <c r="CW38" s="606"/>
      <c r="CX38" s="603">
        <v>1787</v>
      </c>
      <c r="CY38" s="603"/>
      <c r="CZ38" s="603"/>
      <c r="DA38" s="603"/>
      <c r="DB38" s="603"/>
      <c r="DC38" s="603"/>
      <c r="DD38" s="603"/>
      <c r="DE38" s="603"/>
      <c r="DF38" s="603"/>
      <c r="DG38" s="603"/>
      <c r="DH38" s="603"/>
      <c r="DI38" s="603"/>
      <c r="DJ38" s="603"/>
      <c r="DK38" s="603"/>
      <c r="DL38" s="603"/>
      <c r="DM38" s="538" t="s">
        <v>7</v>
      </c>
      <c r="DN38" s="745"/>
      <c r="DO38" s="742"/>
      <c r="DP38" s="603"/>
      <c r="DQ38" s="603"/>
      <c r="DR38" s="603"/>
      <c r="DS38" s="603"/>
      <c r="DT38" s="603"/>
      <c r="DU38" s="603"/>
      <c r="DV38" s="603"/>
      <c r="DW38" s="603"/>
      <c r="DX38" s="603"/>
      <c r="DY38" s="603"/>
      <c r="DZ38" s="603"/>
      <c r="EA38" s="603"/>
      <c r="EB38" s="603"/>
      <c r="EC38" s="603"/>
      <c r="ED38" s="603"/>
      <c r="EE38" s="603"/>
      <c r="EF38" s="603"/>
      <c r="EG38" s="603"/>
      <c r="EH38" s="742"/>
      <c r="EI38" s="603"/>
      <c r="EJ38" s="603"/>
      <c r="EK38" s="603"/>
      <c r="EL38" s="603"/>
      <c r="EM38" s="603"/>
      <c r="EN38" s="603"/>
      <c r="EO38" s="603"/>
      <c r="EP38" s="603"/>
      <c r="EQ38" s="603"/>
      <c r="ER38" s="603"/>
      <c r="ES38" s="603"/>
      <c r="ET38" s="603"/>
      <c r="EU38" s="603"/>
      <c r="EV38" s="603"/>
      <c r="EW38" s="603"/>
      <c r="EX38" s="603"/>
      <c r="EY38" s="603"/>
      <c r="EZ38" s="603"/>
      <c r="FA38" s="759"/>
      <c r="FB38" s="742"/>
      <c r="FC38" s="603"/>
      <c r="FD38" s="603"/>
      <c r="FE38" s="603"/>
      <c r="FF38" s="603"/>
      <c r="FG38" s="603"/>
      <c r="FH38" s="603"/>
      <c r="FI38" s="603"/>
      <c r="FJ38" s="603"/>
      <c r="FK38" s="603"/>
      <c r="FL38" s="603"/>
      <c r="FM38" s="603"/>
      <c r="FN38" s="603"/>
      <c r="FO38" s="603"/>
      <c r="FP38" s="759"/>
      <c r="FQ38" s="742">
        <f>+AR38+BL38+CF38-CX38-DQ38+EH38+FB38-GK38</f>
        <v>519987</v>
      </c>
      <c r="FR38" s="603"/>
      <c r="FS38" s="603"/>
      <c r="FT38" s="603"/>
      <c r="FU38" s="603"/>
      <c r="FV38" s="603"/>
      <c r="FW38" s="603"/>
      <c r="FX38" s="603"/>
      <c r="FY38" s="603"/>
      <c r="FZ38" s="603"/>
      <c r="GA38" s="603"/>
      <c r="GB38" s="603"/>
      <c r="GC38" s="603"/>
      <c r="GD38" s="603"/>
      <c r="GE38" s="603"/>
      <c r="GF38" s="603"/>
      <c r="GG38" s="603"/>
      <c r="GH38" s="603"/>
      <c r="GI38" s="603"/>
      <c r="GJ38" s="603"/>
      <c r="GK38" s="742">
        <f>+BL38-DQ38+FB38</f>
        <v>0</v>
      </c>
      <c r="GL38" s="603"/>
      <c r="GM38" s="603"/>
      <c r="GN38" s="603"/>
      <c r="GO38" s="603"/>
      <c r="GP38" s="603"/>
      <c r="GQ38" s="603"/>
      <c r="GR38" s="603"/>
      <c r="GS38" s="603"/>
      <c r="GT38" s="603"/>
      <c r="GU38" s="603"/>
      <c r="GV38" s="603"/>
      <c r="GW38" s="603"/>
      <c r="GX38" s="603"/>
      <c r="GY38" s="603"/>
      <c r="GZ38" s="603"/>
      <c r="HA38" s="603"/>
      <c r="HB38" s="603"/>
      <c r="HC38" s="603"/>
      <c r="HD38" s="743"/>
    </row>
    <row r="39" spans="1:238" s="2" customFormat="1" ht="3" customHeight="1" x14ac:dyDescent="0.2">
      <c r="A39" s="20"/>
      <c r="B39" s="634"/>
      <c r="C39" s="634"/>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5"/>
      <c r="AF39" s="821"/>
      <c r="AG39" s="679"/>
      <c r="AH39" s="680"/>
      <c r="AI39" s="680"/>
      <c r="AJ39" s="680"/>
      <c r="AK39" s="680"/>
      <c r="AL39" s="680"/>
      <c r="AM39" s="680"/>
      <c r="AN39" s="680"/>
      <c r="AO39" s="680"/>
      <c r="AP39" s="680"/>
      <c r="AQ39" s="681"/>
      <c r="AR39" s="758"/>
      <c r="AS39" s="603"/>
      <c r="AT39" s="603"/>
      <c r="AU39" s="603"/>
      <c r="AV39" s="603"/>
      <c r="AW39" s="603"/>
      <c r="AX39" s="603"/>
      <c r="AY39" s="603"/>
      <c r="AZ39" s="603"/>
      <c r="BA39" s="603"/>
      <c r="BB39" s="603"/>
      <c r="BC39" s="603"/>
      <c r="BD39" s="603"/>
      <c r="BE39" s="603"/>
      <c r="BF39" s="603"/>
      <c r="BG39" s="603"/>
      <c r="BH39" s="603"/>
      <c r="BI39" s="603"/>
      <c r="BJ39" s="603"/>
      <c r="BK39" s="759"/>
      <c r="BL39" s="603"/>
      <c r="BM39" s="603"/>
      <c r="BN39" s="603"/>
      <c r="BO39" s="603"/>
      <c r="BP39" s="603"/>
      <c r="BQ39" s="603"/>
      <c r="BR39" s="603"/>
      <c r="BS39" s="603"/>
      <c r="BT39" s="603"/>
      <c r="BU39" s="603"/>
      <c r="BV39" s="603"/>
      <c r="BW39" s="603"/>
      <c r="BX39" s="603"/>
      <c r="BY39" s="603"/>
      <c r="BZ39" s="603"/>
      <c r="CA39" s="603"/>
      <c r="CB39" s="603"/>
      <c r="CC39" s="603"/>
      <c r="CD39" s="603"/>
      <c r="CE39" s="759"/>
      <c r="CF39" s="742"/>
      <c r="CG39" s="603"/>
      <c r="CH39" s="603"/>
      <c r="CI39" s="603"/>
      <c r="CJ39" s="603"/>
      <c r="CK39" s="603"/>
      <c r="CL39" s="603"/>
      <c r="CM39" s="603"/>
      <c r="CN39" s="603"/>
      <c r="CO39" s="603"/>
      <c r="CP39" s="603"/>
      <c r="CQ39" s="603"/>
      <c r="CR39" s="603"/>
      <c r="CS39" s="603"/>
      <c r="CT39" s="603"/>
      <c r="CU39" s="759"/>
      <c r="CV39" s="606"/>
      <c r="CW39" s="606"/>
      <c r="CX39" s="603"/>
      <c r="CY39" s="603"/>
      <c r="CZ39" s="603"/>
      <c r="DA39" s="603"/>
      <c r="DB39" s="603"/>
      <c r="DC39" s="603"/>
      <c r="DD39" s="603"/>
      <c r="DE39" s="603"/>
      <c r="DF39" s="603"/>
      <c r="DG39" s="603"/>
      <c r="DH39" s="603"/>
      <c r="DI39" s="603"/>
      <c r="DJ39" s="603"/>
      <c r="DK39" s="603"/>
      <c r="DL39" s="603"/>
      <c r="DM39" s="588"/>
      <c r="DN39" s="741"/>
      <c r="DO39" s="742"/>
      <c r="DP39" s="603"/>
      <c r="DQ39" s="603"/>
      <c r="DR39" s="603"/>
      <c r="DS39" s="603"/>
      <c r="DT39" s="603"/>
      <c r="DU39" s="603"/>
      <c r="DV39" s="603"/>
      <c r="DW39" s="603"/>
      <c r="DX39" s="603"/>
      <c r="DY39" s="603"/>
      <c r="DZ39" s="603"/>
      <c r="EA39" s="603"/>
      <c r="EB39" s="603"/>
      <c r="EC39" s="603"/>
      <c r="ED39" s="603"/>
      <c r="EE39" s="603"/>
      <c r="EF39" s="603"/>
      <c r="EG39" s="603"/>
      <c r="EH39" s="742"/>
      <c r="EI39" s="603"/>
      <c r="EJ39" s="603"/>
      <c r="EK39" s="603"/>
      <c r="EL39" s="603"/>
      <c r="EM39" s="603"/>
      <c r="EN39" s="603"/>
      <c r="EO39" s="603"/>
      <c r="EP39" s="603"/>
      <c r="EQ39" s="603"/>
      <c r="ER39" s="603"/>
      <c r="ES39" s="603"/>
      <c r="ET39" s="603"/>
      <c r="EU39" s="603"/>
      <c r="EV39" s="603"/>
      <c r="EW39" s="603"/>
      <c r="EX39" s="603"/>
      <c r="EY39" s="603"/>
      <c r="EZ39" s="603"/>
      <c r="FA39" s="759"/>
      <c r="FB39" s="742"/>
      <c r="FC39" s="603"/>
      <c r="FD39" s="603"/>
      <c r="FE39" s="603"/>
      <c r="FF39" s="603"/>
      <c r="FG39" s="603"/>
      <c r="FH39" s="603"/>
      <c r="FI39" s="603"/>
      <c r="FJ39" s="603"/>
      <c r="FK39" s="603"/>
      <c r="FL39" s="603"/>
      <c r="FM39" s="603"/>
      <c r="FN39" s="603"/>
      <c r="FO39" s="603"/>
      <c r="FP39" s="759"/>
      <c r="FQ39" s="582"/>
      <c r="FR39" s="583"/>
      <c r="FS39" s="583"/>
      <c r="FT39" s="583"/>
      <c r="FU39" s="583"/>
      <c r="FV39" s="583"/>
      <c r="FW39" s="583"/>
      <c r="FX39" s="583"/>
      <c r="FY39" s="583"/>
      <c r="FZ39" s="583"/>
      <c r="GA39" s="583"/>
      <c r="GB39" s="583"/>
      <c r="GC39" s="583"/>
      <c r="GD39" s="583"/>
      <c r="GE39" s="583"/>
      <c r="GF39" s="583"/>
      <c r="GG39" s="583"/>
      <c r="GH39" s="583"/>
      <c r="GI39" s="583"/>
      <c r="GJ39" s="583"/>
      <c r="GK39" s="582"/>
      <c r="GL39" s="583"/>
      <c r="GM39" s="583"/>
      <c r="GN39" s="583"/>
      <c r="GO39" s="583"/>
      <c r="GP39" s="583"/>
      <c r="GQ39" s="583"/>
      <c r="GR39" s="583"/>
      <c r="GS39" s="583"/>
      <c r="GT39" s="583"/>
      <c r="GU39" s="583"/>
      <c r="GV39" s="583"/>
      <c r="GW39" s="583"/>
      <c r="GX39" s="583"/>
      <c r="GY39" s="583"/>
      <c r="GZ39" s="583"/>
      <c r="HA39" s="583"/>
      <c r="HB39" s="583"/>
      <c r="HC39" s="583"/>
      <c r="HD39" s="744"/>
    </row>
    <row r="40" spans="1:238" s="2" customFormat="1" ht="12.75" customHeight="1" x14ac:dyDescent="0.2">
      <c r="A40" s="18"/>
      <c r="B40" s="632" t="s">
        <v>147</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3"/>
      <c r="AF40" s="674">
        <v>53017</v>
      </c>
      <c r="AG40" s="676" t="s">
        <v>219</v>
      </c>
      <c r="AH40" s="677"/>
      <c r="AI40" s="677"/>
      <c r="AJ40" s="677"/>
      <c r="AK40" s="677"/>
      <c r="AL40" s="677"/>
      <c r="AM40" s="677"/>
      <c r="AN40" s="677"/>
      <c r="AO40" s="677"/>
      <c r="AP40" s="677"/>
      <c r="AQ40" s="678"/>
      <c r="AR40" s="626"/>
      <c r="AS40" s="551"/>
      <c r="AT40" s="551"/>
      <c r="AU40" s="551"/>
      <c r="AV40" s="551"/>
      <c r="AW40" s="551"/>
      <c r="AX40" s="551"/>
      <c r="AY40" s="551"/>
      <c r="AZ40" s="551"/>
      <c r="BA40" s="551"/>
      <c r="BB40" s="551"/>
      <c r="BC40" s="551"/>
      <c r="BD40" s="551"/>
      <c r="BE40" s="551"/>
      <c r="BF40" s="551"/>
      <c r="BG40" s="551"/>
      <c r="BH40" s="551"/>
      <c r="BI40" s="551"/>
      <c r="BJ40" s="551"/>
      <c r="BK40" s="551"/>
      <c r="BL40" s="550"/>
      <c r="BM40" s="551"/>
      <c r="BN40" s="551"/>
      <c r="BO40" s="551"/>
      <c r="BP40" s="551"/>
      <c r="BQ40" s="551"/>
      <c r="BR40" s="551"/>
      <c r="BS40" s="551"/>
      <c r="BT40" s="551"/>
      <c r="BU40" s="551"/>
      <c r="BV40" s="551"/>
      <c r="BW40" s="551"/>
      <c r="BX40" s="551"/>
      <c r="BY40" s="551"/>
      <c r="BZ40" s="551"/>
      <c r="CA40" s="551"/>
      <c r="CB40" s="551"/>
      <c r="CC40" s="551"/>
      <c r="CD40" s="551"/>
      <c r="CE40" s="551"/>
      <c r="CF40" s="550"/>
      <c r="CG40" s="551"/>
      <c r="CH40" s="551"/>
      <c r="CI40" s="551"/>
      <c r="CJ40" s="551"/>
      <c r="CK40" s="551"/>
      <c r="CL40" s="551"/>
      <c r="CM40" s="551"/>
      <c r="CN40" s="551"/>
      <c r="CO40" s="551"/>
      <c r="CP40" s="551"/>
      <c r="CQ40" s="551"/>
      <c r="CR40" s="551"/>
      <c r="CS40" s="551"/>
      <c r="CT40" s="551"/>
      <c r="CU40" s="551"/>
      <c r="CV40" s="748"/>
      <c r="CW40" s="595"/>
      <c r="CX40" s="551"/>
      <c r="CY40" s="551"/>
      <c r="CZ40" s="551"/>
      <c r="DA40" s="551"/>
      <c r="DB40" s="551"/>
      <c r="DC40" s="551"/>
      <c r="DD40" s="551"/>
      <c r="DE40" s="551"/>
      <c r="DF40" s="551"/>
      <c r="DG40" s="551"/>
      <c r="DH40" s="551"/>
      <c r="DI40" s="551"/>
      <c r="DJ40" s="551"/>
      <c r="DK40" s="551"/>
      <c r="DL40" s="551"/>
      <c r="DM40" s="538"/>
      <c r="DN40" s="745"/>
      <c r="DO40" s="550"/>
      <c r="DP40" s="551"/>
      <c r="DQ40" s="551"/>
      <c r="DR40" s="551"/>
      <c r="DS40" s="551"/>
      <c r="DT40" s="551"/>
      <c r="DU40" s="551"/>
      <c r="DV40" s="551"/>
      <c r="DW40" s="551"/>
      <c r="DX40" s="551"/>
      <c r="DY40" s="551"/>
      <c r="DZ40" s="551"/>
      <c r="EA40" s="551"/>
      <c r="EB40" s="551"/>
      <c r="EC40" s="551"/>
      <c r="ED40" s="551"/>
      <c r="EE40" s="551"/>
      <c r="EF40" s="551"/>
      <c r="EG40" s="551"/>
      <c r="EH40" s="550"/>
      <c r="EI40" s="551"/>
      <c r="EJ40" s="551"/>
      <c r="EK40" s="551"/>
      <c r="EL40" s="551"/>
      <c r="EM40" s="551"/>
      <c r="EN40" s="551"/>
      <c r="EO40" s="551"/>
      <c r="EP40" s="551"/>
      <c r="EQ40" s="551"/>
      <c r="ER40" s="551"/>
      <c r="ES40" s="551"/>
      <c r="ET40" s="551"/>
      <c r="EU40" s="551"/>
      <c r="EV40" s="551"/>
      <c r="EW40" s="551"/>
      <c r="EX40" s="551"/>
      <c r="EY40" s="551"/>
      <c r="EZ40" s="551"/>
      <c r="FA40" s="551"/>
      <c r="FB40" s="550"/>
      <c r="FC40" s="551"/>
      <c r="FD40" s="551"/>
      <c r="FE40" s="551"/>
      <c r="FF40" s="551"/>
      <c r="FG40" s="551"/>
      <c r="FH40" s="551"/>
      <c r="FI40" s="551"/>
      <c r="FJ40" s="551"/>
      <c r="FK40" s="551"/>
      <c r="FL40" s="551"/>
      <c r="FM40" s="551"/>
      <c r="FN40" s="551"/>
      <c r="FO40" s="551"/>
      <c r="FP40" s="551"/>
      <c r="FQ40" s="742">
        <f>+AR40+BL40+CF40-CX40-DQ40+EH40+FB40-GK40</f>
        <v>0</v>
      </c>
      <c r="FR40" s="603"/>
      <c r="FS40" s="603"/>
      <c r="FT40" s="603"/>
      <c r="FU40" s="603"/>
      <c r="FV40" s="603"/>
      <c r="FW40" s="603"/>
      <c r="FX40" s="603"/>
      <c r="FY40" s="603"/>
      <c r="FZ40" s="603"/>
      <c r="GA40" s="603"/>
      <c r="GB40" s="603"/>
      <c r="GC40" s="603"/>
      <c r="GD40" s="603"/>
      <c r="GE40" s="603"/>
      <c r="GF40" s="603"/>
      <c r="GG40" s="603"/>
      <c r="GH40" s="603"/>
      <c r="GI40" s="603"/>
      <c r="GJ40" s="603"/>
      <c r="GK40" s="742">
        <f>+BL40-DQ40+FB40</f>
        <v>0</v>
      </c>
      <c r="GL40" s="603"/>
      <c r="GM40" s="603"/>
      <c r="GN40" s="603"/>
      <c r="GO40" s="603"/>
      <c r="GP40" s="603"/>
      <c r="GQ40" s="603"/>
      <c r="GR40" s="603"/>
      <c r="GS40" s="603"/>
      <c r="GT40" s="603"/>
      <c r="GU40" s="603"/>
      <c r="GV40" s="603"/>
      <c r="GW40" s="603"/>
      <c r="GX40" s="603"/>
      <c r="GY40" s="603"/>
      <c r="GZ40" s="603"/>
      <c r="HA40" s="603"/>
      <c r="HB40" s="603"/>
      <c r="HC40" s="603"/>
      <c r="HD40" s="743"/>
    </row>
    <row r="41" spans="1:238" s="2" customFormat="1" ht="3" customHeight="1" x14ac:dyDescent="0.2">
      <c r="A41" s="18"/>
      <c r="B41" s="632"/>
      <c r="C41" s="632"/>
      <c r="D41" s="632"/>
      <c r="E41" s="632"/>
      <c r="F41" s="632"/>
      <c r="G41" s="632"/>
      <c r="H41" s="632"/>
      <c r="I41" s="632"/>
      <c r="J41" s="632"/>
      <c r="K41" s="632"/>
      <c r="L41" s="632"/>
      <c r="M41" s="632"/>
      <c r="N41" s="632"/>
      <c r="O41" s="632"/>
      <c r="P41" s="632"/>
      <c r="Q41" s="632"/>
      <c r="R41" s="632"/>
      <c r="S41" s="632"/>
      <c r="T41" s="632"/>
      <c r="U41" s="632"/>
      <c r="V41" s="632"/>
      <c r="W41" s="632"/>
      <c r="X41" s="632"/>
      <c r="Y41" s="632"/>
      <c r="Z41" s="632"/>
      <c r="AA41" s="632"/>
      <c r="AB41" s="632"/>
      <c r="AC41" s="632"/>
      <c r="AD41" s="632"/>
      <c r="AE41" s="633"/>
      <c r="AF41" s="675"/>
      <c r="AG41" s="679"/>
      <c r="AH41" s="680"/>
      <c r="AI41" s="680"/>
      <c r="AJ41" s="680"/>
      <c r="AK41" s="680"/>
      <c r="AL41" s="680"/>
      <c r="AM41" s="680"/>
      <c r="AN41" s="680"/>
      <c r="AO41" s="680"/>
      <c r="AP41" s="680"/>
      <c r="AQ41" s="681"/>
      <c r="AR41" s="623"/>
      <c r="AS41" s="583"/>
      <c r="AT41" s="583"/>
      <c r="AU41" s="583"/>
      <c r="AV41" s="583"/>
      <c r="AW41" s="583"/>
      <c r="AX41" s="583"/>
      <c r="AY41" s="583"/>
      <c r="AZ41" s="583"/>
      <c r="BA41" s="583"/>
      <c r="BB41" s="583"/>
      <c r="BC41" s="583"/>
      <c r="BD41" s="583"/>
      <c r="BE41" s="583"/>
      <c r="BF41" s="583"/>
      <c r="BG41" s="583"/>
      <c r="BH41" s="583"/>
      <c r="BI41" s="583"/>
      <c r="BJ41" s="583"/>
      <c r="BK41" s="583"/>
      <c r="BL41" s="582"/>
      <c r="BM41" s="583"/>
      <c r="BN41" s="583"/>
      <c r="BO41" s="583"/>
      <c r="BP41" s="583"/>
      <c r="BQ41" s="583"/>
      <c r="BR41" s="583"/>
      <c r="BS41" s="583"/>
      <c r="BT41" s="583"/>
      <c r="BU41" s="583"/>
      <c r="BV41" s="583"/>
      <c r="BW41" s="583"/>
      <c r="BX41" s="583"/>
      <c r="BY41" s="583"/>
      <c r="BZ41" s="583"/>
      <c r="CA41" s="583"/>
      <c r="CB41" s="583"/>
      <c r="CC41" s="583"/>
      <c r="CD41" s="583"/>
      <c r="CE41" s="583"/>
      <c r="CF41" s="582"/>
      <c r="CG41" s="583"/>
      <c r="CH41" s="583"/>
      <c r="CI41" s="583"/>
      <c r="CJ41" s="583"/>
      <c r="CK41" s="583"/>
      <c r="CL41" s="583"/>
      <c r="CM41" s="583"/>
      <c r="CN41" s="583"/>
      <c r="CO41" s="583"/>
      <c r="CP41" s="583"/>
      <c r="CQ41" s="583"/>
      <c r="CR41" s="583"/>
      <c r="CS41" s="583"/>
      <c r="CT41" s="583"/>
      <c r="CU41" s="583"/>
      <c r="CV41" s="749"/>
      <c r="CW41" s="608"/>
      <c r="CX41" s="583"/>
      <c r="CY41" s="583"/>
      <c r="CZ41" s="583"/>
      <c r="DA41" s="583"/>
      <c r="DB41" s="583"/>
      <c r="DC41" s="583"/>
      <c r="DD41" s="583"/>
      <c r="DE41" s="583"/>
      <c r="DF41" s="583"/>
      <c r="DG41" s="583"/>
      <c r="DH41" s="583"/>
      <c r="DI41" s="583"/>
      <c r="DJ41" s="583"/>
      <c r="DK41" s="583"/>
      <c r="DL41" s="583"/>
      <c r="DM41" s="588"/>
      <c r="DN41" s="741"/>
      <c r="DO41" s="582"/>
      <c r="DP41" s="583"/>
      <c r="DQ41" s="583"/>
      <c r="DR41" s="583"/>
      <c r="DS41" s="583"/>
      <c r="DT41" s="583"/>
      <c r="DU41" s="583"/>
      <c r="DV41" s="583"/>
      <c r="DW41" s="583"/>
      <c r="DX41" s="583"/>
      <c r="DY41" s="583"/>
      <c r="DZ41" s="583"/>
      <c r="EA41" s="583"/>
      <c r="EB41" s="583"/>
      <c r="EC41" s="583"/>
      <c r="ED41" s="583"/>
      <c r="EE41" s="583"/>
      <c r="EF41" s="583"/>
      <c r="EG41" s="583"/>
      <c r="EH41" s="582"/>
      <c r="EI41" s="583"/>
      <c r="EJ41" s="583"/>
      <c r="EK41" s="583"/>
      <c r="EL41" s="583"/>
      <c r="EM41" s="583"/>
      <c r="EN41" s="583"/>
      <c r="EO41" s="583"/>
      <c r="EP41" s="583"/>
      <c r="EQ41" s="583"/>
      <c r="ER41" s="583"/>
      <c r="ES41" s="583"/>
      <c r="ET41" s="583"/>
      <c r="EU41" s="583"/>
      <c r="EV41" s="583"/>
      <c r="EW41" s="583"/>
      <c r="EX41" s="583"/>
      <c r="EY41" s="583"/>
      <c r="EZ41" s="583"/>
      <c r="FA41" s="583"/>
      <c r="FB41" s="582"/>
      <c r="FC41" s="583"/>
      <c r="FD41" s="583"/>
      <c r="FE41" s="583"/>
      <c r="FF41" s="583"/>
      <c r="FG41" s="583"/>
      <c r="FH41" s="583"/>
      <c r="FI41" s="583"/>
      <c r="FJ41" s="583"/>
      <c r="FK41" s="583"/>
      <c r="FL41" s="583"/>
      <c r="FM41" s="583"/>
      <c r="FN41" s="583"/>
      <c r="FO41" s="583"/>
      <c r="FP41" s="583"/>
      <c r="FQ41" s="582"/>
      <c r="FR41" s="583"/>
      <c r="FS41" s="583"/>
      <c r="FT41" s="583"/>
      <c r="FU41" s="583"/>
      <c r="FV41" s="583"/>
      <c r="FW41" s="583"/>
      <c r="FX41" s="583"/>
      <c r="FY41" s="583"/>
      <c r="FZ41" s="583"/>
      <c r="GA41" s="583"/>
      <c r="GB41" s="583"/>
      <c r="GC41" s="583"/>
      <c r="GD41" s="583"/>
      <c r="GE41" s="583"/>
      <c r="GF41" s="583"/>
      <c r="GG41" s="583"/>
      <c r="GH41" s="583"/>
      <c r="GI41" s="583"/>
      <c r="GJ41" s="583"/>
      <c r="GK41" s="582"/>
      <c r="GL41" s="583"/>
      <c r="GM41" s="583"/>
      <c r="GN41" s="583"/>
      <c r="GO41" s="583"/>
      <c r="GP41" s="583"/>
      <c r="GQ41" s="583"/>
      <c r="GR41" s="583"/>
      <c r="GS41" s="583"/>
      <c r="GT41" s="583"/>
      <c r="GU41" s="583"/>
      <c r="GV41" s="583"/>
      <c r="GW41" s="583"/>
      <c r="GX41" s="583"/>
      <c r="GY41" s="583"/>
      <c r="GZ41" s="583"/>
      <c r="HA41" s="583"/>
      <c r="HB41" s="583"/>
      <c r="HC41" s="583"/>
      <c r="HD41" s="744"/>
    </row>
    <row r="42" spans="1:238" s="2" customFormat="1" ht="12.75" x14ac:dyDescent="0.2">
      <c r="A42" s="18"/>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3"/>
      <c r="AF42" s="674">
        <v>53117</v>
      </c>
      <c r="AG42" s="676" t="s">
        <v>220</v>
      </c>
      <c r="AH42" s="677"/>
      <c r="AI42" s="677"/>
      <c r="AJ42" s="677"/>
      <c r="AK42" s="677"/>
      <c r="AL42" s="677"/>
      <c r="AM42" s="677"/>
      <c r="AN42" s="677"/>
      <c r="AO42" s="677"/>
      <c r="AP42" s="677"/>
      <c r="AQ42" s="678"/>
      <c r="AR42" s="758"/>
      <c r="AS42" s="603"/>
      <c r="AT42" s="603"/>
      <c r="AU42" s="603"/>
      <c r="AV42" s="603"/>
      <c r="AW42" s="603"/>
      <c r="AX42" s="603"/>
      <c r="AY42" s="603"/>
      <c r="AZ42" s="603"/>
      <c r="BA42" s="603"/>
      <c r="BB42" s="603"/>
      <c r="BC42" s="603"/>
      <c r="BD42" s="603"/>
      <c r="BE42" s="603"/>
      <c r="BF42" s="603"/>
      <c r="BG42" s="603"/>
      <c r="BH42" s="603"/>
      <c r="BI42" s="603"/>
      <c r="BJ42" s="603"/>
      <c r="BK42" s="759"/>
      <c r="BL42" s="603"/>
      <c r="BM42" s="603"/>
      <c r="BN42" s="603"/>
      <c r="BO42" s="603"/>
      <c r="BP42" s="603"/>
      <c r="BQ42" s="603"/>
      <c r="BR42" s="603"/>
      <c r="BS42" s="603"/>
      <c r="BT42" s="603"/>
      <c r="BU42" s="603"/>
      <c r="BV42" s="603"/>
      <c r="BW42" s="603"/>
      <c r="BX42" s="603"/>
      <c r="BY42" s="603"/>
      <c r="BZ42" s="603"/>
      <c r="CA42" s="603"/>
      <c r="CB42" s="603"/>
      <c r="CC42" s="603"/>
      <c r="CD42" s="603"/>
      <c r="CE42" s="759"/>
      <c r="CF42" s="742"/>
      <c r="CG42" s="603"/>
      <c r="CH42" s="603"/>
      <c r="CI42" s="603"/>
      <c r="CJ42" s="603"/>
      <c r="CK42" s="603"/>
      <c r="CL42" s="603"/>
      <c r="CM42" s="603"/>
      <c r="CN42" s="603"/>
      <c r="CO42" s="603"/>
      <c r="CP42" s="603"/>
      <c r="CQ42" s="603"/>
      <c r="CR42" s="603"/>
      <c r="CS42" s="603"/>
      <c r="CT42" s="603"/>
      <c r="CU42" s="759"/>
      <c r="CV42" s="606"/>
      <c r="CW42" s="606"/>
      <c r="CX42" s="603"/>
      <c r="CY42" s="603"/>
      <c r="CZ42" s="603"/>
      <c r="DA42" s="603"/>
      <c r="DB42" s="603"/>
      <c r="DC42" s="603"/>
      <c r="DD42" s="603"/>
      <c r="DE42" s="603"/>
      <c r="DF42" s="603"/>
      <c r="DG42" s="603"/>
      <c r="DH42" s="603"/>
      <c r="DI42" s="603"/>
      <c r="DJ42" s="603"/>
      <c r="DK42" s="603"/>
      <c r="DL42" s="603"/>
      <c r="DM42" s="600"/>
      <c r="DN42" s="600"/>
      <c r="DO42" s="742"/>
      <c r="DP42" s="603"/>
      <c r="DQ42" s="603"/>
      <c r="DR42" s="603"/>
      <c r="DS42" s="603"/>
      <c r="DT42" s="603"/>
      <c r="DU42" s="603"/>
      <c r="DV42" s="603"/>
      <c r="DW42" s="603"/>
      <c r="DX42" s="603"/>
      <c r="DY42" s="603"/>
      <c r="DZ42" s="603"/>
      <c r="EA42" s="603"/>
      <c r="EB42" s="603"/>
      <c r="EC42" s="603"/>
      <c r="ED42" s="603"/>
      <c r="EE42" s="603"/>
      <c r="EF42" s="603"/>
      <c r="EG42" s="603"/>
      <c r="EH42" s="742"/>
      <c r="EI42" s="603"/>
      <c r="EJ42" s="603"/>
      <c r="EK42" s="603"/>
      <c r="EL42" s="603"/>
      <c r="EM42" s="603"/>
      <c r="EN42" s="603"/>
      <c r="EO42" s="603"/>
      <c r="EP42" s="603"/>
      <c r="EQ42" s="603"/>
      <c r="ER42" s="603"/>
      <c r="ES42" s="603"/>
      <c r="ET42" s="603"/>
      <c r="EU42" s="603"/>
      <c r="EV42" s="603"/>
      <c r="EW42" s="603"/>
      <c r="EX42" s="603"/>
      <c r="EY42" s="603"/>
      <c r="EZ42" s="603"/>
      <c r="FA42" s="759"/>
      <c r="FB42" s="742"/>
      <c r="FC42" s="603"/>
      <c r="FD42" s="603"/>
      <c r="FE42" s="603"/>
      <c r="FF42" s="603"/>
      <c r="FG42" s="603"/>
      <c r="FH42" s="603"/>
      <c r="FI42" s="603"/>
      <c r="FJ42" s="603"/>
      <c r="FK42" s="603"/>
      <c r="FL42" s="603"/>
      <c r="FM42" s="603"/>
      <c r="FN42" s="603"/>
      <c r="FO42" s="603"/>
      <c r="FP42" s="759"/>
      <c r="FQ42" s="742">
        <f>+AR42+BL42+CF42-CX42-DQ42+EH42+FB42-GK42</f>
        <v>0</v>
      </c>
      <c r="FR42" s="603"/>
      <c r="FS42" s="603"/>
      <c r="FT42" s="603"/>
      <c r="FU42" s="603"/>
      <c r="FV42" s="603"/>
      <c r="FW42" s="603"/>
      <c r="FX42" s="603"/>
      <c r="FY42" s="603"/>
      <c r="FZ42" s="603"/>
      <c r="GA42" s="603"/>
      <c r="GB42" s="603"/>
      <c r="GC42" s="603"/>
      <c r="GD42" s="603"/>
      <c r="GE42" s="603"/>
      <c r="GF42" s="603"/>
      <c r="GG42" s="603"/>
      <c r="GH42" s="603"/>
      <c r="GI42" s="603"/>
      <c r="GJ42" s="603"/>
      <c r="GK42" s="742">
        <f>+BL42-DQ42+FB42</f>
        <v>0</v>
      </c>
      <c r="GL42" s="603"/>
      <c r="GM42" s="603"/>
      <c r="GN42" s="603"/>
      <c r="GO42" s="603"/>
      <c r="GP42" s="603"/>
      <c r="GQ42" s="603"/>
      <c r="GR42" s="603"/>
      <c r="GS42" s="603"/>
      <c r="GT42" s="603"/>
      <c r="GU42" s="603"/>
      <c r="GV42" s="603"/>
      <c r="GW42" s="603"/>
      <c r="GX42" s="603"/>
      <c r="GY42" s="603"/>
      <c r="GZ42" s="603"/>
      <c r="HA42" s="603"/>
      <c r="HB42" s="603"/>
      <c r="HC42" s="603"/>
      <c r="HD42" s="743"/>
    </row>
    <row r="43" spans="1:238" s="2" customFormat="1" ht="3" customHeight="1" x14ac:dyDescent="0.2">
      <c r="A43" s="20"/>
      <c r="B43" s="634"/>
      <c r="C43" s="634"/>
      <c r="D43" s="634"/>
      <c r="E43" s="634"/>
      <c r="F43" s="634"/>
      <c r="G43" s="634"/>
      <c r="H43" s="634"/>
      <c r="I43" s="634"/>
      <c r="J43" s="634"/>
      <c r="K43" s="634"/>
      <c r="L43" s="634"/>
      <c r="M43" s="634"/>
      <c r="N43" s="634"/>
      <c r="O43" s="634"/>
      <c r="P43" s="634"/>
      <c r="Q43" s="634"/>
      <c r="R43" s="634"/>
      <c r="S43" s="634"/>
      <c r="T43" s="634"/>
      <c r="U43" s="634"/>
      <c r="V43" s="634"/>
      <c r="W43" s="634"/>
      <c r="X43" s="634"/>
      <c r="Y43" s="634"/>
      <c r="Z43" s="634"/>
      <c r="AA43" s="634"/>
      <c r="AB43" s="634"/>
      <c r="AC43" s="634"/>
      <c r="AD43" s="634"/>
      <c r="AE43" s="635"/>
      <c r="AF43" s="675"/>
      <c r="AG43" s="679"/>
      <c r="AH43" s="680"/>
      <c r="AI43" s="680"/>
      <c r="AJ43" s="680"/>
      <c r="AK43" s="680"/>
      <c r="AL43" s="680"/>
      <c r="AM43" s="680"/>
      <c r="AN43" s="680"/>
      <c r="AO43" s="680"/>
      <c r="AP43" s="680"/>
      <c r="AQ43" s="681"/>
      <c r="AR43" s="623"/>
      <c r="AS43" s="583"/>
      <c r="AT43" s="583"/>
      <c r="AU43" s="583"/>
      <c r="AV43" s="583"/>
      <c r="AW43" s="583"/>
      <c r="AX43" s="583"/>
      <c r="AY43" s="583"/>
      <c r="AZ43" s="583"/>
      <c r="BA43" s="583"/>
      <c r="BB43" s="583"/>
      <c r="BC43" s="583"/>
      <c r="BD43" s="583"/>
      <c r="BE43" s="583"/>
      <c r="BF43" s="583"/>
      <c r="BG43" s="583"/>
      <c r="BH43" s="583"/>
      <c r="BI43" s="583"/>
      <c r="BJ43" s="583"/>
      <c r="BK43" s="584"/>
      <c r="BL43" s="583"/>
      <c r="BM43" s="583"/>
      <c r="BN43" s="583"/>
      <c r="BO43" s="583"/>
      <c r="BP43" s="583"/>
      <c r="BQ43" s="583"/>
      <c r="BR43" s="583"/>
      <c r="BS43" s="583"/>
      <c r="BT43" s="583"/>
      <c r="BU43" s="583"/>
      <c r="BV43" s="583"/>
      <c r="BW43" s="583"/>
      <c r="BX43" s="583"/>
      <c r="BY43" s="583"/>
      <c r="BZ43" s="583"/>
      <c r="CA43" s="583"/>
      <c r="CB43" s="583"/>
      <c r="CC43" s="583"/>
      <c r="CD43" s="583"/>
      <c r="CE43" s="584"/>
      <c r="CF43" s="582"/>
      <c r="CG43" s="583"/>
      <c r="CH43" s="583"/>
      <c r="CI43" s="583"/>
      <c r="CJ43" s="583"/>
      <c r="CK43" s="583"/>
      <c r="CL43" s="583"/>
      <c r="CM43" s="583"/>
      <c r="CN43" s="583"/>
      <c r="CO43" s="583"/>
      <c r="CP43" s="583"/>
      <c r="CQ43" s="583"/>
      <c r="CR43" s="583"/>
      <c r="CS43" s="583"/>
      <c r="CT43" s="583"/>
      <c r="CU43" s="584"/>
      <c r="CV43" s="608"/>
      <c r="CW43" s="608"/>
      <c r="CX43" s="583"/>
      <c r="CY43" s="583"/>
      <c r="CZ43" s="583"/>
      <c r="DA43" s="583"/>
      <c r="DB43" s="583"/>
      <c r="DC43" s="583"/>
      <c r="DD43" s="583"/>
      <c r="DE43" s="583"/>
      <c r="DF43" s="583"/>
      <c r="DG43" s="583"/>
      <c r="DH43" s="583"/>
      <c r="DI43" s="583"/>
      <c r="DJ43" s="583"/>
      <c r="DK43" s="583"/>
      <c r="DL43" s="583"/>
      <c r="DM43" s="600"/>
      <c r="DN43" s="600"/>
      <c r="DO43" s="582"/>
      <c r="DP43" s="583"/>
      <c r="DQ43" s="583"/>
      <c r="DR43" s="583"/>
      <c r="DS43" s="583"/>
      <c r="DT43" s="583"/>
      <c r="DU43" s="583"/>
      <c r="DV43" s="583"/>
      <c r="DW43" s="583"/>
      <c r="DX43" s="583"/>
      <c r="DY43" s="583"/>
      <c r="DZ43" s="583"/>
      <c r="EA43" s="583"/>
      <c r="EB43" s="583"/>
      <c r="EC43" s="583"/>
      <c r="ED43" s="583"/>
      <c r="EE43" s="583"/>
      <c r="EF43" s="583"/>
      <c r="EG43" s="583"/>
      <c r="EH43" s="582"/>
      <c r="EI43" s="583"/>
      <c r="EJ43" s="583"/>
      <c r="EK43" s="583"/>
      <c r="EL43" s="583"/>
      <c r="EM43" s="583"/>
      <c r="EN43" s="583"/>
      <c r="EO43" s="583"/>
      <c r="EP43" s="583"/>
      <c r="EQ43" s="583"/>
      <c r="ER43" s="583"/>
      <c r="ES43" s="583"/>
      <c r="ET43" s="583"/>
      <c r="EU43" s="583"/>
      <c r="EV43" s="583"/>
      <c r="EW43" s="583"/>
      <c r="EX43" s="583"/>
      <c r="EY43" s="583"/>
      <c r="EZ43" s="583"/>
      <c r="FA43" s="584"/>
      <c r="FB43" s="582"/>
      <c r="FC43" s="583"/>
      <c r="FD43" s="583"/>
      <c r="FE43" s="583"/>
      <c r="FF43" s="583"/>
      <c r="FG43" s="583"/>
      <c r="FH43" s="583"/>
      <c r="FI43" s="583"/>
      <c r="FJ43" s="583"/>
      <c r="FK43" s="583"/>
      <c r="FL43" s="583"/>
      <c r="FM43" s="583"/>
      <c r="FN43" s="583"/>
      <c r="FO43" s="583"/>
      <c r="FP43" s="584"/>
      <c r="FQ43" s="582"/>
      <c r="FR43" s="583"/>
      <c r="FS43" s="583"/>
      <c r="FT43" s="583"/>
      <c r="FU43" s="583"/>
      <c r="FV43" s="583"/>
      <c r="FW43" s="583"/>
      <c r="FX43" s="583"/>
      <c r="FY43" s="583"/>
      <c r="FZ43" s="583"/>
      <c r="GA43" s="583"/>
      <c r="GB43" s="583"/>
      <c r="GC43" s="583"/>
      <c r="GD43" s="583"/>
      <c r="GE43" s="583"/>
      <c r="GF43" s="583"/>
      <c r="GG43" s="583"/>
      <c r="GH43" s="583"/>
      <c r="GI43" s="583"/>
      <c r="GJ43" s="583"/>
      <c r="GK43" s="582"/>
      <c r="GL43" s="583"/>
      <c r="GM43" s="583"/>
      <c r="GN43" s="583"/>
      <c r="GO43" s="583"/>
      <c r="GP43" s="583"/>
      <c r="GQ43" s="583"/>
      <c r="GR43" s="583"/>
      <c r="GS43" s="583"/>
      <c r="GT43" s="583"/>
      <c r="GU43" s="583"/>
      <c r="GV43" s="583"/>
      <c r="GW43" s="583"/>
      <c r="GX43" s="583"/>
      <c r="GY43" s="583"/>
      <c r="GZ43" s="583"/>
      <c r="HA43" s="583"/>
      <c r="HB43" s="583"/>
      <c r="HC43" s="583"/>
      <c r="HD43" s="744"/>
    </row>
    <row r="44" spans="1:238" s="2" customFormat="1" ht="12.75" customHeight="1" x14ac:dyDescent="0.2">
      <c r="A44" s="16"/>
      <c r="B44" s="630" t="s">
        <v>140</v>
      </c>
      <c r="C44" s="630"/>
      <c r="D44" s="630"/>
      <c r="E44" s="630"/>
      <c r="F44" s="630"/>
      <c r="G44" s="630"/>
      <c r="H44" s="630"/>
      <c r="I44" s="630"/>
      <c r="J44" s="630"/>
      <c r="K44" s="630"/>
      <c r="L44" s="630"/>
      <c r="M44" s="630"/>
      <c r="N44" s="630"/>
      <c r="O44" s="630"/>
      <c r="P44" s="630"/>
      <c r="Q44" s="630"/>
      <c r="R44" s="630"/>
      <c r="S44" s="630"/>
      <c r="T44" s="630"/>
      <c r="U44" s="630"/>
      <c r="V44" s="630"/>
      <c r="W44" s="630"/>
      <c r="X44" s="630"/>
      <c r="Y44" s="630"/>
      <c r="Z44" s="630"/>
      <c r="AA44" s="630"/>
      <c r="AB44" s="630"/>
      <c r="AC44" s="630"/>
      <c r="AD44" s="630"/>
      <c r="AE44" s="631"/>
      <c r="AF44" s="674">
        <v>53019</v>
      </c>
      <c r="AG44" s="676" t="s">
        <v>219</v>
      </c>
      <c r="AH44" s="677"/>
      <c r="AI44" s="677"/>
      <c r="AJ44" s="677"/>
      <c r="AK44" s="677"/>
      <c r="AL44" s="677"/>
      <c r="AM44" s="677"/>
      <c r="AN44" s="677"/>
      <c r="AO44" s="677"/>
      <c r="AP44" s="677"/>
      <c r="AQ44" s="678"/>
      <c r="AR44" s="626">
        <v>7550</v>
      </c>
      <c r="AS44" s="551"/>
      <c r="AT44" s="551"/>
      <c r="AU44" s="551"/>
      <c r="AV44" s="551"/>
      <c r="AW44" s="551"/>
      <c r="AX44" s="551"/>
      <c r="AY44" s="551"/>
      <c r="AZ44" s="551"/>
      <c r="BA44" s="551"/>
      <c r="BB44" s="551"/>
      <c r="BC44" s="551"/>
      <c r="BD44" s="551"/>
      <c r="BE44" s="551"/>
      <c r="BF44" s="551"/>
      <c r="BG44" s="551"/>
      <c r="BH44" s="551"/>
      <c r="BI44" s="551"/>
      <c r="BJ44" s="551"/>
      <c r="BK44" s="552"/>
      <c r="BL44" s="550"/>
      <c r="BM44" s="551"/>
      <c r="BN44" s="551"/>
      <c r="BO44" s="551"/>
      <c r="BP44" s="551"/>
      <c r="BQ44" s="551"/>
      <c r="BR44" s="551"/>
      <c r="BS44" s="551"/>
      <c r="BT44" s="551"/>
      <c r="BU44" s="551"/>
      <c r="BV44" s="551"/>
      <c r="BW44" s="551"/>
      <c r="BX44" s="551"/>
      <c r="BY44" s="551"/>
      <c r="BZ44" s="551"/>
      <c r="CA44" s="551"/>
      <c r="CB44" s="551"/>
      <c r="CC44" s="551"/>
      <c r="CD44" s="551"/>
      <c r="CE44" s="552"/>
      <c r="CF44" s="550"/>
      <c r="CG44" s="551"/>
      <c r="CH44" s="551"/>
      <c r="CI44" s="551"/>
      <c r="CJ44" s="551"/>
      <c r="CK44" s="551"/>
      <c r="CL44" s="551"/>
      <c r="CM44" s="551"/>
      <c r="CN44" s="551"/>
      <c r="CO44" s="551"/>
      <c r="CP44" s="551"/>
      <c r="CQ44" s="551"/>
      <c r="CR44" s="551"/>
      <c r="CS44" s="551"/>
      <c r="CT44" s="551"/>
      <c r="CU44" s="552"/>
      <c r="CV44" s="748" t="s">
        <v>6</v>
      </c>
      <c r="CW44" s="595"/>
      <c r="CX44" s="551">
        <v>6969</v>
      </c>
      <c r="CY44" s="551"/>
      <c r="CZ44" s="551"/>
      <c r="DA44" s="551"/>
      <c r="DB44" s="551"/>
      <c r="DC44" s="551"/>
      <c r="DD44" s="551"/>
      <c r="DE44" s="551"/>
      <c r="DF44" s="551"/>
      <c r="DG44" s="551"/>
      <c r="DH44" s="551"/>
      <c r="DI44" s="551"/>
      <c r="DJ44" s="551"/>
      <c r="DK44" s="551"/>
      <c r="DL44" s="551"/>
      <c r="DM44" s="538" t="s">
        <v>7</v>
      </c>
      <c r="DN44" s="745"/>
      <c r="DO44" s="550"/>
      <c r="DP44" s="551"/>
      <c r="DQ44" s="551"/>
      <c r="DR44" s="551"/>
      <c r="DS44" s="551"/>
      <c r="DT44" s="551"/>
      <c r="DU44" s="551"/>
      <c r="DV44" s="551"/>
      <c r="DW44" s="551"/>
      <c r="DX44" s="551"/>
      <c r="DY44" s="551"/>
      <c r="DZ44" s="551"/>
      <c r="EA44" s="551"/>
      <c r="EB44" s="551"/>
      <c r="EC44" s="551"/>
      <c r="ED44" s="551"/>
      <c r="EE44" s="551"/>
      <c r="EF44" s="551"/>
      <c r="EG44" s="551"/>
      <c r="EH44" s="550"/>
      <c r="EI44" s="551"/>
      <c r="EJ44" s="551"/>
      <c r="EK44" s="551"/>
      <c r="EL44" s="551"/>
      <c r="EM44" s="551"/>
      <c r="EN44" s="551"/>
      <c r="EO44" s="551"/>
      <c r="EP44" s="551"/>
      <c r="EQ44" s="551"/>
      <c r="ER44" s="551"/>
      <c r="ES44" s="551"/>
      <c r="ET44" s="551"/>
      <c r="EU44" s="551"/>
      <c r="EV44" s="551"/>
      <c r="EW44" s="551"/>
      <c r="EX44" s="551"/>
      <c r="EY44" s="551"/>
      <c r="EZ44" s="551"/>
      <c r="FA44" s="552"/>
      <c r="FB44" s="550"/>
      <c r="FC44" s="551"/>
      <c r="FD44" s="551"/>
      <c r="FE44" s="551"/>
      <c r="FF44" s="551"/>
      <c r="FG44" s="551"/>
      <c r="FH44" s="551"/>
      <c r="FI44" s="551"/>
      <c r="FJ44" s="551"/>
      <c r="FK44" s="551"/>
      <c r="FL44" s="551"/>
      <c r="FM44" s="551"/>
      <c r="FN44" s="551"/>
      <c r="FO44" s="551"/>
      <c r="FP44" s="552"/>
      <c r="FQ44" s="742">
        <f>+AR44+BL44+CF44-CX44-DQ44+EH44+FB44-GK44</f>
        <v>581</v>
      </c>
      <c r="FR44" s="603"/>
      <c r="FS44" s="603"/>
      <c r="FT44" s="603"/>
      <c r="FU44" s="603"/>
      <c r="FV44" s="603"/>
      <c r="FW44" s="603"/>
      <c r="FX44" s="603"/>
      <c r="FY44" s="603"/>
      <c r="FZ44" s="603"/>
      <c r="GA44" s="603"/>
      <c r="GB44" s="603"/>
      <c r="GC44" s="603"/>
      <c r="GD44" s="603"/>
      <c r="GE44" s="603"/>
      <c r="GF44" s="603"/>
      <c r="GG44" s="603"/>
      <c r="GH44" s="603"/>
      <c r="GI44" s="603"/>
      <c r="GJ44" s="603"/>
      <c r="GK44" s="742">
        <f>+BL44-DQ44+FB44</f>
        <v>0</v>
      </c>
      <c r="GL44" s="603"/>
      <c r="GM44" s="603"/>
      <c r="GN44" s="603"/>
      <c r="GO44" s="603"/>
      <c r="GP44" s="603"/>
      <c r="GQ44" s="603"/>
      <c r="GR44" s="603"/>
      <c r="GS44" s="603"/>
      <c r="GT44" s="603"/>
      <c r="GU44" s="603"/>
      <c r="GV44" s="603"/>
      <c r="GW44" s="603"/>
      <c r="GX44" s="603"/>
      <c r="GY44" s="603"/>
      <c r="GZ44" s="603"/>
      <c r="HA44" s="603"/>
      <c r="HB44" s="603"/>
      <c r="HC44" s="603"/>
      <c r="HD44" s="743"/>
    </row>
    <row r="45" spans="1:238" s="2" customFormat="1" ht="3" customHeight="1" x14ac:dyDescent="0.2">
      <c r="A45" s="18"/>
      <c r="B45" s="632"/>
      <c r="C45" s="632"/>
      <c r="D45" s="632"/>
      <c r="E45" s="632"/>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3"/>
      <c r="AF45" s="675"/>
      <c r="AG45" s="679"/>
      <c r="AH45" s="680"/>
      <c r="AI45" s="680"/>
      <c r="AJ45" s="680"/>
      <c r="AK45" s="680"/>
      <c r="AL45" s="680"/>
      <c r="AM45" s="680"/>
      <c r="AN45" s="680"/>
      <c r="AO45" s="680"/>
      <c r="AP45" s="680"/>
      <c r="AQ45" s="681"/>
      <c r="AR45" s="623"/>
      <c r="AS45" s="583"/>
      <c r="AT45" s="583"/>
      <c r="AU45" s="583"/>
      <c r="AV45" s="583"/>
      <c r="AW45" s="583"/>
      <c r="AX45" s="583"/>
      <c r="AY45" s="583"/>
      <c r="AZ45" s="583"/>
      <c r="BA45" s="583"/>
      <c r="BB45" s="583"/>
      <c r="BC45" s="583"/>
      <c r="BD45" s="583"/>
      <c r="BE45" s="583"/>
      <c r="BF45" s="583"/>
      <c r="BG45" s="583"/>
      <c r="BH45" s="583"/>
      <c r="BI45" s="583"/>
      <c r="BJ45" s="583"/>
      <c r="BK45" s="584"/>
      <c r="BL45" s="582"/>
      <c r="BM45" s="583"/>
      <c r="BN45" s="583"/>
      <c r="BO45" s="583"/>
      <c r="BP45" s="583"/>
      <c r="BQ45" s="583"/>
      <c r="BR45" s="583"/>
      <c r="BS45" s="583"/>
      <c r="BT45" s="583"/>
      <c r="BU45" s="583"/>
      <c r="BV45" s="583"/>
      <c r="BW45" s="583"/>
      <c r="BX45" s="583"/>
      <c r="BY45" s="583"/>
      <c r="BZ45" s="583"/>
      <c r="CA45" s="583"/>
      <c r="CB45" s="583"/>
      <c r="CC45" s="583"/>
      <c r="CD45" s="583"/>
      <c r="CE45" s="584"/>
      <c r="CF45" s="582"/>
      <c r="CG45" s="583"/>
      <c r="CH45" s="583"/>
      <c r="CI45" s="583"/>
      <c r="CJ45" s="583"/>
      <c r="CK45" s="583"/>
      <c r="CL45" s="583"/>
      <c r="CM45" s="583"/>
      <c r="CN45" s="583"/>
      <c r="CO45" s="583"/>
      <c r="CP45" s="583"/>
      <c r="CQ45" s="583"/>
      <c r="CR45" s="583"/>
      <c r="CS45" s="583"/>
      <c r="CT45" s="583"/>
      <c r="CU45" s="584"/>
      <c r="CV45" s="749"/>
      <c r="CW45" s="608"/>
      <c r="CX45" s="583"/>
      <c r="CY45" s="583"/>
      <c r="CZ45" s="583"/>
      <c r="DA45" s="583"/>
      <c r="DB45" s="583"/>
      <c r="DC45" s="583"/>
      <c r="DD45" s="583"/>
      <c r="DE45" s="583"/>
      <c r="DF45" s="583"/>
      <c r="DG45" s="583"/>
      <c r="DH45" s="583"/>
      <c r="DI45" s="583"/>
      <c r="DJ45" s="583"/>
      <c r="DK45" s="583"/>
      <c r="DL45" s="583"/>
      <c r="DM45" s="588"/>
      <c r="DN45" s="741"/>
      <c r="DO45" s="582"/>
      <c r="DP45" s="583"/>
      <c r="DQ45" s="583"/>
      <c r="DR45" s="583"/>
      <c r="DS45" s="583"/>
      <c r="DT45" s="583"/>
      <c r="DU45" s="583"/>
      <c r="DV45" s="583"/>
      <c r="DW45" s="583"/>
      <c r="DX45" s="583"/>
      <c r="DY45" s="583"/>
      <c r="DZ45" s="583"/>
      <c r="EA45" s="583"/>
      <c r="EB45" s="583"/>
      <c r="EC45" s="583"/>
      <c r="ED45" s="583"/>
      <c r="EE45" s="583"/>
      <c r="EF45" s="583"/>
      <c r="EG45" s="583"/>
      <c r="EH45" s="582"/>
      <c r="EI45" s="583"/>
      <c r="EJ45" s="583"/>
      <c r="EK45" s="583"/>
      <c r="EL45" s="583"/>
      <c r="EM45" s="583"/>
      <c r="EN45" s="583"/>
      <c r="EO45" s="583"/>
      <c r="EP45" s="583"/>
      <c r="EQ45" s="583"/>
      <c r="ER45" s="583"/>
      <c r="ES45" s="583"/>
      <c r="ET45" s="583"/>
      <c r="EU45" s="583"/>
      <c r="EV45" s="583"/>
      <c r="EW45" s="583"/>
      <c r="EX45" s="583"/>
      <c r="EY45" s="583"/>
      <c r="EZ45" s="583"/>
      <c r="FA45" s="584"/>
      <c r="FB45" s="582"/>
      <c r="FC45" s="583"/>
      <c r="FD45" s="583"/>
      <c r="FE45" s="583"/>
      <c r="FF45" s="583"/>
      <c r="FG45" s="583"/>
      <c r="FH45" s="583"/>
      <c r="FI45" s="583"/>
      <c r="FJ45" s="583"/>
      <c r="FK45" s="583"/>
      <c r="FL45" s="583"/>
      <c r="FM45" s="583"/>
      <c r="FN45" s="583"/>
      <c r="FO45" s="583"/>
      <c r="FP45" s="584"/>
      <c r="FQ45" s="582"/>
      <c r="FR45" s="583"/>
      <c r="FS45" s="583"/>
      <c r="FT45" s="583"/>
      <c r="FU45" s="583"/>
      <c r="FV45" s="583"/>
      <c r="FW45" s="583"/>
      <c r="FX45" s="583"/>
      <c r="FY45" s="583"/>
      <c r="FZ45" s="583"/>
      <c r="GA45" s="583"/>
      <c r="GB45" s="583"/>
      <c r="GC45" s="583"/>
      <c r="GD45" s="583"/>
      <c r="GE45" s="583"/>
      <c r="GF45" s="583"/>
      <c r="GG45" s="583"/>
      <c r="GH45" s="583"/>
      <c r="GI45" s="583"/>
      <c r="GJ45" s="583"/>
      <c r="GK45" s="582"/>
      <c r="GL45" s="583"/>
      <c r="GM45" s="583"/>
      <c r="GN45" s="583"/>
      <c r="GO45" s="583"/>
      <c r="GP45" s="583"/>
      <c r="GQ45" s="583"/>
      <c r="GR45" s="583"/>
      <c r="GS45" s="583"/>
      <c r="GT45" s="583"/>
      <c r="GU45" s="583"/>
      <c r="GV45" s="583"/>
      <c r="GW45" s="583"/>
      <c r="GX45" s="583"/>
      <c r="GY45" s="583"/>
      <c r="GZ45" s="583"/>
      <c r="HA45" s="583"/>
      <c r="HB45" s="583"/>
      <c r="HC45" s="583"/>
      <c r="HD45" s="744"/>
    </row>
    <row r="46" spans="1:238" s="2" customFormat="1" ht="12.75" x14ac:dyDescent="0.2">
      <c r="A46" s="18"/>
      <c r="B46" s="632"/>
      <c r="C46" s="632"/>
      <c r="D46" s="632"/>
      <c r="E46" s="632"/>
      <c r="F46" s="632"/>
      <c r="G46" s="632"/>
      <c r="H46" s="632"/>
      <c r="I46" s="632"/>
      <c r="J46" s="632"/>
      <c r="K46" s="632"/>
      <c r="L46" s="632"/>
      <c r="M46" s="632"/>
      <c r="N46" s="632"/>
      <c r="O46" s="632"/>
      <c r="P46" s="632"/>
      <c r="Q46" s="632"/>
      <c r="R46" s="632"/>
      <c r="S46" s="632"/>
      <c r="T46" s="632"/>
      <c r="U46" s="632"/>
      <c r="V46" s="632"/>
      <c r="W46" s="632"/>
      <c r="X46" s="632"/>
      <c r="Y46" s="632"/>
      <c r="Z46" s="632"/>
      <c r="AA46" s="632"/>
      <c r="AB46" s="632"/>
      <c r="AC46" s="632"/>
      <c r="AD46" s="632"/>
      <c r="AE46" s="633"/>
      <c r="AF46" s="674">
        <v>53119</v>
      </c>
      <c r="AG46" s="676" t="s">
        <v>220</v>
      </c>
      <c r="AH46" s="677"/>
      <c r="AI46" s="677"/>
      <c r="AJ46" s="677"/>
      <c r="AK46" s="677"/>
      <c r="AL46" s="677"/>
      <c r="AM46" s="677"/>
      <c r="AN46" s="677"/>
      <c r="AO46" s="677"/>
      <c r="AP46" s="677"/>
      <c r="AQ46" s="678"/>
      <c r="AR46" s="626"/>
      <c r="AS46" s="551"/>
      <c r="AT46" s="551"/>
      <c r="AU46" s="551"/>
      <c r="AV46" s="551"/>
      <c r="AW46" s="551"/>
      <c r="AX46" s="551"/>
      <c r="AY46" s="551"/>
      <c r="AZ46" s="551"/>
      <c r="BA46" s="551"/>
      <c r="BB46" s="551"/>
      <c r="BC46" s="551"/>
      <c r="BD46" s="551"/>
      <c r="BE46" s="551"/>
      <c r="BF46" s="551"/>
      <c r="BG46" s="551"/>
      <c r="BH46" s="551"/>
      <c r="BI46" s="551"/>
      <c r="BJ46" s="551"/>
      <c r="BK46" s="552"/>
      <c r="BL46" s="550"/>
      <c r="BM46" s="551"/>
      <c r="BN46" s="551"/>
      <c r="BO46" s="551"/>
      <c r="BP46" s="551"/>
      <c r="BQ46" s="551"/>
      <c r="BR46" s="551"/>
      <c r="BS46" s="551"/>
      <c r="BT46" s="551"/>
      <c r="BU46" s="551"/>
      <c r="BV46" s="551"/>
      <c r="BW46" s="551"/>
      <c r="BX46" s="551"/>
      <c r="BY46" s="551"/>
      <c r="BZ46" s="551"/>
      <c r="CA46" s="551"/>
      <c r="CB46" s="551"/>
      <c r="CC46" s="551"/>
      <c r="CD46" s="551"/>
      <c r="CE46" s="552"/>
      <c r="CF46" s="550">
        <v>12777</v>
      </c>
      <c r="CG46" s="551"/>
      <c r="CH46" s="551"/>
      <c r="CI46" s="551"/>
      <c r="CJ46" s="551"/>
      <c r="CK46" s="551"/>
      <c r="CL46" s="551"/>
      <c r="CM46" s="551"/>
      <c r="CN46" s="551"/>
      <c r="CO46" s="551"/>
      <c r="CP46" s="551"/>
      <c r="CQ46" s="551"/>
      <c r="CR46" s="551"/>
      <c r="CS46" s="551"/>
      <c r="CT46" s="551"/>
      <c r="CU46" s="552"/>
      <c r="CV46" s="748" t="s">
        <v>6</v>
      </c>
      <c r="CW46" s="595"/>
      <c r="CX46" s="551">
        <v>5227</v>
      </c>
      <c r="CY46" s="551"/>
      <c r="CZ46" s="551"/>
      <c r="DA46" s="551"/>
      <c r="DB46" s="551"/>
      <c r="DC46" s="551"/>
      <c r="DD46" s="551"/>
      <c r="DE46" s="551"/>
      <c r="DF46" s="551"/>
      <c r="DG46" s="551"/>
      <c r="DH46" s="551"/>
      <c r="DI46" s="551"/>
      <c r="DJ46" s="551"/>
      <c r="DK46" s="551"/>
      <c r="DL46" s="551"/>
      <c r="DM46" s="538" t="s">
        <v>7</v>
      </c>
      <c r="DN46" s="745"/>
      <c r="DO46" s="550"/>
      <c r="DP46" s="551"/>
      <c r="DQ46" s="551"/>
      <c r="DR46" s="551"/>
      <c r="DS46" s="551"/>
      <c r="DT46" s="551"/>
      <c r="DU46" s="551"/>
      <c r="DV46" s="551"/>
      <c r="DW46" s="551"/>
      <c r="DX46" s="551"/>
      <c r="DY46" s="551"/>
      <c r="DZ46" s="551"/>
      <c r="EA46" s="551"/>
      <c r="EB46" s="551"/>
      <c r="EC46" s="551"/>
      <c r="ED46" s="551"/>
      <c r="EE46" s="551"/>
      <c r="EF46" s="551"/>
      <c r="EG46" s="551"/>
      <c r="EH46" s="550"/>
      <c r="EI46" s="551"/>
      <c r="EJ46" s="551"/>
      <c r="EK46" s="551"/>
      <c r="EL46" s="551"/>
      <c r="EM46" s="551"/>
      <c r="EN46" s="551"/>
      <c r="EO46" s="551"/>
      <c r="EP46" s="551"/>
      <c r="EQ46" s="551"/>
      <c r="ER46" s="551"/>
      <c r="ES46" s="551"/>
      <c r="ET46" s="551"/>
      <c r="EU46" s="551"/>
      <c r="EV46" s="551"/>
      <c r="EW46" s="551"/>
      <c r="EX46" s="551"/>
      <c r="EY46" s="551"/>
      <c r="EZ46" s="551"/>
      <c r="FA46" s="552"/>
      <c r="FB46" s="550"/>
      <c r="FC46" s="551"/>
      <c r="FD46" s="551"/>
      <c r="FE46" s="551"/>
      <c r="FF46" s="551"/>
      <c r="FG46" s="551"/>
      <c r="FH46" s="551"/>
      <c r="FI46" s="551"/>
      <c r="FJ46" s="551"/>
      <c r="FK46" s="551"/>
      <c r="FL46" s="551"/>
      <c r="FM46" s="551"/>
      <c r="FN46" s="551"/>
      <c r="FO46" s="551"/>
      <c r="FP46" s="552"/>
      <c r="FQ46" s="742">
        <f>+AR46+BL46+CF46-CX46-DQ46+EH46+FB46-GK46</f>
        <v>7550</v>
      </c>
      <c r="FR46" s="603"/>
      <c r="FS46" s="603"/>
      <c r="FT46" s="603"/>
      <c r="FU46" s="603"/>
      <c r="FV46" s="603"/>
      <c r="FW46" s="603"/>
      <c r="FX46" s="603"/>
      <c r="FY46" s="603"/>
      <c r="FZ46" s="603"/>
      <c r="GA46" s="603"/>
      <c r="GB46" s="603"/>
      <c r="GC46" s="603"/>
      <c r="GD46" s="603"/>
      <c r="GE46" s="603"/>
      <c r="GF46" s="603"/>
      <c r="GG46" s="603"/>
      <c r="GH46" s="603"/>
      <c r="GI46" s="603"/>
      <c r="GJ46" s="603"/>
      <c r="GK46" s="742">
        <f>+BL46-DQ46+FB46</f>
        <v>0</v>
      </c>
      <c r="GL46" s="603"/>
      <c r="GM46" s="603"/>
      <c r="GN46" s="603"/>
      <c r="GO46" s="603"/>
      <c r="GP46" s="603"/>
      <c r="GQ46" s="603"/>
      <c r="GR46" s="603"/>
      <c r="GS46" s="603"/>
      <c r="GT46" s="603"/>
      <c r="GU46" s="603"/>
      <c r="GV46" s="603"/>
      <c r="GW46" s="603"/>
      <c r="GX46" s="603"/>
      <c r="GY46" s="603"/>
      <c r="GZ46" s="603"/>
      <c r="HA46" s="603"/>
      <c r="HB46" s="603"/>
      <c r="HC46" s="603"/>
      <c r="HD46" s="743"/>
    </row>
    <row r="47" spans="1:238" s="2" customFormat="1" ht="3" customHeight="1" thickBot="1" x14ac:dyDescent="0.25">
      <c r="A47" s="20"/>
      <c r="B47" s="634"/>
      <c r="C47" s="634"/>
      <c r="D47" s="634"/>
      <c r="E47" s="634"/>
      <c r="F47" s="634"/>
      <c r="G47" s="634"/>
      <c r="H47" s="634"/>
      <c r="I47" s="634"/>
      <c r="J47" s="634"/>
      <c r="K47" s="634"/>
      <c r="L47" s="634"/>
      <c r="M47" s="634"/>
      <c r="N47" s="634"/>
      <c r="O47" s="634"/>
      <c r="P47" s="634"/>
      <c r="Q47" s="634"/>
      <c r="R47" s="634"/>
      <c r="S47" s="634"/>
      <c r="T47" s="634"/>
      <c r="U47" s="634"/>
      <c r="V47" s="634"/>
      <c r="W47" s="634"/>
      <c r="X47" s="634"/>
      <c r="Y47" s="634"/>
      <c r="Z47" s="634"/>
      <c r="AA47" s="634"/>
      <c r="AB47" s="634"/>
      <c r="AC47" s="634"/>
      <c r="AD47" s="634"/>
      <c r="AE47" s="635"/>
      <c r="AF47" s="675"/>
      <c r="AG47" s="679"/>
      <c r="AH47" s="680"/>
      <c r="AI47" s="680"/>
      <c r="AJ47" s="680"/>
      <c r="AK47" s="680"/>
      <c r="AL47" s="680"/>
      <c r="AM47" s="680"/>
      <c r="AN47" s="680"/>
      <c r="AO47" s="680"/>
      <c r="AP47" s="680"/>
      <c r="AQ47" s="681"/>
      <c r="AR47" s="627"/>
      <c r="AS47" s="554"/>
      <c r="AT47" s="554"/>
      <c r="AU47" s="554"/>
      <c r="AV47" s="554"/>
      <c r="AW47" s="554"/>
      <c r="AX47" s="554"/>
      <c r="AY47" s="554"/>
      <c r="AZ47" s="554"/>
      <c r="BA47" s="554"/>
      <c r="BB47" s="554"/>
      <c r="BC47" s="554"/>
      <c r="BD47" s="554"/>
      <c r="BE47" s="554"/>
      <c r="BF47" s="554"/>
      <c r="BG47" s="554"/>
      <c r="BH47" s="554"/>
      <c r="BI47" s="554"/>
      <c r="BJ47" s="554"/>
      <c r="BK47" s="555"/>
      <c r="BL47" s="553"/>
      <c r="BM47" s="554"/>
      <c r="BN47" s="554"/>
      <c r="BO47" s="554"/>
      <c r="BP47" s="554"/>
      <c r="BQ47" s="554"/>
      <c r="BR47" s="554"/>
      <c r="BS47" s="554"/>
      <c r="BT47" s="554"/>
      <c r="BU47" s="554"/>
      <c r="BV47" s="554"/>
      <c r="BW47" s="554"/>
      <c r="BX47" s="554"/>
      <c r="BY47" s="554"/>
      <c r="BZ47" s="554"/>
      <c r="CA47" s="554"/>
      <c r="CB47" s="554"/>
      <c r="CC47" s="554"/>
      <c r="CD47" s="554"/>
      <c r="CE47" s="555"/>
      <c r="CF47" s="553"/>
      <c r="CG47" s="554"/>
      <c r="CH47" s="554"/>
      <c r="CI47" s="554"/>
      <c r="CJ47" s="554"/>
      <c r="CK47" s="554"/>
      <c r="CL47" s="554"/>
      <c r="CM47" s="554"/>
      <c r="CN47" s="554"/>
      <c r="CO47" s="554"/>
      <c r="CP47" s="554"/>
      <c r="CQ47" s="554"/>
      <c r="CR47" s="554"/>
      <c r="CS47" s="554"/>
      <c r="CT47" s="554"/>
      <c r="CU47" s="555"/>
      <c r="CV47" s="750"/>
      <c r="CW47" s="597"/>
      <c r="CX47" s="554"/>
      <c r="CY47" s="554"/>
      <c r="CZ47" s="554"/>
      <c r="DA47" s="554"/>
      <c r="DB47" s="554"/>
      <c r="DC47" s="554"/>
      <c r="DD47" s="554"/>
      <c r="DE47" s="554"/>
      <c r="DF47" s="554"/>
      <c r="DG47" s="554"/>
      <c r="DH47" s="554"/>
      <c r="DI47" s="554"/>
      <c r="DJ47" s="554"/>
      <c r="DK47" s="554"/>
      <c r="DL47" s="554"/>
      <c r="DM47" s="540"/>
      <c r="DN47" s="751"/>
      <c r="DO47" s="553"/>
      <c r="DP47" s="554"/>
      <c r="DQ47" s="554"/>
      <c r="DR47" s="554"/>
      <c r="DS47" s="554"/>
      <c r="DT47" s="554"/>
      <c r="DU47" s="554"/>
      <c r="DV47" s="554"/>
      <c r="DW47" s="554"/>
      <c r="DX47" s="554"/>
      <c r="DY47" s="554"/>
      <c r="DZ47" s="554"/>
      <c r="EA47" s="554"/>
      <c r="EB47" s="554"/>
      <c r="EC47" s="554"/>
      <c r="ED47" s="554"/>
      <c r="EE47" s="554"/>
      <c r="EF47" s="554"/>
      <c r="EG47" s="554"/>
      <c r="EH47" s="553"/>
      <c r="EI47" s="554"/>
      <c r="EJ47" s="554"/>
      <c r="EK47" s="554"/>
      <c r="EL47" s="554"/>
      <c r="EM47" s="554"/>
      <c r="EN47" s="554"/>
      <c r="EO47" s="554"/>
      <c r="EP47" s="554"/>
      <c r="EQ47" s="554"/>
      <c r="ER47" s="554"/>
      <c r="ES47" s="554"/>
      <c r="ET47" s="554"/>
      <c r="EU47" s="554"/>
      <c r="EV47" s="554"/>
      <c r="EW47" s="554"/>
      <c r="EX47" s="554"/>
      <c r="EY47" s="554"/>
      <c r="EZ47" s="554"/>
      <c r="FA47" s="555"/>
      <c r="FB47" s="553"/>
      <c r="FC47" s="554"/>
      <c r="FD47" s="554"/>
      <c r="FE47" s="554"/>
      <c r="FF47" s="554"/>
      <c r="FG47" s="554"/>
      <c r="FH47" s="554"/>
      <c r="FI47" s="554"/>
      <c r="FJ47" s="554"/>
      <c r="FK47" s="554"/>
      <c r="FL47" s="554"/>
      <c r="FM47" s="554"/>
      <c r="FN47" s="554"/>
      <c r="FO47" s="554"/>
      <c r="FP47" s="555"/>
      <c r="FQ47" s="553"/>
      <c r="FR47" s="554"/>
      <c r="FS47" s="554"/>
      <c r="FT47" s="554"/>
      <c r="FU47" s="554"/>
      <c r="FV47" s="554"/>
      <c r="FW47" s="554"/>
      <c r="FX47" s="554"/>
      <c r="FY47" s="554"/>
      <c r="FZ47" s="554"/>
      <c r="GA47" s="554"/>
      <c r="GB47" s="554"/>
      <c r="GC47" s="554"/>
      <c r="GD47" s="554"/>
      <c r="GE47" s="554"/>
      <c r="GF47" s="554"/>
      <c r="GG47" s="554"/>
      <c r="GH47" s="554"/>
      <c r="GI47" s="554"/>
      <c r="GJ47" s="554"/>
      <c r="GK47" s="553"/>
      <c r="GL47" s="554"/>
      <c r="GM47" s="554"/>
      <c r="GN47" s="554"/>
      <c r="GO47" s="554"/>
      <c r="GP47" s="554"/>
      <c r="GQ47" s="554"/>
      <c r="GR47" s="554"/>
      <c r="GS47" s="554"/>
      <c r="GT47" s="554"/>
      <c r="GU47" s="554"/>
      <c r="GV47" s="554"/>
      <c r="GW47" s="554"/>
      <c r="GX47" s="554"/>
      <c r="GY47" s="554"/>
      <c r="GZ47" s="554"/>
      <c r="HA47" s="554"/>
      <c r="HB47" s="554"/>
      <c r="HC47" s="554"/>
      <c r="HD47" s="747"/>
    </row>
    <row r="48" spans="1:238" customFormat="1" ht="12.75" x14ac:dyDescent="0.2">
      <c r="A48" s="2"/>
      <c r="B48" s="2"/>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1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row>
    <row r="49" spans="1:238" s="147" customFormat="1" ht="12.75"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1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row>
    <row r="50" spans="1:238" s="147" customFormat="1" ht="12.75"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1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row>
    <row r="51" spans="1:238" s="147" customFormat="1" ht="12.75"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1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row>
    <row r="52" spans="1:238" s="147" customFormat="1" ht="12.75"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1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row>
    <row r="53" spans="1:238" s="147" customFormat="1" ht="12.75"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1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row>
    <row r="54" spans="1:238" s="147" customFormat="1" ht="12.75"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1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row>
    <row r="55" spans="1:238" s="147" customFormat="1" ht="12.7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row>
  </sheetData>
  <mergeCells count="285">
    <mergeCell ref="AG44:AQ45"/>
    <mergeCell ref="AG46:AQ47"/>
    <mergeCell ref="AG30:AQ31"/>
    <mergeCell ref="AG32:AQ33"/>
    <mergeCell ref="AG34:AQ35"/>
    <mergeCell ref="AG36:AQ37"/>
    <mergeCell ref="AG38:AQ39"/>
    <mergeCell ref="AG40:AQ41"/>
    <mergeCell ref="AG15:AQ17"/>
    <mergeCell ref="AG18:AQ19"/>
    <mergeCell ref="AG20:AQ21"/>
    <mergeCell ref="AG22:AQ23"/>
    <mergeCell ref="AG24:AQ25"/>
    <mergeCell ref="AG26:AQ27"/>
    <mergeCell ref="EH10:FA10"/>
    <mergeCell ref="FB10:FP10"/>
    <mergeCell ref="FQ10:GJ10"/>
    <mergeCell ref="GK10:HD10"/>
    <mergeCell ref="DO11:DP12"/>
    <mergeCell ref="DQ11:EE12"/>
    <mergeCell ref="EF11:EG12"/>
    <mergeCell ref="FB11:FP12"/>
    <mergeCell ref="FQ11:GJ12"/>
    <mergeCell ref="GK11:HD12"/>
    <mergeCell ref="DO10:EG10"/>
    <mergeCell ref="CV9:DN9"/>
    <mergeCell ref="DO9:EG9"/>
    <mergeCell ref="A10:AE10"/>
    <mergeCell ref="AG10:AQ10"/>
    <mergeCell ref="AR10:BK10"/>
    <mergeCell ref="BL10:CE10"/>
    <mergeCell ref="CF10:CU10"/>
    <mergeCell ref="CV10:DN10"/>
    <mergeCell ref="CF8:CU9"/>
    <mergeCell ref="CV8:EG8"/>
    <mergeCell ref="AR7:CE7"/>
    <mergeCell ref="CF7:FP7"/>
    <mergeCell ref="FQ7:HD7"/>
    <mergeCell ref="AR8:BK9"/>
    <mergeCell ref="BL8:CE9"/>
    <mergeCell ref="FB8:FP9"/>
    <mergeCell ref="FQ8:GJ9"/>
    <mergeCell ref="GK8:HD9"/>
    <mergeCell ref="AF11:AF12"/>
    <mergeCell ref="DM11:DN12"/>
    <mergeCell ref="EH11:FA12"/>
    <mergeCell ref="A3:HD3"/>
    <mergeCell ref="A5:HD5"/>
    <mergeCell ref="A7:AE9"/>
    <mergeCell ref="AF7:AF9"/>
    <mergeCell ref="AG7:AQ9"/>
    <mergeCell ref="AR11:BK12"/>
    <mergeCell ref="AG11:AQ12"/>
    <mergeCell ref="CF13:CU14"/>
    <mergeCell ref="AR13:BK14"/>
    <mergeCell ref="B15:AD15"/>
    <mergeCell ref="EH8:FA9"/>
    <mergeCell ref="BL11:CE12"/>
    <mergeCell ref="CF11:CU12"/>
    <mergeCell ref="CV11:CW12"/>
    <mergeCell ref="CX11:DL12"/>
    <mergeCell ref="AF13:AF14"/>
    <mergeCell ref="B11:AE14"/>
    <mergeCell ref="AR16:BK17"/>
    <mergeCell ref="AG13:AQ14"/>
    <mergeCell ref="EH13:FA14"/>
    <mergeCell ref="FB13:FP14"/>
    <mergeCell ref="FQ13:GJ14"/>
    <mergeCell ref="GK13:HD14"/>
    <mergeCell ref="CV13:CW14"/>
    <mergeCell ref="CX13:DL14"/>
    <mergeCell ref="DM13:DN14"/>
    <mergeCell ref="BL13:CE14"/>
    <mergeCell ref="GK16:HD17"/>
    <mergeCell ref="CF16:CU17"/>
    <mergeCell ref="CV16:CW17"/>
    <mergeCell ref="CX16:DL17"/>
    <mergeCell ref="DM16:DN17"/>
    <mergeCell ref="DO16:DP17"/>
    <mergeCell ref="BL16:CE17"/>
    <mergeCell ref="DQ16:EE17"/>
    <mergeCell ref="EF16:EG17"/>
    <mergeCell ref="EH16:FA17"/>
    <mergeCell ref="FB16:FP17"/>
    <mergeCell ref="FQ16:GJ17"/>
    <mergeCell ref="B16:AE19"/>
    <mergeCell ref="AF16:AF17"/>
    <mergeCell ref="AF18:AF19"/>
    <mergeCell ref="EH18:FA19"/>
    <mergeCell ref="FB18:FP19"/>
    <mergeCell ref="EH36:FA37"/>
    <mergeCell ref="FB36:FP37"/>
    <mergeCell ref="DO36:EG37"/>
    <mergeCell ref="DO24:EG25"/>
    <mergeCell ref="CV18:CW19"/>
    <mergeCell ref="BL18:CE19"/>
    <mergeCell ref="CF18:CU19"/>
    <mergeCell ref="GK28:HD29"/>
    <mergeCell ref="GK30:HD31"/>
    <mergeCell ref="DO26:EG27"/>
    <mergeCell ref="AF36:AF37"/>
    <mergeCell ref="CX18:DL19"/>
    <mergeCell ref="DM18:DN19"/>
    <mergeCell ref="DO18:DP19"/>
    <mergeCell ref="AR18:BK19"/>
    <mergeCell ref="CV36:CW37"/>
    <mergeCell ref="FQ18:GJ19"/>
    <mergeCell ref="GK18:HD19"/>
    <mergeCell ref="DQ18:EE19"/>
    <mergeCell ref="EF18:EG19"/>
    <mergeCell ref="GK32:HD33"/>
    <mergeCell ref="DM30:DN31"/>
    <mergeCell ref="DM20:DN21"/>
    <mergeCell ref="EH20:FA21"/>
    <mergeCell ref="CX22:DL23"/>
    <mergeCell ref="EH40:FA41"/>
    <mergeCell ref="FB40:FP41"/>
    <mergeCell ref="DM38:DN39"/>
    <mergeCell ref="CX36:DL37"/>
    <mergeCell ref="FQ36:GJ37"/>
    <mergeCell ref="AR36:BK37"/>
    <mergeCell ref="BL36:CE37"/>
    <mergeCell ref="FQ40:GJ41"/>
    <mergeCell ref="FQ38:GJ39"/>
    <mergeCell ref="CV38:CW39"/>
    <mergeCell ref="AF38:AF39"/>
    <mergeCell ref="B36:AE39"/>
    <mergeCell ref="AR40:BK41"/>
    <mergeCell ref="AR38:BK39"/>
    <mergeCell ref="B40:AE43"/>
    <mergeCell ref="AF40:AF41"/>
    <mergeCell ref="AG42:AQ43"/>
    <mergeCell ref="GK40:HD41"/>
    <mergeCell ref="AF42:AF43"/>
    <mergeCell ref="AR42:BK43"/>
    <mergeCell ref="BL40:CE41"/>
    <mergeCell ref="CF40:CU41"/>
    <mergeCell ref="CV40:CW41"/>
    <mergeCell ref="CX40:DL41"/>
    <mergeCell ref="DM40:DN41"/>
    <mergeCell ref="DO40:EG41"/>
    <mergeCell ref="EH42:FA43"/>
    <mergeCell ref="FB42:FP43"/>
    <mergeCell ref="FQ42:GJ43"/>
    <mergeCell ref="GK42:HD43"/>
    <mergeCell ref="BL42:CE43"/>
    <mergeCell ref="CF42:CU43"/>
    <mergeCell ref="CV42:CW43"/>
    <mergeCell ref="CX42:DL43"/>
    <mergeCell ref="DM42:DN43"/>
    <mergeCell ref="DO42:EG43"/>
    <mergeCell ref="DO13:DP14"/>
    <mergeCell ref="DQ13:EE14"/>
    <mergeCell ref="EF13:EG14"/>
    <mergeCell ref="DO20:DP21"/>
    <mergeCell ref="DQ20:EE21"/>
    <mergeCell ref="B44:AE47"/>
    <mergeCell ref="AF44:AF45"/>
    <mergeCell ref="AR44:BK45"/>
    <mergeCell ref="AR46:BK47"/>
    <mergeCell ref="DM44:DN45"/>
    <mergeCell ref="BL46:CE47"/>
    <mergeCell ref="CF46:CU47"/>
    <mergeCell ref="CV46:CW47"/>
    <mergeCell ref="CX46:DL47"/>
    <mergeCell ref="DO44:EG45"/>
    <mergeCell ref="EF20:EG21"/>
    <mergeCell ref="DO22:DP23"/>
    <mergeCell ref="DQ22:EE23"/>
    <mergeCell ref="EF22:EG23"/>
    <mergeCell ref="DO38:EG39"/>
    <mergeCell ref="BL44:CE45"/>
    <mergeCell ref="CF44:CU45"/>
    <mergeCell ref="CV44:CW45"/>
    <mergeCell ref="CX44:DL45"/>
    <mergeCell ref="CX32:DL33"/>
    <mergeCell ref="DM32:DN33"/>
    <mergeCell ref="BL32:CE33"/>
    <mergeCell ref="DM36:DN37"/>
    <mergeCell ref="CF36:CU37"/>
    <mergeCell ref="CX38:DL39"/>
    <mergeCell ref="DM46:DN47"/>
    <mergeCell ref="DO46:EG47"/>
    <mergeCell ref="AF28:AF29"/>
    <mergeCell ref="AR28:BK29"/>
    <mergeCell ref="AF46:AF47"/>
    <mergeCell ref="EH46:FA47"/>
    <mergeCell ref="CV30:CW31"/>
    <mergeCell ref="CX30:DL31"/>
    <mergeCell ref="BL28:CE29"/>
    <mergeCell ref="CF28:CU29"/>
    <mergeCell ref="FB46:FP47"/>
    <mergeCell ref="FQ46:GJ47"/>
    <mergeCell ref="GK46:HD47"/>
    <mergeCell ref="EH44:FA45"/>
    <mergeCell ref="FB44:FP45"/>
    <mergeCell ref="FQ44:GJ45"/>
    <mergeCell ref="GK44:HD45"/>
    <mergeCell ref="DM22:DN23"/>
    <mergeCell ref="EH22:FA23"/>
    <mergeCell ref="DM24:DN25"/>
    <mergeCell ref="CX24:DL25"/>
    <mergeCell ref="FB20:FP21"/>
    <mergeCell ref="FQ20:GJ21"/>
    <mergeCell ref="GK20:HD21"/>
    <mergeCell ref="CV28:CW29"/>
    <mergeCell ref="CX28:DL29"/>
    <mergeCell ref="EH28:FA29"/>
    <mergeCell ref="FB28:FP29"/>
    <mergeCell ref="FQ28:GJ29"/>
    <mergeCell ref="FB22:FP23"/>
    <mergeCell ref="CX20:DL21"/>
    <mergeCell ref="FQ22:GJ23"/>
    <mergeCell ref="GK22:HD23"/>
    <mergeCell ref="CF22:CU23"/>
    <mergeCell ref="CV22:CW23"/>
    <mergeCell ref="CF20:CU21"/>
    <mergeCell ref="CV20:CW21"/>
    <mergeCell ref="AF20:AF21"/>
    <mergeCell ref="AR20:BK21"/>
    <mergeCell ref="BL20:CE21"/>
    <mergeCell ref="B24:AE27"/>
    <mergeCell ref="AF24:AF25"/>
    <mergeCell ref="B20:AE23"/>
    <mergeCell ref="AF22:AF23"/>
    <mergeCell ref="AR22:BK23"/>
    <mergeCell ref="BL22:CE23"/>
    <mergeCell ref="AF26:AF27"/>
    <mergeCell ref="AR24:BK25"/>
    <mergeCell ref="BL24:CE25"/>
    <mergeCell ref="B28:AE31"/>
    <mergeCell ref="AF30:AF31"/>
    <mergeCell ref="AR30:BK31"/>
    <mergeCell ref="BL30:CE31"/>
    <mergeCell ref="CF30:CU31"/>
    <mergeCell ref="DO30:EG31"/>
    <mergeCell ref="AG28:AQ29"/>
    <mergeCell ref="DM28:DN29"/>
    <mergeCell ref="DO28:EG29"/>
    <mergeCell ref="CV26:CW27"/>
    <mergeCell ref="CX26:DL27"/>
    <mergeCell ref="DM26:DN27"/>
    <mergeCell ref="EH24:FA25"/>
    <mergeCell ref="GK24:HD25"/>
    <mergeCell ref="AR26:BK27"/>
    <mergeCell ref="BL26:CE27"/>
    <mergeCell ref="CF26:CU27"/>
    <mergeCell ref="FB24:FP25"/>
    <mergeCell ref="FQ24:GJ25"/>
    <mergeCell ref="EH26:FA27"/>
    <mergeCell ref="GK34:HD35"/>
    <mergeCell ref="FB26:FP27"/>
    <mergeCell ref="FQ26:GJ27"/>
    <mergeCell ref="FQ32:GJ33"/>
    <mergeCell ref="CF24:CU25"/>
    <mergeCell ref="CV24:CW25"/>
    <mergeCell ref="GK26:HD27"/>
    <mergeCell ref="EH30:FA31"/>
    <mergeCell ref="FB30:FP31"/>
    <mergeCell ref="FQ30:GJ31"/>
    <mergeCell ref="EH32:FA33"/>
    <mergeCell ref="FB32:FP33"/>
    <mergeCell ref="FQ34:GJ35"/>
    <mergeCell ref="CV34:CW35"/>
    <mergeCell ref="EH34:FA35"/>
    <mergeCell ref="FB34:FP35"/>
    <mergeCell ref="DO32:EG33"/>
    <mergeCell ref="B32:AE35"/>
    <mergeCell ref="AF32:AF33"/>
    <mergeCell ref="AR34:BK35"/>
    <mergeCell ref="AR32:BK33"/>
    <mergeCell ref="AF34:AF35"/>
    <mergeCell ref="DM34:DN35"/>
    <mergeCell ref="CF32:CU33"/>
    <mergeCell ref="CV32:CW33"/>
    <mergeCell ref="GK38:HD39"/>
    <mergeCell ref="GK36:HD37"/>
    <mergeCell ref="CX34:DL35"/>
    <mergeCell ref="EH38:FA39"/>
    <mergeCell ref="FB38:FP39"/>
    <mergeCell ref="BL34:CE35"/>
    <mergeCell ref="CF34:CU35"/>
    <mergeCell ref="DO34:EG35"/>
    <mergeCell ref="BL38:CE39"/>
    <mergeCell ref="CF38:CU39"/>
  </mergeCells>
  <printOptions horizontalCentered="1"/>
  <pageMargins left="0.51181102362204722" right="0.51181102362204722" top="0.74803149606299213" bottom="0.35433070866141736"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65"/>
  <sheetViews>
    <sheetView zoomScaleNormal="100" workbookViewId="0">
      <selection activeCell="GK1" sqref="GK1:GZ1"/>
    </sheetView>
  </sheetViews>
  <sheetFormatPr defaultRowHeight="12.75" x14ac:dyDescent="0.2"/>
  <cols>
    <col min="1" max="13" width="0.85546875" style="3" customWidth="1"/>
    <col min="14" max="14" width="7.42578125" style="3" customWidth="1"/>
    <col min="15" max="31" width="0.85546875" style="3" customWidth="1"/>
    <col min="32" max="32" width="7.7109375" style="3" customWidth="1"/>
    <col min="33" max="38" width="0.85546875" style="3" customWidth="1"/>
    <col min="39" max="40" width="1" style="3" customWidth="1"/>
    <col min="41" max="41" width="1.42578125" style="3" customWidth="1"/>
    <col min="42" max="42" width="2.7109375" style="3" customWidth="1"/>
    <col min="43" max="229" width="0.85546875" style="3" customWidth="1"/>
    <col min="230" max="231" width="9.140625" style="3"/>
  </cols>
  <sheetData>
    <row r="1" spans="1:23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12"/>
      <c r="GX1" s="2"/>
      <c r="GY1" s="2"/>
      <c r="GZ1" s="2"/>
      <c r="HA1" s="2"/>
      <c r="HB1" s="2"/>
      <c r="HC1" s="2"/>
      <c r="HD1" s="2"/>
      <c r="HE1" s="2"/>
      <c r="HF1" s="2"/>
      <c r="HG1" s="2"/>
      <c r="HH1" s="2"/>
      <c r="HI1" s="2"/>
      <c r="HJ1" s="2"/>
      <c r="HK1" s="2"/>
      <c r="HL1" s="2"/>
      <c r="HM1" s="2"/>
      <c r="HN1" s="2"/>
      <c r="HO1" s="2"/>
      <c r="HP1" s="2"/>
      <c r="HQ1" s="2"/>
      <c r="HR1" s="2"/>
      <c r="HS1" s="2"/>
      <c r="HT1" s="2"/>
      <c r="HU1" s="2"/>
      <c r="HV1" s="2"/>
      <c r="HW1" s="2"/>
    </row>
    <row r="3" spans="1:231" x14ac:dyDescent="0.2">
      <c r="A3" s="541" t="s">
        <v>2</v>
      </c>
      <c r="B3" s="542"/>
      <c r="C3" s="542"/>
      <c r="D3" s="542"/>
      <c r="E3" s="542"/>
      <c r="F3" s="542"/>
      <c r="G3" s="542"/>
      <c r="H3" s="542"/>
      <c r="I3" s="542"/>
      <c r="J3" s="542"/>
      <c r="K3" s="542"/>
      <c r="L3" s="542"/>
      <c r="M3" s="542"/>
      <c r="N3" s="542"/>
      <c r="O3" s="542"/>
      <c r="P3" s="542"/>
      <c r="Q3" s="542"/>
      <c r="R3" s="542"/>
      <c r="S3" s="542"/>
      <c r="T3" s="542"/>
      <c r="U3" s="542"/>
      <c r="V3" s="542"/>
      <c r="W3" s="542"/>
      <c r="X3" s="542"/>
      <c r="Y3" s="542"/>
      <c r="Z3" s="542"/>
      <c r="AA3" s="542"/>
      <c r="AB3" s="542"/>
      <c r="AC3" s="542"/>
      <c r="AD3" s="542"/>
      <c r="AE3" s="542"/>
      <c r="AF3" s="628" t="s">
        <v>102</v>
      </c>
      <c r="AG3" s="541" t="s">
        <v>4</v>
      </c>
      <c r="AH3" s="542"/>
      <c r="AI3" s="542"/>
      <c r="AJ3" s="542"/>
      <c r="AK3" s="542"/>
      <c r="AL3" s="542"/>
      <c r="AM3" s="542"/>
      <c r="AN3" s="542"/>
      <c r="AO3" s="542"/>
      <c r="AP3" s="542"/>
      <c r="AQ3" s="543"/>
      <c r="AR3" s="547" t="s">
        <v>9</v>
      </c>
      <c r="AS3" s="548"/>
      <c r="AT3" s="548"/>
      <c r="AU3" s="548"/>
      <c r="AV3" s="548"/>
      <c r="AW3" s="548"/>
      <c r="AX3" s="548"/>
      <c r="AY3" s="548"/>
      <c r="AZ3" s="548"/>
      <c r="BA3" s="548"/>
      <c r="BB3" s="548"/>
      <c r="BC3" s="548"/>
      <c r="BD3" s="548"/>
      <c r="BE3" s="548"/>
      <c r="BF3" s="548"/>
      <c r="BG3" s="548"/>
      <c r="BH3" s="548"/>
      <c r="BI3" s="548"/>
      <c r="BJ3" s="548"/>
      <c r="BK3" s="548"/>
      <c r="BL3" s="548"/>
      <c r="BM3" s="548"/>
      <c r="BN3" s="548"/>
      <c r="BO3" s="548"/>
      <c r="BP3" s="548"/>
      <c r="BQ3" s="548"/>
      <c r="BR3" s="548"/>
      <c r="BS3" s="548"/>
      <c r="BT3" s="548"/>
      <c r="BU3" s="548"/>
      <c r="BV3" s="548"/>
      <c r="BW3" s="548"/>
      <c r="BX3" s="548"/>
      <c r="BY3" s="548"/>
      <c r="BZ3" s="548"/>
      <c r="CA3" s="549"/>
      <c r="CB3" s="671" t="s">
        <v>14</v>
      </c>
      <c r="CC3" s="672"/>
      <c r="CD3" s="672"/>
      <c r="CE3" s="672"/>
      <c r="CF3" s="672"/>
      <c r="CG3" s="672"/>
      <c r="CH3" s="672"/>
      <c r="CI3" s="672"/>
      <c r="CJ3" s="672"/>
      <c r="CK3" s="672"/>
      <c r="CL3" s="672"/>
      <c r="CM3" s="672"/>
      <c r="CN3" s="672"/>
      <c r="CO3" s="672"/>
      <c r="CP3" s="672"/>
      <c r="CQ3" s="672"/>
      <c r="CR3" s="672"/>
      <c r="CS3" s="672"/>
      <c r="CT3" s="672"/>
      <c r="CU3" s="672"/>
      <c r="CV3" s="672"/>
      <c r="CW3" s="672"/>
      <c r="CX3" s="672"/>
      <c r="CY3" s="672"/>
      <c r="CZ3" s="672"/>
      <c r="DA3" s="672"/>
      <c r="DB3" s="672"/>
      <c r="DC3" s="672"/>
      <c r="DD3" s="672"/>
      <c r="DE3" s="672"/>
      <c r="DF3" s="672"/>
      <c r="DG3" s="672"/>
      <c r="DH3" s="672"/>
      <c r="DI3" s="672"/>
      <c r="DJ3" s="672"/>
      <c r="DK3" s="672"/>
      <c r="DL3" s="672"/>
      <c r="DM3" s="672"/>
      <c r="DN3" s="672"/>
      <c r="DO3" s="672"/>
      <c r="DP3" s="672"/>
      <c r="DQ3" s="672"/>
      <c r="DR3" s="672"/>
      <c r="DS3" s="672"/>
      <c r="DT3" s="672"/>
      <c r="DU3" s="672"/>
      <c r="DV3" s="672"/>
      <c r="DW3" s="672"/>
      <c r="DX3" s="672"/>
      <c r="DY3" s="672"/>
      <c r="DZ3" s="672"/>
      <c r="EA3" s="672"/>
      <c r="EB3" s="672"/>
      <c r="EC3" s="672"/>
      <c r="ED3" s="672"/>
      <c r="EE3" s="672"/>
      <c r="EF3" s="672"/>
      <c r="EG3" s="672"/>
      <c r="EH3" s="672"/>
      <c r="EI3" s="672"/>
      <c r="EJ3" s="672"/>
      <c r="EK3" s="672"/>
      <c r="EL3" s="672"/>
      <c r="EM3" s="672"/>
      <c r="EN3" s="672"/>
      <c r="EO3" s="672"/>
      <c r="EP3" s="672"/>
      <c r="EQ3" s="672"/>
      <c r="ER3" s="672"/>
      <c r="ES3" s="672"/>
      <c r="ET3" s="672"/>
      <c r="EU3" s="672"/>
      <c r="EV3" s="672"/>
      <c r="EW3" s="672"/>
      <c r="EX3" s="672"/>
      <c r="EY3" s="672"/>
      <c r="EZ3" s="672"/>
      <c r="FA3" s="672"/>
      <c r="FB3" s="672"/>
      <c r="FC3" s="672"/>
      <c r="FD3" s="672"/>
      <c r="FE3" s="672"/>
      <c r="FF3" s="672"/>
      <c r="FG3" s="672"/>
      <c r="FH3" s="672"/>
      <c r="FI3" s="672"/>
      <c r="FJ3" s="672"/>
      <c r="FK3" s="672"/>
      <c r="FL3" s="672"/>
      <c r="FM3" s="673"/>
      <c r="FN3" s="547" t="s">
        <v>211</v>
      </c>
      <c r="FO3" s="548"/>
      <c r="FP3" s="548"/>
      <c r="FQ3" s="548"/>
      <c r="FR3" s="548"/>
      <c r="FS3" s="548"/>
      <c r="FT3" s="548"/>
      <c r="FU3" s="548"/>
      <c r="FV3" s="548"/>
      <c r="FW3" s="548"/>
      <c r="FX3" s="548"/>
      <c r="FY3" s="548"/>
      <c r="FZ3" s="548"/>
      <c r="GA3" s="548"/>
      <c r="GB3" s="548"/>
      <c r="GC3" s="548"/>
      <c r="GD3" s="548"/>
      <c r="GE3" s="548"/>
      <c r="GF3" s="548"/>
      <c r="GG3" s="548"/>
      <c r="GH3" s="548"/>
      <c r="GI3" s="548"/>
      <c r="GJ3" s="548"/>
      <c r="GK3" s="548"/>
      <c r="GL3" s="548"/>
      <c r="GM3" s="548"/>
      <c r="GN3" s="548"/>
      <c r="GO3" s="548"/>
      <c r="GP3" s="548"/>
      <c r="GQ3" s="548"/>
      <c r="GR3" s="548"/>
      <c r="GS3" s="548"/>
      <c r="GT3" s="548"/>
      <c r="GU3" s="548"/>
      <c r="GV3" s="548"/>
      <c r="GW3" s="549"/>
      <c r="GX3" s="2"/>
      <c r="GY3" s="2"/>
      <c r="GZ3" s="2"/>
      <c r="HA3" s="2"/>
      <c r="HB3" s="2"/>
      <c r="HC3" s="2"/>
      <c r="HD3" s="2"/>
      <c r="HE3" s="2"/>
      <c r="HF3" s="2"/>
      <c r="HG3" s="2"/>
      <c r="HH3" s="2"/>
      <c r="HI3" s="2"/>
      <c r="HJ3" s="2"/>
      <c r="HK3" s="2"/>
      <c r="HL3" s="2"/>
      <c r="HM3" s="2"/>
      <c r="HN3" s="2"/>
      <c r="HO3" s="2"/>
      <c r="HP3" s="2"/>
      <c r="HQ3" s="2"/>
      <c r="HR3" s="2"/>
      <c r="HS3" s="2"/>
      <c r="HT3" s="2"/>
      <c r="HU3" s="2"/>
      <c r="HV3" s="2"/>
      <c r="HW3" s="2"/>
    </row>
    <row r="4" spans="1:231" x14ac:dyDescent="0.2">
      <c r="A4" s="544"/>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c r="AE4" s="545"/>
      <c r="AF4" s="629"/>
      <c r="AG4" s="544"/>
      <c r="AH4" s="545"/>
      <c r="AI4" s="545"/>
      <c r="AJ4" s="545"/>
      <c r="AK4" s="545"/>
      <c r="AL4" s="545"/>
      <c r="AM4" s="545"/>
      <c r="AN4" s="545"/>
      <c r="AO4" s="545"/>
      <c r="AP4" s="545"/>
      <c r="AQ4" s="546"/>
      <c r="AR4" s="589" t="s">
        <v>5</v>
      </c>
      <c r="AS4" s="590"/>
      <c r="AT4" s="590"/>
      <c r="AU4" s="590"/>
      <c r="AV4" s="590"/>
      <c r="AW4" s="590"/>
      <c r="AX4" s="590"/>
      <c r="AY4" s="590"/>
      <c r="AZ4" s="590"/>
      <c r="BA4" s="590"/>
      <c r="BB4" s="590"/>
      <c r="BC4" s="590"/>
      <c r="BD4" s="590"/>
      <c r="BE4" s="590"/>
      <c r="BF4" s="590"/>
      <c r="BG4" s="590"/>
      <c r="BH4" s="590"/>
      <c r="BI4" s="591"/>
      <c r="BJ4" s="589" t="s">
        <v>195</v>
      </c>
      <c r="BK4" s="590"/>
      <c r="BL4" s="590"/>
      <c r="BM4" s="590"/>
      <c r="BN4" s="590"/>
      <c r="BO4" s="590"/>
      <c r="BP4" s="590"/>
      <c r="BQ4" s="590"/>
      <c r="BR4" s="590"/>
      <c r="BS4" s="590"/>
      <c r="BT4" s="590"/>
      <c r="BU4" s="590"/>
      <c r="BV4" s="590"/>
      <c r="BW4" s="590"/>
      <c r="BX4" s="590"/>
      <c r="BY4" s="590"/>
      <c r="BZ4" s="590"/>
      <c r="CA4" s="591"/>
      <c r="CB4" s="589" t="s">
        <v>11</v>
      </c>
      <c r="CC4" s="590"/>
      <c r="CD4" s="590"/>
      <c r="CE4" s="590"/>
      <c r="CF4" s="590"/>
      <c r="CG4" s="590"/>
      <c r="CH4" s="590"/>
      <c r="CI4" s="590"/>
      <c r="CJ4" s="590"/>
      <c r="CK4" s="590"/>
      <c r="CL4" s="590"/>
      <c r="CM4" s="590"/>
      <c r="CN4" s="590"/>
      <c r="CO4" s="590"/>
      <c r="CP4" s="591"/>
      <c r="CQ4" s="871" t="s">
        <v>52</v>
      </c>
      <c r="CR4" s="872"/>
      <c r="CS4" s="872"/>
      <c r="CT4" s="872"/>
      <c r="CU4" s="872"/>
      <c r="CV4" s="872"/>
      <c r="CW4" s="872"/>
      <c r="CX4" s="872"/>
      <c r="CY4" s="872"/>
      <c r="CZ4" s="872"/>
      <c r="DA4" s="872"/>
      <c r="DB4" s="872"/>
      <c r="DC4" s="872"/>
      <c r="DD4" s="872"/>
      <c r="DE4" s="872"/>
      <c r="DF4" s="872"/>
      <c r="DG4" s="872"/>
      <c r="DH4" s="872"/>
      <c r="DI4" s="872"/>
      <c r="DJ4" s="872"/>
      <c r="DK4" s="872"/>
      <c r="DL4" s="872"/>
      <c r="DM4" s="872"/>
      <c r="DN4" s="872"/>
      <c r="DO4" s="872"/>
      <c r="DP4" s="872"/>
      <c r="DQ4" s="872"/>
      <c r="DR4" s="872"/>
      <c r="DS4" s="872"/>
      <c r="DT4" s="872"/>
      <c r="DU4" s="872"/>
      <c r="DV4" s="872"/>
      <c r="DW4" s="872"/>
      <c r="DX4" s="872"/>
      <c r="DY4" s="872"/>
      <c r="DZ4" s="872"/>
      <c r="EA4" s="872"/>
      <c r="EB4" s="872"/>
      <c r="EC4" s="872"/>
      <c r="ED4" s="882"/>
      <c r="EE4" s="589" t="s">
        <v>54</v>
      </c>
      <c r="EF4" s="590"/>
      <c r="EG4" s="590"/>
      <c r="EH4" s="590"/>
      <c r="EI4" s="590"/>
      <c r="EJ4" s="590"/>
      <c r="EK4" s="590"/>
      <c r="EL4" s="590"/>
      <c r="EM4" s="590"/>
      <c r="EN4" s="590"/>
      <c r="EO4" s="590"/>
      <c r="EP4" s="590"/>
      <c r="EQ4" s="590"/>
      <c r="ER4" s="590"/>
      <c r="ES4" s="590"/>
      <c r="ET4" s="590"/>
      <c r="EU4" s="590"/>
      <c r="EV4" s="590"/>
      <c r="EW4" s="590"/>
      <c r="EX4" s="591"/>
      <c r="EY4" s="589" t="s">
        <v>53</v>
      </c>
      <c r="EZ4" s="590"/>
      <c r="FA4" s="590"/>
      <c r="FB4" s="590"/>
      <c r="FC4" s="590"/>
      <c r="FD4" s="590"/>
      <c r="FE4" s="590"/>
      <c r="FF4" s="590"/>
      <c r="FG4" s="590"/>
      <c r="FH4" s="590"/>
      <c r="FI4" s="590"/>
      <c r="FJ4" s="590"/>
      <c r="FK4" s="590"/>
      <c r="FL4" s="590"/>
      <c r="FM4" s="591"/>
      <c r="FN4" s="541" t="s">
        <v>5</v>
      </c>
      <c r="FO4" s="542"/>
      <c r="FP4" s="542"/>
      <c r="FQ4" s="542"/>
      <c r="FR4" s="542"/>
      <c r="FS4" s="542"/>
      <c r="FT4" s="542"/>
      <c r="FU4" s="542"/>
      <c r="FV4" s="542"/>
      <c r="FW4" s="542"/>
      <c r="FX4" s="542"/>
      <c r="FY4" s="542"/>
      <c r="FZ4" s="542"/>
      <c r="GA4" s="542"/>
      <c r="GB4" s="542"/>
      <c r="GC4" s="542"/>
      <c r="GD4" s="542"/>
      <c r="GE4" s="543"/>
      <c r="GF4" s="541" t="s">
        <v>195</v>
      </c>
      <c r="GG4" s="542"/>
      <c r="GH4" s="542"/>
      <c r="GI4" s="542"/>
      <c r="GJ4" s="542"/>
      <c r="GK4" s="542"/>
      <c r="GL4" s="542"/>
      <c r="GM4" s="542"/>
      <c r="GN4" s="542"/>
      <c r="GO4" s="542"/>
      <c r="GP4" s="542"/>
      <c r="GQ4" s="542"/>
      <c r="GR4" s="542"/>
      <c r="GS4" s="542"/>
      <c r="GT4" s="542"/>
      <c r="GU4" s="542"/>
      <c r="GV4" s="542"/>
      <c r="GW4" s="543"/>
      <c r="GX4" s="2"/>
      <c r="GY4" s="2"/>
      <c r="GZ4" s="2"/>
      <c r="HA4" s="2"/>
      <c r="HB4" s="2"/>
      <c r="HC4" s="2"/>
      <c r="HD4" s="2"/>
      <c r="HE4" s="2"/>
      <c r="HF4" s="2"/>
      <c r="HG4" s="2"/>
      <c r="HH4" s="2"/>
      <c r="HI4" s="2"/>
      <c r="HJ4" s="2"/>
      <c r="HK4" s="2"/>
      <c r="HL4" s="2"/>
      <c r="HM4" s="2"/>
      <c r="HN4" s="2"/>
      <c r="HO4" s="2"/>
      <c r="HP4" s="2"/>
      <c r="HQ4" s="2"/>
      <c r="HR4" s="2"/>
      <c r="HS4" s="2"/>
      <c r="HT4" s="2"/>
      <c r="HU4" s="2"/>
      <c r="HV4" s="2"/>
      <c r="HW4" s="2"/>
    </row>
    <row r="5" spans="1:231" ht="63.75" customHeight="1" x14ac:dyDescent="0.2">
      <c r="A5" s="544"/>
      <c r="B5" s="545"/>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629"/>
      <c r="AG5" s="544"/>
      <c r="AH5" s="545"/>
      <c r="AI5" s="545"/>
      <c r="AJ5" s="545"/>
      <c r="AK5" s="545"/>
      <c r="AL5" s="545"/>
      <c r="AM5" s="545"/>
      <c r="AN5" s="545"/>
      <c r="AO5" s="545"/>
      <c r="AP5" s="545"/>
      <c r="AQ5" s="546"/>
      <c r="AR5" s="847"/>
      <c r="AS5" s="848"/>
      <c r="AT5" s="848"/>
      <c r="AU5" s="848"/>
      <c r="AV5" s="848"/>
      <c r="AW5" s="848"/>
      <c r="AX5" s="848"/>
      <c r="AY5" s="848"/>
      <c r="AZ5" s="848"/>
      <c r="BA5" s="848"/>
      <c r="BB5" s="848"/>
      <c r="BC5" s="848"/>
      <c r="BD5" s="848"/>
      <c r="BE5" s="848"/>
      <c r="BF5" s="848"/>
      <c r="BG5" s="848"/>
      <c r="BH5" s="848"/>
      <c r="BI5" s="849"/>
      <c r="BJ5" s="847"/>
      <c r="BK5" s="848"/>
      <c r="BL5" s="848"/>
      <c r="BM5" s="848"/>
      <c r="BN5" s="848"/>
      <c r="BO5" s="848"/>
      <c r="BP5" s="848"/>
      <c r="BQ5" s="848"/>
      <c r="BR5" s="848"/>
      <c r="BS5" s="848"/>
      <c r="BT5" s="848"/>
      <c r="BU5" s="848"/>
      <c r="BV5" s="848"/>
      <c r="BW5" s="848"/>
      <c r="BX5" s="848"/>
      <c r="BY5" s="848"/>
      <c r="BZ5" s="848"/>
      <c r="CA5" s="849"/>
      <c r="CB5" s="847"/>
      <c r="CC5" s="848"/>
      <c r="CD5" s="848"/>
      <c r="CE5" s="848"/>
      <c r="CF5" s="848"/>
      <c r="CG5" s="848"/>
      <c r="CH5" s="848"/>
      <c r="CI5" s="848"/>
      <c r="CJ5" s="848"/>
      <c r="CK5" s="848"/>
      <c r="CL5" s="848"/>
      <c r="CM5" s="848"/>
      <c r="CN5" s="848"/>
      <c r="CO5" s="848"/>
      <c r="CP5" s="849"/>
      <c r="CQ5" s="589" t="s">
        <v>5</v>
      </c>
      <c r="CR5" s="590"/>
      <c r="CS5" s="590"/>
      <c r="CT5" s="590"/>
      <c r="CU5" s="590"/>
      <c r="CV5" s="590"/>
      <c r="CW5" s="590"/>
      <c r="CX5" s="590"/>
      <c r="CY5" s="590"/>
      <c r="CZ5" s="590"/>
      <c r="DA5" s="590"/>
      <c r="DB5" s="590"/>
      <c r="DC5" s="590"/>
      <c r="DD5" s="590"/>
      <c r="DE5" s="590"/>
      <c r="DF5" s="590"/>
      <c r="DG5" s="590"/>
      <c r="DH5" s="590"/>
      <c r="DI5" s="590"/>
      <c r="DJ5" s="591"/>
      <c r="DK5" s="589" t="s">
        <v>195</v>
      </c>
      <c r="DL5" s="590"/>
      <c r="DM5" s="590"/>
      <c r="DN5" s="590"/>
      <c r="DO5" s="590"/>
      <c r="DP5" s="590"/>
      <c r="DQ5" s="590"/>
      <c r="DR5" s="590"/>
      <c r="DS5" s="590"/>
      <c r="DT5" s="590"/>
      <c r="DU5" s="590"/>
      <c r="DV5" s="590"/>
      <c r="DW5" s="590"/>
      <c r="DX5" s="590"/>
      <c r="DY5" s="590"/>
      <c r="DZ5" s="590"/>
      <c r="EA5" s="590"/>
      <c r="EB5" s="590"/>
      <c r="EC5" s="590"/>
      <c r="ED5" s="591"/>
      <c r="EE5" s="847"/>
      <c r="EF5" s="848"/>
      <c r="EG5" s="848"/>
      <c r="EH5" s="848"/>
      <c r="EI5" s="848"/>
      <c r="EJ5" s="848"/>
      <c r="EK5" s="848"/>
      <c r="EL5" s="848"/>
      <c r="EM5" s="848"/>
      <c r="EN5" s="848"/>
      <c r="EO5" s="848"/>
      <c r="EP5" s="848"/>
      <c r="EQ5" s="848"/>
      <c r="ER5" s="848"/>
      <c r="ES5" s="848"/>
      <c r="ET5" s="848"/>
      <c r="EU5" s="848"/>
      <c r="EV5" s="848"/>
      <c r="EW5" s="848"/>
      <c r="EX5" s="849"/>
      <c r="EY5" s="847"/>
      <c r="EZ5" s="848"/>
      <c r="FA5" s="848"/>
      <c r="FB5" s="848"/>
      <c r="FC5" s="848"/>
      <c r="FD5" s="848"/>
      <c r="FE5" s="848"/>
      <c r="FF5" s="848"/>
      <c r="FG5" s="848"/>
      <c r="FH5" s="848"/>
      <c r="FI5" s="848"/>
      <c r="FJ5" s="848"/>
      <c r="FK5" s="848"/>
      <c r="FL5" s="848"/>
      <c r="FM5" s="849"/>
      <c r="FN5" s="544"/>
      <c r="FO5" s="545"/>
      <c r="FP5" s="545"/>
      <c r="FQ5" s="545"/>
      <c r="FR5" s="545"/>
      <c r="FS5" s="545"/>
      <c r="FT5" s="545"/>
      <c r="FU5" s="545"/>
      <c r="FV5" s="545"/>
      <c r="FW5" s="545"/>
      <c r="FX5" s="545"/>
      <c r="FY5" s="545"/>
      <c r="FZ5" s="545"/>
      <c r="GA5" s="545"/>
      <c r="GB5" s="545"/>
      <c r="GC5" s="545"/>
      <c r="GD5" s="545"/>
      <c r="GE5" s="546"/>
      <c r="GF5" s="544"/>
      <c r="GG5" s="545"/>
      <c r="GH5" s="545"/>
      <c r="GI5" s="545"/>
      <c r="GJ5" s="545"/>
      <c r="GK5" s="545"/>
      <c r="GL5" s="545"/>
      <c r="GM5" s="545"/>
      <c r="GN5" s="545"/>
      <c r="GO5" s="545"/>
      <c r="GP5" s="545"/>
      <c r="GQ5" s="545"/>
      <c r="GR5" s="545"/>
      <c r="GS5" s="545"/>
      <c r="GT5" s="545"/>
      <c r="GU5" s="545"/>
      <c r="GV5" s="545"/>
      <c r="GW5" s="546"/>
      <c r="GX5" s="2"/>
      <c r="GY5" s="2"/>
      <c r="GZ5" s="2"/>
      <c r="HA5" s="2"/>
      <c r="HB5" s="2"/>
      <c r="HC5" s="2"/>
      <c r="HD5" s="2"/>
      <c r="HE5" s="2"/>
      <c r="HF5" s="2"/>
      <c r="HG5" s="2"/>
      <c r="HH5" s="2"/>
      <c r="HI5" s="2"/>
      <c r="HJ5" s="2"/>
      <c r="HK5" s="2"/>
      <c r="HL5" s="2"/>
      <c r="HM5" s="2"/>
      <c r="HN5" s="2"/>
      <c r="HO5" s="2"/>
      <c r="HP5" s="2"/>
      <c r="HQ5" s="2"/>
      <c r="HR5" s="2"/>
      <c r="HS5" s="2"/>
      <c r="HT5" s="2"/>
      <c r="HU5" s="2"/>
      <c r="HV5" s="2"/>
      <c r="HW5" s="2"/>
    </row>
    <row r="6" spans="1:231" ht="13.5" thickBot="1" x14ac:dyDescent="0.25">
      <c r="A6" s="874">
        <v>1</v>
      </c>
      <c r="B6" s="874"/>
      <c r="C6" s="874"/>
      <c r="D6" s="874"/>
      <c r="E6" s="874"/>
      <c r="F6" s="874"/>
      <c r="G6" s="874"/>
      <c r="H6" s="874"/>
      <c r="I6" s="874"/>
      <c r="J6" s="874"/>
      <c r="K6" s="874"/>
      <c r="L6" s="874"/>
      <c r="M6" s="874"/>
      <c r="N6" s="874"/>
      <c r="O6" s="874"/>
      <c r="P6" s="874"/>
      <c r="Q6" s="874"/>
      <c r="R6" s="874"/>
      <c r="S6" s="874"/>
      <c r="T6" s="874"/>
      <c r="U6" s="874"/>
      <c r="V6" s="874"/>
      <c r="W6" s="874"/>
      <c r="X6" s="874"/>
      <c r="Y6" s="874"/>
      <c r="Z6" s="874"/>
      <c r="AA6" s="874"/>
      <c r="AB6" s="874"/>
      <c r="AC6" s="874"/>
      <c r="AD6" s="874"/>
      <c r="AE6" s="874"/>
      <c r="AF6" s="151">
        <v>2</v>
      </c>
      <c r="AG6" s="874">
        <v>3</v>
      </c>
      <c r="AH6" s="874"/>
      <c r="AI6" s="874"/>
      <c r="AJ6" s="874"/>
      <c r="AK6" s="874"/>
      <c r="AL6" s="874"/>
      <c r="AM6" s="874"/>
      <c r="AN6" s="874"/>
      <c r="AO6" s="874"/>
      <c r="AP6" s="874"/>
      <c r="AQ6" s="874"/>
      <c r="AR6" s="883">
        <v>4</v>
      </c>
      <c r="AS6" s="883"/>
      <c r="AT6" s="883"/>
      <c r="AU6" s="883"/>
      <c r="AV6" s="883"/>
      <c r="AW6" s="883"/>
      <c r="AX6" s="883"/>
      <c r="AY6" s="883"/>
      <c r="AZ6" s="883"/>
      <c r="BA6" s="883"/>
      <c r="BB6" s="883"/>
      <c r="BC6" s="883"/>
      <c r="BD6" s="883"/>
      <c r="BE6" s="883"/>
      <c r="BF6" s="883"/>
      <c r="BG6" s="883"/>
      <c r="BH6" s="883"/>
      <c r="BI6" s="883"/>
      <c r="BJ6" s="883">
        <v>5</v>
      </c>
      <c r="BK6" s="883"/>
      <c r="BL6" s="883"/>
      <c r="BM6" s="883"/>
      <c r="BN6" s="883"/>
      <c r="BO6" s="883"/>
      <c r="BP6" s="883"/>
      <c r="BQ6" s="883"/>
      <c r="BR6" s="883"/>
      <c r="BS6" s="883"/>
      <c r="BT6" s="883"/>
      <c r="BU6" s="883"/>
      <c r="BV6" s="883"/>
      <c r="BW6" s="883"/>
      <c r="BX6" s="883"/>
      <c r="BY6" s="883"/>
      <c r="BZ6" s="883"/>
      <c r="CA6" s="883"/>
      <c r="CB6" s="883">
        <v>6</v>
      </c>
      <c r="CC6" s="883"/>
      <c r="CD6" s="883"/>
      <c r="CE6" s="883"/>
      <c r="CF6" s="883"/>
      <c r="CG6" s="883"/>
      <c r="CH6" s="883"/>
      <c r="CI6" s="883"/>
      <c r="CJ6" s="883"/>
      <c r="CK6" s="883"/>
      <c r="CL6" s="883"/>
      <c r="CM6" s="883"/>
      <c r="CN6" s="883"/>
      <c r="CO6" s="883"/>
      <c r="CP6" s="883"/>
      <c r="CQ6" s="883">
        <v>7</v>
      </c>
      <c r="CR6" s="883"/>
      <c r="CS6" s="883"/>
      <c r="CT6" s="883"/>
      <c r="CU6" s="883"/>
      <c r="CV6" s="883"/>
      <c r="CW6" s="883"/>
      <c r="CX6" s="883"/>
      <c r="CY6" s="883"/>
      <c r="CZ6" s="883"/>
      <c r="DA6" s="883"/>
      <c r="DB6" s="883"/>
      <c r="DC6" s="883"/>
      <c r="DD6" s="883"/>
      <c r="DE6" s="883"/>
      <c r="DF6" s="883"/>
      <c r="DG6" s="883"/>
      <c r="DH6" s="883"/>
      <c r="DI6" s="883"/>
      <c r="DJ6" s="883"/>
      <c r="DK6" s="883">
        <v>8</v>
      </c>
      <c r="DL6" s="883"/>
      <c r="DM6" s="883"/>
      <c r="DN6" s="883"/>
      <c r="DO6" s="883"/>
      <c r="DP6" s="883"/>
      <c r="DQ6" s="883"/>
      <c r="DR6" s="883"/>
      <c r="DS6" s="883"/>
      <c r="DT6" s="883"/>
      <c r="DU6" s="883"/>
      <c r="DV6" s="883"/>
      <c r="DW6" s="883"/>
      <c r="DX6" s="883"/>
      <c r="DY6" s="883"/>
      <c r="DZ6" s="883"/>
      <c r="EA6" s="883"/>
      <c r="EB6" s="883"/>
      <c r="EC6" s="883"/>
      <c r="ED6" s="883"/>
      <c r="EE6" s="883">
        <v>9</v>
      </c>
      <c r="EF6" s="883"/>
      <c r="EG6" s="883"/>
      <c r="EH6" s="883"/>
      <c r="EI6" s="883"/>
      <c r="EJ6" s="883"/>
      <c r="EK6" s="883"/>
      <c r="EL6" s="883"/>
      <c r="EM6" s="883"/>
      <c r="EN6" s="883"/>
      <c r="EO6" s="883"/>
      <c r="EP6" s="883"/>
      <c r="EQ6" s="883"/>
      <c r="ER6" s="883"/>
      <c r="ES6" s="883"/>
      <c r="ET6" s="883"/>
      <c r="EU6" s="883"/>
      <c r="EV6" s="883"/>
      <c r="EW6" s="883"/>
      <c r="EX6" s="883"/>
      <c r="EY6" s="883">
        <v>10</v>
      </c>
      <c r="EZ6" s="883"/>
      <c r="FA6" s="883"/>
      <c r="FB6" s="883"/>
      <c r="FC6" s="883"/>
      <c r="FD6" s="883"/>
      <c r="FE6" s="883"/>
      <c r="FF6" s="883"/>
      <c r="FG6" s="883"/>
      <c r="FH6" s="883"/>
      <c r="FI6" s="883"/>
      <c r="FJ6" s="883"/>
      <c r="FK6" s="883"/>
      <c r="FL6" s="883"/>
      <c r="FM6" s="883"/>
      <c r="FN6" s="628">
        <v>11</v>
      </c>
      <c r="FO6" s="628"/>
      <c r="FP6" s="628"/>
      <c r="FQ6" s="628"/>
      <c r="FR6" s="628"/>
      <c r="FS6" s="628"/>
      <c r="FT6" s="628"/>
      <c r="FU6" s="628"/>
      <c r="FV6" s="628"/>
      <c r="FW6" s="628"/>
      <c r="FX6" s="628"/>
      <c r="FY6" s="628"/>
      <c r="FZ6" s="628"/>
      <c r="GA6" s="628"/>
      <c r="GB6" s="628"/>
      <c r="GC6" s="628"/>
      <c r="GD6" s="628"/>
      <c r="GE6" s="628"/>
      <c r="GF6" s="628">
        <v>12</v>
      </c>
      <c r="GG6" s="628"/>
      <c r="GH6" s="628"/>
      <c r="GI6" s="628"/>
      <c r="GJ6" s="628"/>
      <c r="GK6" s="628"/>
      <c r="GL6" s="628"/>
      <c r="GM6" s="628"/>
      <c r="GN6" s="628"/>
      <c r="GO6" s="628"/>
      <c r="GP6" s="628"/>
      <c r="GQ6" s="628"/>
      <c r="GR6" s="628"/>
      <c r="GS6" s="628"/>
      <c r="GT6" s="628"/>
      <c r="GU6" s="628"/>
      <c r="GV6" s="628"/>
      <c r="GW6" s="628"/>
      <c r="GX6" s="2"/>
      <c r="GY6" s="2"/>
      <c r="GZ6" s="2"/>
      <c r="HA6" s="2"/>
      <c r="HB6" s="2"/>
      <c r="HC6" s="2"/>
      <c r="HD6" s="2"/>
      <c r="HE6" s="2"/>
      <c r="HF6" s="2"/>
      <c r="HG6" s="2"/>
      <c r="HH6" s="2"/>
      <c r="HI6" s="2"/>
      <c r="HJ6" s="2"/>
      <c r="HK6" s="2"/>
      <c r="HL6" s="2"/>
      <c r="HM6" s="2"/>
      <c r="HN6" s="2"/>
      <c r="HO6" s="2"/>
      <c r="HP6" s="2"/>
      <c r="HQ6" s="2"/>
      <c r="HR6" s="2"/>
      <c r="HS6" s="2"/>
      <c r="HT6" s="2"/>
      <c r="HU6" s="2"/>
      <c r="HV6" s="2"/>
      <c r="HW6" s="2"/>
    </row>
    <row r="7" spans="1:231" ht="12.75" customHeight="1" x14ac:dyDescent="0.2">
      <c r="A7" s="16"/>
      <c r="B7" s="862" t="s">
        <v>50</v>
      </c>
      <c r="C7" s="862"/>
      <c r="D7" s="862"/>
      <c r="E7" s="862"/>
      <c r="F7" s="862"/>
      <c r="G7" s="862"/>
      <c r="H7" s="862"/>
      <c r="I7" s="862"/>
      <c r="J7" s="862"/>
      <c r="K7" s="862"/>
      <c r="L7" s="862"/>
      <c r="M7" s="862"/>
      <c r="N7" s="862"/>
      <c r="O7" s="862"/>
      <c r="P7" s="862"/>
      <c r="Q7" s="862"/>
      <c r="R7" s="862"/>
      <c r="S7" s="862"/>
      <c r="T7" s="862"/>
      <c r="U7" s="862"/>
      <c r="V7" s="862"/>
      <c r="W7" s="862"/>
      <c r="X7" s="862"/>
      <c r="Y7" s="862"/>
      <c r="Z7" s="862"/>
      <c r="AA7" s="862"/>
      <c r="AB7" s="862"/>
      <c r="AC7" s="862"/>
      <c r="AD7" s="862"/>
      <c r="AE7" s="862"/>
      <c r="AF7" s="860">
        <v>5305</v>
      </c>
      <c r="AG7" s="832" t="s">
        <v>219</v>
      </c>
      <c r="AH7" s="833"/>
      <c r="AI7" s="833"/>
      <c r="AJ7" s="833"/>
      <c r="AK7" s="833"/>
      <c r="AL7" s="833"/>
      <c r="AM7" s="833"/>
      <c r="AN7" s="833"/>
      <c r="AO7" s="833"/>
      <c r="AP7" s="833"/>
      <c r="AQ7" s="834"/>
      <c r="AR7" s="869">
        <f>+AR12+AR20+AR24+AR32+AR36+AR40</f>
        <v>264650</v>
      </c>
      <c r="AS7" s="850"/>
      <c r="AT7" s="850"/>
      <c r="AU7" s="850"/>
      <c r="AV7" s="850"/>
      <c r="AW7" s="850"/>
      <c r="AX7" s="850"/>
      <c r="AY7" s="850"/>
      <c r="AZ7" s="850"/>
      <c r="BA7" s="850"/>
      <c r="BB7" s="850"/>
      <c r="BC7" s="850"/>
      <c r="BD7" s="850"/>
      <c r="BE7" s="850"/>
      <c r="BF7" s="850"/>
      <c r="BG7" s="850"/>
      <c r="BH7" s="850"/>
      <c r="BI7" s="851"/>
      <c r="BJ7" s="850">
        <f>+BJ12+BJ20+BJ24+BJ32+BJ36+BJ40</f>
        <v>0</v>
      </c>
      <c r="BK7" s="850"/>
      <c r="BL7" s="850"/>
      <c r="BM7" s="850"/>
      <c r="BN7" s="850"/>
      <c r="BO7" s="850"/>
      <c r="BP7" s="850"/>
      <c r="BQ7" s="850"/>
      <c r="BR7" s="850"/>
      <c r="BS7" s="850"/>
      <c r="BT7" s="850"/>
      <c r="BU7" s="850"/>
      <c r="BV7" s="850"/>
      <c r="BW7" s="850"/>
      <c r="BX7" s="850"/>
      <c r="BY7" s="850"/>
      <c r="BZ7" s="850"/>
      <c r="CA7" s="851"/>
      <c r="CB7" s="854">
        <f>+CB12+CB20+CB24+CB32+CB36+CB40</f>
        <v>939835</v>
      </c>
      <c r="CC7" s="850"/>
      <c r="CD7" s="850"/>
      <c r="CE7" s="850"/>
      <c r="CF7" s="850"/>
      <c r="CG7" s="850"/>
      <c r="CH7" s="850"/>
      <c r="CI7" s="850"/>
      <c r="CJ7" s="850"/>
      <c r="CK7" s="850"/>
      <c r="CL7" s="850"/>
      <c r="CM7" s="850"/>
      <c r="CN7" s="850"/>
      <c r="CO7" s="850"/>
      <c r="CP7" s="851"/>
      <c r="CQ7" s="875" t="s">
        <v>6</v>
      </c>
      <c r="CR7" s="875"/>
      <c r="CS7" s="850">
        <f>+CS12+CS20+CS24+CS32+CS36+CS40</f>
        <v>1007842</v>
      </c>
      <c r="CT7" s="850"/>
      <c r="CU7" s="850"/>
      <c r="CV7" s="850"/>
      <c r="CW7" s="850"/>
      <c r="CX7" s="850"/>
      <c r="CY7" s="850"/>
      <c r="CZ7" s="850"/>
      <c r="DA7" s="850"/>
      <c r="DB7" s="850"/>
      <c r="DC7" s="850"/>
      <c r="DD7" s="850"/>
      <c r="DE7" s="850"/>
      <c r="DF7" s="850"/>
      <c r="DG7" s="850"/>
      <c r="DH7" s="850"/>
      <c r="DI7" s="856" t="s">
        <v>7</v>
      </c>
      <c r="DJ7" s="856"/>
      <c r="DK7" s="854">
        <f>+DK12+DK20+DK24+DK32+DK36+DK40</f>
        <v>0</v>
      </c>
      <c r="DL7" s="850"/>
      <c r="DM7" s="850"/>
      <c r="DN7" s="850"/>
      <c r="DO7" s="850"/>
      <c r="DP7" s="850"/>
      <c r="DQ7" s="850"/>
      <c r="DR7" s="850"/>
      <c r="DS7" s="850"/>
      <c r="DT7" s="850"/>
      <c r="DU7" s="850"/>
      <c r="DV7" s="850"/>
      <c r="DW7" s="850"/>
      <c r="DX7" s="850"/>
      <c r="DY7" s="850"/>
      <c r="DZ7" s="850"/>
      <c r="EA7" s="850"/>
      <c r="EB7" s="850"/>
      <c r="EC7" s="850"/>
      <c r="ED7" s="851"/>
      <c r="EE7" s="854">
        <f>+EE12+EE20+EE24+EE32+EE36+EE40</f>
        <v>0</v>
      </c>
      <c r="EF7" s="850"/>
      <c r="EG7" s="850"/>
      <c r="EH7" s="850"/>
      <c r="EI7" s="850"/>
      <c r="EJ7" s="850"/>
      <c r="EK7" s="850"/>
      <c r="EL7" s="850"/>
      <c r="EM7" s="850"/>
      <c r="EN7" s="850"/>
      <c r="EO7" s="850"/>
      <c r="EP7" s="850"/>
      <c r="EQ7" s="850"/>
      <c r="ER7" s="850"/>
      <c r="ES7" s="850"/>
      <c r="ET7" s="850"/>
      <c r="EU7" s="850"/>
      <c r="EV7" s="850"/>
      <c r="EW7" s="850"/>
      <c r="EX7" s="851"/>
      <c r="EY7" s="854">
        <f>+EY12+EY20+EY24+EY32+EY36+EY40</f>
        <v>0</v>
      </c>
      <c r="EZ7" s="850"/>
      <c r="FA7" s="850"/>
      <c r="FB7" s="850"/>
      <c r="FC7" s="850"/>
      <c r="FD7" s="850"/>
      <c r="FE7" s="850"/>
      <c r="FF7" s="850"/>
      <c r="FG7" s="850"/>
      <c r="FH7" s="850"/>
      <c r="FI7" s="850"/>
      <c r="FJ7" s="850"/>
      <c r="FK7" s="850"/>
      <c r="FL7" s="850"/>
      <c r="FM7" s="851"/>
      <c r="FN7" s="854">
        <f>+FN12+FN20+FN24+FN32+FN36+FN40</f>
        <v>196643</v>
      </c>
      <c r="FO7" s="850"/>
      <c r="FP7" s="850"/>
      <c r="FQ7" s="850"/>
      <c r="FR7" s="850"/>
      <c r="FS7" s="850"/>
      <c r="FT7" s="850"/>
      <c r="FU7" s="850"/>
      <c r="FV7" s="850"/>
      <c r="FW7" s="850"/>
      <c r="FX7" s="850"/>
      <c r="FY7" s="850"/>
      <c r="FZ7" s="850"/>
      <c r="GA7" s="850"/>
      <c r="GB7" s="850"/>
      <c r="GC7" s="850"/>
      <c r="GD7" s="850"/>
      <c r="GE7" s="850"/>
      <c r="GF7" s="854">
        <f>+GF12+GF20+GF24+GF32+GF36+GF40</f>
        <v>0</v>
      </c>
      <c r="GG7" s="850"/>
      <c r="GH7" s="850"/>
      <c r="GI7" s="850"/>
      <c r="GJ7" s="850"/>
      <c r="GK7" s="850"/>
      <c r="GL7" s="850"/>
      <c r="GM7" s="850"/>
      <c r="GN7" s="850"/>
      <c r="GO7" s="850"/>
      <c r="GP7" s="850"/>
      <c r="GQ7" s="850"/>
      <c r="GR7" s="850"/>
      <c r="GS7" s="850"/>
      <c r="GT7" s="850"/>
      <c r="GU7" s="850"/>
      <c r="GV7" s="850"/>
      <c r="GW7" s="877"/>
      <c r="GX7" s="2"/>
      <c r="GY7" s="2"/>
      <c r="GZ7" s="2"/>
      <c r="HA7" s="2"/>
      <c r="HB7" s="2"/>
      <c r="HC7" s="2"/>
      <c r="HD7" s="2"/>
      <c r="HE7" s="2"/>
      <c r="HF7" s="2"/>
      <c r="HG7" s="2"/>
      <c r="HH7" s="2"/>
      <c r="HI7" s="2"/>
      <c r="HJ7" s="2"/>
      <c r="HK7" s="2"/>
      <c r="HL7" s="2"/>
      <c r="HM7" s="2"/>
      <c r="HN7" s="2"/>
      <c r="HO7" s="2"/>
      <c r="HP7" s="2"/>
      <c r="HQ7" s="2"/>
      <c r="HR7" s="2"/>
      <c r="HS7" s="2"/>
      <c r="HT7" s="2"/>
      <c r="HU7" s="2"/>
      <c r="HV7" s="2"/>
      <c r="HW7" s="2"/>
    </row>
    <row r="8" spans="1:231" ht="3" customHeight="1" x14ac:dyDescent="0.2">
      <c r="A8" s="18"/>
      <c r="B8" s="863"/>
      <c r="C8" s="863"/>
      <c r="D8" s="863"/>
      <c r="E8" s="863"/>
      <c r="F8" s="863"/>
      <c r="G8" s="863"/>
      <c r="H8" s="863"/>
      <c r="I8" s="863"/>
      <c r="J8" s="863"/>
      <c r="K8" s="863"/>
      <c r="L8" s="863"/>
      <c r="M8" s="863"/>
      <c r="N8" s="863"/>
      <c r="O8" s="863"/>
      <c r="P8" s="863"/>
      <c r="Q8" s="863"/>
      <c r="R8" s="863"/>
      <c r="S8" s="863"/>
      <c r="T8" s="863"/>
      <c r="U8" s="863"/>
      <c r="V8" s="863"/>
      <c r="W8" s="863"/>
      <c r="X8" s="863"/>
      <c r="Y8" s="863"/>
      <c r="Z8" s="863"/>
      <c r="AA8" s="863"/>
      <c r="AB8" s="863"/>
      <c r="AC8" s="863"/>
      <c r="AD8" s="863"/>
      <c r="AE8" s="863"/>
      <c r="AF8" s="861"/>
      <c r="AG8" s="835"/>
      <c r="AH8" s="836"/>
      <c r="AI8" s="836"/>
      <c r="AJ8" s="836"/>
      <c r="AK8" s="836"/>
      <c r="AL8" s="836"/>
      <c r="AM8" s="836"/>
      <c r="AN8" s="836"/>
      <c r="AO8" s="836"/>
      <c r="AP8" s="836"/>
      <c r="AQ8" s="837"/>
      <c r="AR8" s="870"/>
      <c r="AS8" s="852"/>
      <c r="AT8" s="852"/>
      <c r="AU8" s="852"/>
      <c r="AV8" s="852"/>
      <c r="AW8" s="852"/>
      <c r="AX8" s="852"/>
      <c r="AY8" s="852"/>
      <c r="AZ8" s="852"/>
      <c r="BA8" s="852"/>
      <c r="BB8" s="852"/>
      <c r="BC8" s="852"/>
      <c r="BD8" s="852"/>
      <c r="BE8" s="852"/>
      <c r="BF8" s="852"/>
      <c r="BG8" s="852"/>
      <c r="BH8" s="852"/>
      <c r="BI8" s="853"/>
      <c r="BJ8" s="852"/>
      <c r="BK8" s="852"/>
      <c r="BL8" s="852"/>
      <c r="BM8" s="852"/>
      <c r="BN8" s="852"/>
      <c r="BO8" s="852"/>
      <c r="BP8" s="852"/>
      <c r="BQ8" s="852"/>
      <c r="BR8" s="852"/>
      <c r="BS8" s="852"/>
      <c r="BT8" s="852"/>
      <c r="BU8" s="852"/>
      <c r="BV8" s="852"/>
      <c r="BW8" s="852"/>
      <c r="BX8" s="852"/>
      <c r="BY8" s="852"/>
      <c r="BZ8" s="852"/>
      <c r="CA8" s="853"/>
      <c r="CB8" s="855"/>
      <c r="CC8" s="852"/>
      <c r="CD8" s="852"/>
      <c r="CE8" s="852"/>
      <c r="CF8" s="852"/>
      <c r="CG8" s="852"/>
      <c r="CH8" s="852"/>
      <c r="CI8" s="852"/>
      <c r="CJ8" s="852"/>
      <c r="CK8" s="852"/>
      <c r="CL8" s="852"/>
      <c r="CM8" s="852"/>
      <c r="CN8" s="852"/>
      <c r="CO8" s="852"/>
      <c r="CP8" s="853"/>
      <c r="CQ8" s="829"/>
      <c r="CR8" s="829"/>
      <c r="CS8" s="839"/>
      <c r="CT8" s="839"/>
      <c r="CU8" s="839"/>
      <c r="CV8" s="839"/>
      <c r="CW8" s="839"/>
      <c r="CX8" s="839"/>
      <c r="CY8" s="839"/>
      <c r="CZ8" s="839"/>
      <c r="DA8" s="839"/>
      <c r="DB8" s="839"/>
      <c r="DC8" s="839"/>
      <c r="DD8" s="839"/>
      <c r="DE8" s="839"/>
      <c r="DF8" s="839"/>
      <c r="DG8" s="839"/>
      <c r="DH8" s="839"/>
      <c r="DI8" s="842"/>
      <c r="DJ8" s="842"/>
      <c r="DK8" s="855"/>
      <c r="DL8" s="852"/>
      <c r="DM8" s="852"/>
      <c r="DN8" s="852"/>
      <c r="DO8" s="852"/>
      <c r="DP8" s="852"/>
      <c r="DQ8" s="852"/>
      <c r="DR8" s="852"/>
      <c r="DS8" s="852"/>
      <c r="DT8" s="852"/>
      <c r="DU8" s="852"/>
      <c r="DV8" s="852"/>
      <c r="DW8" s="852"/>
      <c r="DX8" s="852"/>
      <c r="DY8" s="852"/>
      <c r="DZ8" s="852"/>
      <c r="EA8" s="852"/>
      <c r="EB8" s="852"/>
      <c r="EC8" s="852"/>
      <c r="ED8" s="853"/>
      <c r="EE8" s="855"/>
      <c r="EF8" s="852"/>
      <c r="EG8" s="852"/>
      <c r="EH8" s="852"/>
      <c r="EI8" s="852"/>
      <c r="EJ8" s="852"/>
      <c r="EK8" s="852"/>
      <c r="EL8" s="852"/>
      <c r="EM8" s="852"/>
      <c r="EN8" s="852"/>
      <c r="EO8" s="852"/>
      <c r="EP8" s="852"/>
      <c r="EQ8" s="852"/>
      <c r="ER8" s="852"/>
      <c r="ES8" s="852"/>
      <c r="ET8" s="852"/>
      <c r="EU8" s="852"/>
      <c r="EV8" s="852"/>
      <c r="EW8" s="852"/>
      <c r="EX8" s="853"/>
      <c r="EY8" s="855"/>
      <c r="EZ8" s="852"/>
      <c r="FA8" s="852"/>
      <c r="FB8" s="852"/>
      <c r="FC8" s="852"/>
      <c r="FD8" s="852"/>
      <c r="FE8" s="852"/>
      <c r="FF8" s="852"/>
      <c r="FG8" s="852"/>
      <c r="FH8" s="852"/>
      <c r="FI8" s="852"/>
      <c r="FJ8" s="852"/>
      <c r="FK8" s="852"/>
      <c r="FL8" s="852"/>
      <c r="FM8" s="853"/>
      <c r="FN8" s="855"/>
      <c r="FO8" s="852"/>
      <c r="FP8" s="852"/>
      <c r="FQ8" s="852"/>
      <c r="FR8" s="852"/>
      <c r="FS8" s="852"/>
      <c r="FT8" s="852"/>
      <c r="FU8" s="852"/>
      <c r="FV8" s="852"/>
      <c r="FW8" s="852"/>
      <c r="FX8" s="852"/>
      <c r="FY8" s="852"/>
      <c r="FZ8" s="852"/>
      <c r="GA8" s="852"/>
      <c r="GB8" s="852"/>
      <c r="GC8" s="852"/>
      <c r="GD8" s="852"/>
      <c r="GE8" s="852"/>
      <c r="GF8" s="855"/>
      <c r="GG8" s="852"/>
      <c r="GH8" s="852"/>
      <c r="GI8" s="852"/>
      <c r="GJ8" s="852"/>
      <c r="GK8" s="852"/>
      <c r="GL8" s="852"/>
      <c r="GM8" s="852"/>
      <c r="GN8" s="852"/>
      <c r="GO8" s="852"/>
      <c r="GP8" s="852"/>
      <c r="GQ8" s="852"/>
      <c r="GR8" s="852"/>
      <c r="GS8" s="852"/>
      <c r="GT8" s="852"/>
      <c r="GU8" s="852"/>
      <c r="GV8" s="852"/>
      <c r="GW8" s="878"/>
      <c r="GX8" s="2"/>
      <c r="GY8" s="2"/>
      <c r="GZ8" s="2"/>
      <c r="HA8" s="2"/>
      <c r="HB8" s="2"/>
      <c r="HC8" s="2"/>
      <c r="HD8" s="2"/>
      <c r="HE8" s="2"/>
      <c r="HF8" s="2"/>
      <c r="HG8" s="2"/>
      <c r="HH8" s="2"/>
      <c r="HI8" s="2"/>
      <c r="HJ8" s="2"/>
      <c r="HK8" s="2"/>
      <c r="HL8" s="2"/>
      <c r="HM8" s="2"/>
      <c r="HN8" s="2"/>
      <c r="HO8" s="2"/>
      <c r="HP8" s="2"/>
      <c r="HQ8" s="2"/>
      <c r="HR8" s="2"/>
      <c r="HS8" s="2"/>
      <c r="HT8" s="2"/>
      <c r="HU8" s="2"/>
      <c r="HV8" s="2"/>
      <c r="HW8" s="2"/>
    </row>
    <row r="9" spans="1:231" x14ac:dyDescent="0.2">
      <c r="A9" s="18"/>
      <c r="B9" s="863"/>
      <c r="C9" s="863"/>
      <c r="D9" s="863"/>
      <c r="E9" s="863"/>
      <c r="F9" s="863"/>
      <c r="G9" s="863"/>
      <c r="H9" s="863"/>
      <c r="I9" s="863"/>
      <c r="J9" s="863"/>
      <c r="K9" s="863"/>
      <c r="L9" s="863"/>
      <c r="M9" s="863"/>
      <c r="N9" s="863"/>
      <c r="O9" s="863"/>
      <c r="P9" s="863"/>
      <c r="Q9" s="863"/>
      <c r="R9" s="863"/>
      <c r="S9" s="863"/>
      <c r="T9" s="863"/>
      <c r="U9" s="863"/>
      <c r="V9" s="863"/>
      <c r="W9" s="863"/>
      <c r="X9" s="863"/>
      <c r="Y9" s="863"/>
      <c r="Z9" s="863"/>
      <c r="AA9" s="863"/>
      <c r="AB9" s="863"/>
      <c r="AC9" s="863"/>
      <c r="AD9" s="863"/>
      <c r="AE9" s="863"/>
      <c r="AF9" s="860">
        <v>5315</v>
      </c>
      <c r="AG9" s="832" t="s">
        <v>220</v>
      </c>
      <c r="AH9" s="833"/>
      <c r="AI9" s="833"/>
      <c r="AJ9" s="833"/>
      <c r="AK9" s="833"/>
      <c r="AL9" s="833"/>
      <c r="AM9" s="833"/>
      <c r="AN9" s="833"/>
      <c r="AO9" s="833"/>
      <c r="AP9" s="833"/>
      <c r="AQ9" s="834"/>
      <c r="AR9" s="888">
        <f>+AR14+AR22+AR26+AR34+AR38+AR42</f>
        <v>212113</v>
      </c>
      <c r="AS9" s="884"/>
      <c r="AT9" s="884"/>
      <c r="AU9" s="884"/>
      <c r="AV9" s="884"/>
      <c r="AW9" s="884"/>
      <c r="AX9" s="884"/>
      <c r="AY9" s="884"/>
      <c r="AZ9" s="884"/>
      <c r="BA9" s="884"/>
      <c r="BB9" s="884"/>
      <c r="BC9" s="884"/>
      <c r="BD9" s="884"/>
      <c r="BE9" s="884"/>
      <c r="BF9" s="884"/>
      <c r="BG9" s="884"/>
      <c r="BH9" s="884"/>
      <c r="BI9" s="885"/>
      <c r="BJ9" s="884">
        <f>+BJ14+BJ22+BJ26+BJ34+BJ38+BJ42</f>
        <v>0</v>
      </c>
      <c r="BK9" s="884"/>
      <c r="BL9" s="884"/>
      <c r="BM9" s="884"/>
      <c r="BN9" s="884"/>
      <c r="BO9" s="884"/>
      <c r="BP9" s="884"/>
      <c r="BQ9" s="884"/>
      <c r="BR9" s="884"/>
      <c r="BS9" s="884"/>
      <c r="BT9" s="884"/>
      <c r="BU9" s="884"/>
      <c r="BV9" s="884"/>
      <c r="BW9" s="884"/>
      <c r="BX9" s="884"/>
      <c r="BY9" s="884"/>
      <c r="BZ9" s="884"/>
      <c r="CA9" s="885"/>
      <c r="CB9" s="886">
        <f>+CB14+CB22+CB26+CB34+CB38+CB42</f>
        <v>2311060</v>
      </c>
      <c r="CC9" s="884"/>
      <c r="CD9" s="884"/>
      <c r="CE9" s="884"/>
      <c r="CF9" s="884"/>
      <c r="CG9" s="884"/>
      <c r="CH9" s="884"/>
      <c r="CI9" s="884"/>
      <c r="CJ9" s="884"/>
      <c r="CK9" s="884"/>
      <c r="CL9" s="884"/>
      <c r="CM9" s="884"/>
      <c r="CN9" s="884"/>
      <c r="CO9" s="884"/>
      <c r="CP9" s="885"/>
      <c r="CQ9" s="890" t="s">
        <v>6</v>
      </c>
      <c r="CR9" s="890"/>
      <c r="CS9" s="884">
        <f>+CS14+CS22+CS26+CS34+CS38+CS42</f>
        <v>2258523</v>
      </c>
      <c r="CT9" s="884"/>
      <c r="CU9" s="884"/>
      <c r="CV9" s="884"/>
      <c r="CW9" s="884"/>
      <c r="CX9" s="884"/>
      <c r="CY9" s="884"/>
      <c r="CZ9" s="884"/>
      <c r="DA9" s="884"/>
      <c r="DB9" s="884"/>
      <c r="DC9" s="884"/>
      <c r="DD9" s="884"/>
      <c r="DE9" s="884"/>
      <c r="DF9" s="884"/>
      <c r="DG9" s="884"/>
      <c r="DH9" s="884"/>
      <c r="DI9" s="891" t="s">
        <v>7</v>
      </c>
      <c r="DJ9" s="891"/>
      <c r="DK9" s="886">
        <f>+DK14+DK22+DK26+DK34+DK38+DK42</f>
        <v>0</v>
      </c>
      <c r="DL9" s="884"/>
      <c r="DM9" s="884"/>
      <c r="DN9" s="884"/>
      <c r="DO9" s="884"/>
      <c r="DP9" s="884"/>
      <c r="DQ9" s="884"/>
      <c r="DR9" s="884"/>
      <c r="DS9" s="884"/>
      <c r="DT9" s="884"/>
      <c r="DU9" s="884"/>
      <c r="DV9" s="884"/>
      <c r="DW9" s="884"/>
      <c r="DX9" s="884"/>
      <c r="DY9" s="884"/>
      <c r="DZ9" s="884"/>
      <c r="EA9" s="884"/>
      <c r="EB9" s="884"/>
      <c r="EC9" s="884"/>
      <c r="ED9" s="885"/>
      <c r="EE9" s="886">
        <f>+EE14+EE22+EE26+EE34+EE38+EE42</f>
        <v>0</v>
      </c>
      <c r="EF9" s="884"/>
      <c r="EG9" s="884"/>
      <c r="EH9" s="884"/>
      <c r="EI9" s="884"/>
      <c r="EJ9" s="884"/>
      <c r="EK9" s="884"/>
      <c r="EL9" s="884"/>
      <c r="EM9" s="884"/>
      <c r="EN9" s="884"/>
      <c r="EO9" s="884"/>
      <c r="EP9" s="884"/>
      <c r="EQ9" s="884"/>
      <c r="ER9" s="884"/>
      <c r="ES9" s="884"/>
      <c r="ET9" s="884"/>
      <c r="EU9" s="884"/>
      <c r="EV9" s="884"/>
      <c r="EW9" s="884"/>
      <c r="EX9" s="885"/>
      <c r="EY9" s="886">
        <f>+EY14+EY22+EY26+EY34+EY38+EY42</f>
        <v>0</v>
      </c>
      <c r="EZ9" s="884"/>
      <c r="FA9" s="884"/>
      <c r="FB9" s="884"/>
      <c r="FC9" s="884"/>
      <c r="FD9" s="884"/>
      <c r="FE9" s="884"/>
      <c r="FF9" s="884"/>
      <c r="FG9" s="884"/>
      <c r="FH9" s="884"/>
      <c r="FI9" s="884"/>
      <c r="FJ9" s="884"/>
      <c r="FK9" s="884"/>
      <c r="FL9" s="884"/>
      <c r="FM9" s="885"/>
      <c r="FN9" s="886">
        <f>+FN14+FN22+FN26+FN34+FN38+FN42</f>
        <v>264650</v>
      </c>
      <c r="FO9" s="884"/>
      <c r="FP9" s="884"/>
      <c r="FQ9" s="884"/>
      <c r="FR9" s="884"/>
      <c r="FS9" s="884"/>
      <c r="FT9" s="884"/>
      <c r="FU9" s="884"/>
      <c r="FV9" s="884"/>
      <c r="FW9" s="884"/>
      <c r="FX9" s="884"/>
      <c r="FY9" s="884"/>
      <c r="FZ9" s="884"/>
      <c r="GA9" s="884"/>
      <c r="GB9" s="884"/>
      <c r="GC9" s="884"/>
      <c r="GD9" s="884"/>
      <c r="GE9" s="884"/>
      <c r="GF9" s="886">
        <f>+GF14+GF22+GF26+GF34+GF38+GF42</f>
        <v>0</v>
      </c>
      <c r="GG9" s="884"/>
      <c r="GH9" s="884"/>
      <c r="GI9" s="884"/>
      <c r="GJ9" s="884"/>
      <c r="GK9" s="884"/>
      <c r="GL9" s="884"/>
      <c r="GM9" s="884"/>
      <c r="GN9" s="884"/>
      <c r="GO9" s="884"/>
      <c r="GP9" s="884"/>
      <c r="GQ9" s="884"/>
      <c r="GR9" s="884"/>
      <c r="GS9" s="884"/>
      <c r="GT9" s="884"/>
      <c r="GU9" s="884"/>
      <c r="GV9" s="884"/>
      <c r="GW9" s="889"/>
      <c r="GX9" s="2"/>
      <c r="GY9" s="2"/>
      <c r="GZ9" s="2"/>
      <c r="HA9" s="2"/>
      <c r="HB9" s="2"/>
      <c r="HC9" s="2"/>
      <c r="HD9" s="2"/>
      <c r="HE9" s="2"/>
      <c r="HF9" s="2"/>
      <c r="HG9" s="2"/>
      <c r="HH9" s="2"/>
      <c r="HI9" s="2"/>
      <c r="HJ9" s="2"/>
      <c r="HK9" s="2"/>
      <c r="HL9" s="2"/>
      <c r="HM9" s="2"/>
      <c r="HN9" s="2"/>
      <c r="HO9" s="2"/>
      <c r="HP9" s="2"/>
      <c r="HQ9" s="2"/>
      <c r="HR9" s="2"/>
      <c r="HS9" s="2"/>
      <c r="HT9" s="2"/>
      <c r="HU9" s="2"/>
      <c r="HV9" s="2"/>
      <c r="HW9" s="2"/>
    </row>
    <row r="10" spans="1:231" ht="3" customHeight="1" x14ac:dyDescent="0.2">
      <c r="A10" s="18"/>
      <c r="B10" s="863"/>
      <c r="C10" s="863"/>
      <c r="D10" s="863"/>
      <c r="E10" s="863"/>
      <c r="F10" s="863"/>
      <c r="G10" s="863"/>
      <c r="H10" s="863"/>
      <c r="I10" s="863"/>
      <c r="J10" s="863"/>
      <c r="K10" s="863"/>
      <c r="L10" s="863"/>
      <c r="M10" s="863"/>
      <c r="N10" s="863"/>
      <c r="O10" s="863"/>
      <c r="P10" s="863"/>
      <c r="Q10" s="863"/>
      <c r="R10" s="863"/>
      <c r="S10" s="863"/>
      <c r="T10" s="863"/>
      <c r="U10" s="863"/>
      <c r="V10" s="863"/>
      <c r="W10" s="863"/>
      <c r="X10" s="863"/>
      <c r="Y10" s="863"/>
      <c r="Z10" s="863"/>
      <c r="AA10" s="863"/>
      <c r="AB10" s="863"/>
      <c r="AC10" s="863"/>
      <c r="AD10" s="863"/>
      <c r="AE10" s="863"/>
      <c r="AF10" s="887"/>
      <c r="AG10" s="835"/>
      <c r="AH10" s="836"/>
      <c r="AI10" s="836"/>
      <c r="AJ10" s="836"/>
      <c r="AK10" s="836"/>
      <c r="AL10" s="836"/>
      <c r="AM10" s="836"/>
      <c r="AN10" s="836"/>
      <c r="AO10" s="836"/>
      <c r="AP10" s="836"/>
      <c r="AQ10" s="837"/>
      <c r="AR10" s="845"/>
      <c r="AS10" s="839"/>
      <c r="AT10" s="839"/>
      <c r="AU10" s="839"/>
      <c r="AV10" s="839"/>
      <c r="AW10" s="839"/>
      <c r="AX10" s="839"/>
      <c r="AY10" s="839"/>
      <c r="AZ10" s="839"/>
      <c r="BA10" s="839"/>
      <c r="BB10" s="839"/>
      <c r="BC10" s="839"/>
      <c r="BD10" s="839"/>
      <c r="BE10" s="839"/>
      <c r="BF10" s="839"/>
      <c r="BG10" s="839"/>
      <c r="BH10" s="839"/>
      <c r="BI10" s="840"/>
      <c r="BJ10" s="839"/>
      <c r="BK10" s="839"/>
      <c r="BL10" s="839"/>
      <c r="BM10" s="839"/>
      <c r="BN10" s="839"/>
      <c r="BO10" s="839"/>
      <c r="BP10" s="839"/>
      <c r="BQ10" s="839"/>
      <c r="BR10" s="839"/>
      <c r="BS10" s="839"/>
      <c r="BT10" s="839"/>
      <c r="BU10" s="839"/>
      <c r="BV10" s="839"/>
      <c r="BW10" s="839"/>
      <c r="BX10" s="839"/>
      <c r="BY10" s="839"/>
      <c r="BZ10" s="839"/>
      <c r="CA10" s="840"/>
      <c r="CB10" s="838"/>
      <c r="CC10" s="839"/>
      <c r="CD10" s="839"/>
      <c r="CE10" s="839"/>
      <c r="CF10" s="839"/>
      <c r="CG10" s="839"/>
      <c r="CH10" s="839"/>
      <c r="CI10" s="839"/>
      <c r="CJ10" s="839"/>
      <c r="CK10" s="839"/>
      <c r="CL10" s="839"/>
      <c r="CM10" s="839"/>
      <c r="CN10" s="839"/>
      <c r="CO10" s="839"/>
      <c r="CP10" s="840"/>
      <c r="CQ10" s="829"/>
      <c r="CR10" s="829"/>
      <c r="CS10" s="839"/>
      <c r="CT10" s="839"/>
      <c r="CU10" s="839"/>
      <c r="CV10" s="839"/>
      <c r="CW10" s="839"/>
      <c r="CX10" s="839"/>
      <c r="CY10" s="839"/>
      <c r="CZ10" s="839"/>
      <c r="DA10" s="839"/>
      <c r="DB10" s="839"/>
      <c r="DC10" s="839"/>
      <c r="DD10" s="839"/>
      <c r="DE10" s="839"/>
      <c r="DF10" s="839"/>
      <c r="DG10" s="839"/>
      <c r="DH10" s="839"/>
      <c r="DI10" s="842"/>
      <c r="DJ10" s="842"/>
      <c r="DK10" s="838"/>
      <c r="DL10" s="839"/>
      <c r="DM10" s="839"/>
      <c r="DN10" s="839"/>
      <c r="DO10" s="839"/>
      <c r="DP10" s="839"/>
      <c r="DQ10" s="839"/>
      <c r="DR10" s="839"/>
      <c r="DS10" s="839"/>
      <c r="DT10" s="839"/>
      <c r="DU10" s="839"/>
      <c r="DV10" s="839"/>
      <c r="DW10" s="839"/>
      <c r="DX10" s="839"/>
      <c r="DY10" s="839"/>
      <c r="DZ10" s="839"/>
      <c r="EA10" s="839"/>
      <c r="EB10" s="839"/>
      <c r="EC10" s="839"/>
      <c r="ED10" s="840"/>
      <c r="EE10" s="838"/>
      <c r="EF10" s="839"/>
      <c r="EG10" s="839"/>
      <c r="EH10" s="839"/>
      <c r="EI10" s="839"/>
      <c r="EJ10" s="839"/>
      <c r="EK10" s="839"/>
      <c r="EL10" s="839"/>
      <c r="EM10" s="839"/>
      <c r="EN10" s="839"/>
      <c r="EO10" s="839"/>
      <c r="EP10" s="839"/>
      <c r="EQ10" s="839"/>
      <c r="ER10" s="839"/>
      <c r="ES10" s="839"/>
      <c r="ET10" s="839"/>
      <c r="EU10" s="839"/>
      <c r="EV10" s="839"/>
      <c r="EW10" s="839"/>
      <c r="EX10" s="840"/>
      <c r="EY10" s="838"/>
      <c r="EZ10" s="839"/>
      <c r="FA10" s="839"/>
      <c r="FB10" s="839"/>
      <c r="FC10" s="839"/>
      <c r="FD10" s="839"/>
      <c r="FE10" s="839"/>
      <c r="FF10" s="839"/>
      <c r="FG10" s="839"/>
      <c r="FH10" s="839"/>
      <c r="FI10" s="839"/>
      <c r="FJ10" s="839"/>
      <c r="FK10" s="839"/>
      <c r="FL10" s="839"/>
      <c r="FM10" s="840"/>
      <c r="FN10" s="838"/>
      <c r="FO10" s="839"/>
      <c r="FP10" s="839"/>
      <c r="FQ10" s="839"/>
      <c r="FR10" s="839"/>
      <c r="FS10" s="839"/>
      <c r="FT10" s="839"/>
      <c r="FU10" s="839"/>
      <c r="FV10" s="839"/>
      <c r="FW10" s="839"/>
      <c r="FX10" s="839"/>
      <c r="FY10" s="839"/>
      <c r="FZ10" s="839"/>
      <c r="GA10" s="839"/>
      <c r="GB10" s="839"/>
      <c r="GC10" s="839"/>
      <c r="GD10" s="839"/>
      <c r="GE10" s="839"/>
      <c r="GF10" s="838"/>
      <c r="GG10" s="839"/>
      <c r="GH10" s="839"/>
      <c r="GI10" s="839"/>
      <c r="GJ10" s="839"/>
      <c r="GK10" s="839"/>
      <c r="GL10" s="839"/>
      <c r="GM10" s="839"/>
      <c r="GN10" s="839"/>
      <c r="GO10" s="839"/>
      <c r="GP10" s="839"/>
      <c r="GQ10" s="839"/>
      <c r="GR10" s="839"/>
      <c r="GS10" s="839"/>
      <c r="GT10" s="839"/>
      <c r="GU10" s="839"/>
      <c r="GV10" s="839"/>
      <c r="GW10" s="841"/>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row>
    <row r="11" spans="1:231" x14ac:dyDescent="0.2">
      <c r="A11" s="16"/>
      <c r="B11" s="846" t="s">
        <v>1</v>
      </c>
      <c r="C11" s="846"/>
      <c r="D11" s="846"/>
      <c r="E11" s="846"/>
      <c r="F11" s="846"/>
      <c r="G11" s="846"/>
      <c r="H11" s="846"/>
      <c r="I11" s="846"/>
      <c r="J11" s="846"/>
      <c r="K11" s="846"/>
      <c r="L11" s="846"/>
      <c r="M11" s="846"/>
      <c r="N11" s="846"/>
      <c r="O11" s="846"/>
      <c r="P11" s="846"/>
      <c r="Q11" s="846"/>
      <c r="R11" s="846"/>
      <c r="S11" s="846"/>
      <c r="T11" s="846"/>
      <c r="U11" s="846"/>
      <c r="V11" s="846"/>
      <c r="W11" s="846"/>
      <c r="X11" s="846"/>
      <c r="Y11" s="846"/>
      <c r="Z11" s="846"/>
      <c r="AA11" s="846"/>
      <c r="AB11" s="846"/>
      <c r="AC11" s="846"/>
      <c r="AD11" s="846"/>
      <c r="AE11" s="45"/>
      <c r="AF11" s="47"/>
      <c r="AG11" s="676" t="s">
        <v>219</v>
      </c>
      <c r="AH11" s="677"/>
      <c r="AI11" s="677"/>
      <c r="AJ11" s="677"/>
      <c r="AK11" s="677"/>
      <c r="AL11" s="677"/>
      <c r="AM11" s="677"/>
      <c r="AN11" s="677"/>
      <c r="AO11" s="677"/>
      <c r="AP11" s="677"/>
      <c r="AQ11" s="678"/>
      <c r="AR11" s="76"/>
      <c r="AS11" s="77"/>
      <c r="AT11" s="77"/>
      <c r="AU11" s="77"/>
      <c r="AV11" s="77"/>
      <c r="AW11" s="77"/>
      <c r="AX11" s="77"/>
      <c r="AY11" s="77"/>
      <c r="AZ11" s="77"/>
      <c r="BA11" s="77"/>
      <c r="BB11" s="77"/>
      <c r="BC11" s="77"/>
      <c r="BD11" s="77"/>
      <c r="BE11" s="77"/>
      <c r="BF11" s="77"/>
      <c r="BG11" s="77"/>
      <c r="BH11" s="77"/>
      <c r="BI11" s="80"/>
      <c r="BJ11" s="78"/>
      <c r="BK11" s="77"/>
      <c r="BL11" s="77"/>
      <c r="BM11" s="77"/>
      <c r="BN11" s="77"/>
      <c r="BO11" s="77"/>
      <c r="BP11" s="77"/>
      <c r="BQ11" s="77"/>
      <c r="BR11" s="77"/>
      <c r="BS11" s="77"/>
      <c r="BT11" s="77"/>
      <c r="BU11" s="77"/>
      <c r="BV11" s="77"/>
      <c r="BW11" s="77"/>
      <c r="BX11" s="77"/>
      <c r="BY11" s="77"/>
      <c r="BZ11" s="77"/>
      <c r="CA11" s="80"/>
      <c r="CB11" s="78"/>
      <c r="CC11" s="77"/>
      <c r="CD11" s="77"/>
      <c r="CE11" s="77"/>
      <c r="CF11" s="77"/>
      <c r="CG11" s="77"/>
      <c r="CH11" s="77"/>
      <c r="CI11" s="77"/>
      <c r="CJ11" s="77"/>
      <c r="CK11" s="77"/>
      <c r="CL11" s="77"/>
      <c r="CM11" s="77"/>
      <c r="CN11" s="77"/>
      <c r="CO11" s="77"/>
      <c r="CP11" s="80"/>
      <c r="CQ11" s="158"/>
      <c r="CR11" s="142"/>
      <c r="CS11" s="77"/>
      <c r="CT11" s="77"/>
      <c r="CU11" s="77"/>
      <c r="CV11" s="77"/>
      <c r="CW11" s="77"/>
      <c r="CX11" s="77"/>
      <c r="CY11" s="77"/>
      <c r="CZ11" s="77"/>
      <c r="DA11" s="77"/>
      <c r="DB11" s="77"/>
      <c r="DC11" s="77"/>
      <c r="DD11" s="77"/>
      <c r="DE11" s="77"/>
      <c r="DF11" s="77"/>
      <c r="DG11" s="77"/>
      <c r="DH11" s="77"/>
      <c r="DI11" s="141"/>
      <c r="DJ11" s="174"/>
      <c r="DK11" s="78"/>
      <c r="DL11" s="77"/>
      <c r="DM11" s="77"/>
      <c r="DN11" s="77"/>
      <c r="DO11" s="77"/>
      <c r="DP11" s="77"/>
      <c r="DQ11" s="77"/>
      <c r="DR11" s="77"/>
      <c r="DS11" s="77"/>
      <c r="DT11" s="77"/>
      <c r="DU11" s="77"/>
      <c r="DV11" s="77"/>
      <c r="DW11" s="77"/>
      <c r="DX11" s="77"/>
      <c r="DY11" s="77"/>
      <c r="DZ11" s="77"/>
      <c r="EA11" s="77"/>
      <c r="EB11" s="77"/>
      <c r="EC11" s="77"/>
      <c r="ED11" s="80"/>
      <c r="EE11" s="78"/>
      <c r="EF11" s="77"/>
      <c r="EG11" s="77"/>
      <c r="EH11" s="77"/>
      <c r="EI11" s="77"/>
      <c r="EJ11" s="77"/>
      <c r="EK11" s="77"/>
      <c r="EL11" s="77"/>
      <c r="EM11" s="77"/>
      <c r="EN11" s="77"/>
      <c r="EO11" s="77"/>
      <c r="EP11" s="77"/>
      <c r="EQ11" s="77"/>
      <c r="ER11" s="77"/>
      <c r="ES11" s="77"/>
      <c r="ET11" s="77"/>
      <c r="EU11" s="77"/>
      <c r="EV11" s="77"/>
      <c r="EW11" s="77"/>
      <c r="EX11" s="80"/>
      <c r="EY11" s="78"/>
      <c r="EZ11" s="77"/>
      <c r="FA11" s="77"/>
      <c r="FB11" s="77"/>
      <c r="FC11" s="77"/>
      <c r="FD11" s="77"/>
      <c r="FE11" s="77"/>
      <c r="FF11" s="77"/>
      <c r="FG11" s="77"/>
      <c r="FH11" s="77"/>
      <c r="FI11" s="77"/>
      <c r="FJ11" s="77"/>
      <c r="FK11" s="77"/>
      <c r="FL11" s="77"/>
      <c r="FM11" s="80"/>
      <c r="FN11" s="77"/>
      <c r="FO11" s="77"/>
      <c r="FP11" s="77"/>
      <c r="FQ11" s="77"/>
      <c r="FR11" s="77"/>
      <c r="FS11" s="77"/>
      <c r="FT11" s="77"/>
      <c r="FU11" s="77"/>
      <c r="FV11" s="77"/>
      <c r="FW11" s="77"/>
      <c r="FX11" s="77"/>
      <c r="FY11" s="77"/>
      <c r="FZ11" s="77"/>
      <c r="GA11" s="77"/>
      <c r="GB11" s="77"/>
      <c r="GC11" s="77"/>
      <c r="GD11" s="77"/>
      <c r="GE11" s="77"/>
      <c r="GF11" s="78"/>
      <c r="GG11" s="77"/>
      <c r="GH11" s="77"/>
      <c r="GI11" s="77"/>
      <c r="GJ11" s="77"/>
      <c r="GK11" s="77"/>
      <c r="GL11" s="77"/>
      <c r="GM11" s="77"/>
      <c r="GN11" s="77"/>
      <c r="GO11" s="77"/>
      <c r="GP11" s="77"/>
      <c r="GQ11" s="77"/>
      <c r="GR11" s="77"/>
      <c r="GS11" s="77"/>
      <c r="GT11" s="77"/>
      <c r="GU11" s="77"/>
      <c r="GV11" s="77"/>
      <c r="GW11" s="79"/>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row>
    <row r="12" spans="1:231" x14ac:dyDescent="0.2">
      <c r="A12" s="18"/>
      <c r="B12" s="632" t="s">
        <v>142</v>
      </c>
      <c r="C12" s="632"/>
      <c r="D12" s="632"/>
      <c r="E12" s="632"/>
      <c r="F12" s="632"/>
      <c r="G12" s="632"/>
      <c r="H12" s="632"/>
      <c r="I12" s="632"/>
      <c r="J12" s="632"/>
      <c r="K12" s="632"/>
      <c r="L12" s="632"/>
      <c r="M12" s="632"/>
      <c r="N12" s="632"/>
      <c r="O12" s="632"/>
      <c r="P12" s="632"/>
      <c r="Q12" s="632"/>
      <c r="R12" s="632"/>
      <c r="S12" s="632"/>
      <c r="T12" s="632"/>
      <c r="U12" s="632"/>
      <c r="V12" s="632"/>
      <c r="W12" s="632"/>
      <c r="X12" s="632"/>
      <c r="Y12" s="632"/>
      <c r="Z12" s="632"/>
      <c r="AA12" s="632"/>
      <c r="AB12" s="632"/>
      <c r="AC12" s="632"/>
      <c r="AD12" s="632"/>
      <c r="AE12" s="632"/>
      <c r="AF12" s="821">
        <v>53051</v>
      </c>
      <c r="AG12" s="879"/>
      <c r="AH12" s="880"/>
      <c r="AI12" s="880"/>
      <c r="AJ12" s="880"/>
      <c r="AK12" s="880"/>
      <c r="AL12" s="880"/>
      <c r="AM12" s="880"/>
      <c r="AN12" s="880"/>
      <c r="AO12" s="880"/>
      <c r="AP12" s="880"/>
      <c r="AQ12" s="881"/>
      <c r="AR12" s="758"/>
      <c r="AS12" s="603"/>
      <c r="AT12" s="603"/>
      <c r="AU12" s="603"/>
      <c r="AV12" s="603"/>
      <c r="AW12" s="603"/>
      <c r="AX12" s="603"/>
      <c r="AY12" s="603"/>
      <c r="AZ12" s="603"/>
      <c r="BA12" s="603"/>
      <c r="BB12" s="603"/>
      <c r="BC12" s="603"/>
      <c r="BD12" s="603"/>
      <c r="BE12" s="603"/>
      <c r="BF12" s="603"/>
      <c r="BG12" s="603"/>
      <c r="BH12" s="603"/>
      <c r="BI12" s="759"/>
      <c r="BJ12" s="742"/>
      <c r="BK12" s="603"/>
      <c r="BL12" s="603"/>
      <c r="BM12" s="603"/>
      <c r="BN12" s="603"/>
      <c r="BO12" s="603"/>
      <c r="BP12" s="603"/>
      <c r="BQ12" s="603"/>
      <c r="BR12" s="603"/>
      <c r="BS12" s="603"/>
      <c r="BT12" s="603"/>
      <c r="BU12" s="603"/>
      <c r="BV12" s="603"/>
      <c r="BW12" s="603"/>
      <c r="BX12" s="603"/>
      <c r="BY12" s="603"/>
      <c r="BZ12" s="603"/>
      <c r="CA12" s="759"/>
      <c r="CB12" s="742"/>
      <c r="CC12" s="603"/>
      <c r="CD12" s="603"/>
      <c r="CE12" s="603"/>
      <c r="CF12" s="603"/>
      <c r="CG12" s="603"/>
      <c r="CH12" s="603"/>
      <c r="CI12" s="603"/>
      <c r="CJ12" s="603"/>
      <c r="CK12" s="603"/>
      <c r="CL12" s="603"/>
      <c r="CM12" s="603"/>
      <c r="CN12" s="603"/>
      <c r="CO12" s="603"/>
      <c r="CP12" s="759"/>
      <c r="CQ12" s="599"/>
      <c r="CR12" s="600"/>
      <c r="CS12" s="603"/>
      <c r="CT12" s="603"/>
      <c r="CU12" s="603"/>
      <c r="CV12" s="603"/>
      <c r="CW12" s="603"/>
      <c r="CX12" s="603"/>
      <c r="CY12" s="603"/>
      <c r="CZ12" s="603"/>
      <c r="DA12" s="603"/>
      <c r="DB12" s="603"/>
      <c r="DC12" s="603"/>
      <c r="DD12" s="603"/>
      <c r="DE12" s="603"/>
      <c r="DF12" s="603"/>
      <c r="DG12" s="603"/>
      <c r="DH12" s="603"/>
      <c r="DI12" s="606"/>
      <c r="DJ12" s="611"/>
      <c r="DK12" s="742"/>
      <c r="DL12" s="603"/>
      <c r="DM12" s="603"/>
      <c r="DN12" s="603"/>
      <c r="DO12" s="603"/>
      <c r="DP12" s="603"/>
      <c r="DQ12" s="603"/>
      <c r="DR12" s="603"/>
      <c r="DS12" s="603"/>
      <c r="DT12" s="603"/>
      <c r="DU12" s="603"/>
      <c r="DV12" s="603"/>
      <c r="DW12" s="603"/>
      <c r="DX12" s="603"/>
      <c r="DY12" s="603"/>
      <c r="DZ12" s="603"/>
      <c r="EA12" s="603"/>
      <c r="EB12" s="603"/>
      <c r="EC12" s="603"/>
      <c r="ED12" s="759"/>
      <c r="EE12" s="742"/>
      <c r="EF12" s="603"/>
      <c r="EG12" s="603"/>
      <c r="EH12" s="603"/>
      <c r="EI12" s="603"/>
      <c r="EJ12" s="603"/>
      <c r="EK12" s="603"/>
      <c r="EL12" s="603"/>
      <c r="EM12" s="603"/>
      <c r="EN12" s="603"/>
      <c r="EO12" s="603"/>
      <c r="EP12" s="603"/>
      <c r="EQ12" s="603"/>
      <c r="ER12" s="603"/>
      <c r="ES12" s="603"/>
      <c r="ET12" s="603"/>
      <c r="EU12" s="603"/>
      <c r="EV12" s="603"/>
      <c r="EW12" s="603"/>
      <c r="EX12" s="759"/>
      <c r="EY12" s="742"/>
      <c r="EZ12" s="603"/>
      <c r="FA12" s="603"/>
      <c r="FB12" s="603"/>
      <c r="FC12" s="603"/>
      <c r="FD12" s="603"/>
      <c r="FE12" s="603"/>
      <c r="FF12" s="603"/>
      <c r="FG12" s="603"/>
      <c r="FH12" s="603"/>
      <c r="FI12" s="603"/>
      <c r="FJ12" s="603"/>
      <c r="FK12" s="603"/>
      <c r="FL12" s="603"/>
      <c r="FM12" s="759"/>
      <c r="FN12" s="603">
        <f>+AR12+BJ12+CB12-CS12-DK12+EE12+EY12-GF12</f>
        <v>0</v>
      </c>
      <c r="FO12" s="603"/>
      <c r="FP12" s="603"/>
      <c r="FQ12" s="603"/>
      <c r="FR12" s="603"/>
      <c r="FS12" s="603"/>
      <c r="FT12" s="603"/>
      <c r="FU12" s="603"/>
      <c r="FV12" s="603"/>
      <c r="FW12" s="603"/>
      <c r="FX12" s="603"/>
      <c r="FY12" s="603"/>
      <c r="FZ12" s="603"/>
      <c r="GA12" s="603"/>
      <c r="GB12" s="603"/>
      <c r="GC12" s="603"/>
      <c r="GD12" s="603"/>
      <c r="GE12" s="603"/>
      <c r="GF12" s="742">
        <f>+BJ12-DK12+EY12</f>
        <v>0</v>
      </c>
      <c r="GG12" s="603"/>
      <c r="GH12" s="603"/>
      <c r="GI12" s="603"/>
      <c r="GJ12" s="603"/>
      <c r="GK12" s="603"/>
      <c r="GL12" s="603"/>
      <c r="GM12" s="603"/>
      <c r="GN12" s="603"/>
      <c r="GO12" s="603"/>
      <c r="GP12" s="603"/>
      <c r="GQ12" s="603"/>
      <c r="GR12" s="603"/>
      <c r="GS12" s="603"/>
      <c r="GT12" s="603"/>
      <c r="GU12" s="603"/>
      <c r="GV12" s="603"/>
      <c r="GW12" s="743"/>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row>
    <row r="13" spans="1:231" ht="3" customHeight="1" x14ac:dyDescent="0.2">
      <c r="A13" s="18"/>
      <c r="B13" s="632"/>
      <c r="C13" s="632"/>
      <c r="D13" s="632"/>
      <c r="E13" s="632"/>
      <c r="F13" s="632"/>
      <c r="G13" s="632"/>
      <c r="H13" s="632"/>
      <c r="I13" s="632"/>
      <c r="J13" s="632"/>
      <c r="K13" s="632"/>
      <c r="L13" s="632"/>
      <c r="M13" s="632"/>
      <c r="N13" s="632"/>
      <c r="O13" s="632"/>
      <c r="P13" s="632"/>
      <c r="Q13" s="632"/>
      <c r="R13" s="632"/>
      <c r="S13" s="632"/>
      <c r="T13" s="632"/>
      <c r="U13" s="632"/>
      <c r="V13" s="632"/>
      <c r="W13" s="632"/>
      <c r="X13" s="632"/>
      <c r="Y13" s="632"/>
      <c r="Z13" s="632"/>
      <c r="AA13" s="632"/>
      <c r="AB13" s="632"/>
      <c r="AC13" s="632"/>
      <c r="AD13" s="632"/>
      <c r="AE13" s="632"/>
      <c r="AF13" s="675"/>
      <c r="AG13" s="679"/>
      <c r="AH13" s="680"/>
      <c r="AI13" s="680"/>
      <c r="AJ13" s="680"/>
      <c r="AK13" s="680"/>
      <c r="AL13" s="680"/>
      <c r="AM13" s="680"/>
      <c r="AN13" s="680"/>
      <c r="AO13" s="680"/>
      <c r="AP13" s="680"/>
      <c r="AQ13" s="681"/>
      <c r="AR13" s="623"/>
      <c r="AS13" s="583"/>
      <c r="AT13" s="583"/>
      <c r="AU13" s="583"/>
      <c r="AV13" s="583"/>
      <c r="AW13" s="583"/>
      <c r="AX13" s="583"/>
      <c r="AY13" s="583"/>
      <c r="AZ13" s="583"/>
      <c r="BA13" s="583"/>
      <c r="BB13" s="583"/>
      <c r="BC13" s="583"/>
      <c r="BD13" s="583"/>
      <c r="BE13" s="583"/>
      <c r="BF13" s="583"/>
      <c r="BG13" s="583"/>
      <c r="BH13" s="583"/>
      <c r="BI13" s="584"/>
      <c r="BJ13" s="582"/>
      <c r="BK13" s="583"/>
      <c r="BL13" s="583"/>
      <c r="BM13" s="583"/>
      <c r="BN13" s="583"/>
      <c r="BO13" s="583"/>
      <c r="BP13" s="583"/>
      <c r="BQ13" s="583"/>
      <c r="BR13" s="583"/>
      <c r="BS13" s="583"/>
      <c r="BT13" s="583"/>
      <c r="BU13" s="583"/>
      <c r="BV13" s="583"/>
      <c r="BW13" s="583"/>
      <c r="BX13" s="583"/>
      <c r="BY13" s="583"/>
      <c r="BZ13" s="583"/>
      <c r="CA13" s="584"/>
      <c r="CB13" s="582"/>
      <c r="CC13" s="583"/>
      <c r="CD13" s="583"/>
      <c r="CE13" s="583"/>
      <c r="CF13" s="583"/>
      <c r="CG13" s="583"/>
      <c r="CH13" s="583"/>
      <c r="CI13" s="583"/>
      <c r="CJ13" s="583"/>
      <c r="CK13" s="583"/>
      <c r="CL13" s="583"/>
      <c r="CM13" s="583"/>
      <c r="CN13" s="583"/>
      <c r="CO13" s="583"/>
      <c r="CP13" s="584"/>
      <c r="CQ13" s="587"/>
      <c r="CR13" s="588"/>
      <c r="CS13" s="583"/>
      <c r="CT13" s="583"/>
      <c r="CU13" s="583"/>
      <c r="CV13" s="583"/>
      <c r="CW13" s="583"/>
      <c r="CX13" s="583"/>
      <c r="CY13" s="583"/>
      <c r="CZ13" s="583"/>
      <c r="DA13" s="583"/>
      <c r="DB13" s="583"/>
      <c r="DC13" s="583"/>
      <c r="DD13" s="583"/>
      <c r="DE13" s="583"/>
      <c r="DF13" s="583"/>
      <c r="DG13" s="583"/>
      <c r="DH13" s="583"/>
      <c r="DI13" s="608"/>
      <c r="DJ13" s="668"/>
      <c r="DK13" s="582"/>
      <c r="DL13" s="583"/>
      <c r="DM13" s="583"/>
      <c r="DN13" s="583"/>
      <c r="DO13" s="583"/>
      <c r="DP13" s="583"/>
      <c r="DQ13" s="583"/>
      <c r="DR13" s="583"/>
      <c r="DS13" s="583"/>
      <c r="DT13" s="583"/>
      <c r="DU13" s="583"/>
      <c r="DV13" s="583"/>
      <c r="DW13" s="583"/>
      <c r="DX13" s="583"/>
      <c r="DY13" s="583"/>
      <c r="DZ13" s="583"/>
      <c r="EA13" s="583"/>
      <c r="EB13" s="583"/>
      <c r="EC13" s="583"/>
      <c r="ED13" s="584"/>
      <c r="EE13" s="582"/>
      <c r="EF13" s="583"/>
      <c r="EG13" s="583"/>
      <c r="EH13" s="583"/>
      <c r="EI13" s="583"/>
      <c r="EJ13" s="583"/>
      <c r="EK13" s="583"/>
      <c r="EL13" s="583"/>
      <c r="EM13" s="583"/>
      <c r="EN13" s="583"/>
      <c r="EO13" s="583"/>
      <c r="EP13" s="583"/>
      <c r="EQ13" s="583"/>
      <c r="ER13" s="583"/>
      <c r="ES13" s="583"/>
      <c r="ET13" s="583"/>
      <c r="EU13" s="583"/>
      <c r="EV13" s="583"/>
      <c r="EW13" s="583"/>
      <c r="EX13" s="584"/>
      <c r="EY13" s="582"/>
      <c r="EZ13" s="583"/>
      <c r="FA13" s="583"/>
      <c r="FB13" s="583"/>
      <c r="FC13" s="583"/>
      <c r="FD13" s="583"/>
      <c r="FE13" s="583"/>
      <c r="FF13" s="583"/>
      <c r="FG13" s="583"/>
      <c r="FH13" s="583"/>
      <c r="FI13" s="583"/>
      <c r="FJ13" s="583"/>
      <c r="FK13" s="583"/>
      <c r="FL13" s="583"/>
      <c r="FM13" s="584"/>
      <c r="FN13" s="583"/>
      <c r="FO13" s="583"/>
      <c r="FP13" s="583"/>
      <c r="FQ13" s="583"/>
      <c r="FR13" s="583"/>
      <c r="FS13" s="583"/>
      <c r="FT13" s="583"/>
      <c r="FU13" s="583"/>
      <c r="FV13" s="583"/>
      <c r="FW13" s="583"/>
      <c r="FX13" s="583"/>
      <c r="FY13" s="583"/>
      <c r="FZ13" s="583"/>
      <c r="GA13" s="583"/>
      <c r="GB13" s="583"/>
      <c r="GC13" s="583"/>
      <c r="GD13" s="583"/>
      <c r="GE13" s="583"/>
      <c r="GF13" s="582"/>
      <c r="GG13" s="583"/>
      <c r="GH13" s="583"/>
      <c r="GI13" s="583"/>
      <c r="GJ13" s="583"/>
      <c r="GK13" s="583"/>
      <c r="GL13" s="583"/>
      <c r="GM13" s="583"/>
      <c r="GN13" s="583"/>
      <c r="GO13" s="583"/>
      <c r="GP13" s="583"/>
      <c r="GQ13" s="583"/>
      <c r="GR13" s="583"/>
      <c r="GS13" s="583"/>
      <c r="GT13" s="583"/>
      <c r="GU13" s="583"/>
      <c r="GV13" s="583"/>
      <c r="GW13" s="744"/>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row>
    <row r="14" spans="1:231" x14ac:dyDescent="0.2">
      <c r="A14" s="18"/>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c r="AF14" s="821">
        <v>53151</v>
      </c>
      <c r="AG14" s="676" t="s">
        <v>220</v>
      </c>
      <c r="AH14" s="677"/>
      <c r="AI14" s="677"/>
      <c r="AJ14" s="677"/>
      <c r="AK14" s="677"/>
      <c r="AL14" s="677"/>
      <c r="AM14" s="677"/>
      <c r="AN14" s="677"/>
      <c r="AO14" s="677"/>
      <c r="AP14" s="677"/>
      <c r="AQ14" s="678"/>
      <c r="AR14" s="758"/>
      <c r="AS14" s="603"/>
      <c r="AT14" s="603"/>
      <c r="AU14" s="603"/>
      <c r="AV14" s="603"/>
      <c r="AW14" s="603"/>
      <c r="AX14" s="603"/>
      <c r="AY14" s="603"/>
      <c r="AZ14" s="603"/>
      <c r="BA14" s="603"/>
      <c r="BB14" s="603"/>
      <c r="BC14" s="603"/>
      <c r="BD14" s="603"/>
      <c r="BE14" s="603"/>
      <c r="BF14" s="603"/>
      <c r="BG14" s="603"/>
      <c r="BH14" s="603"/>
      <c r="BI14" s="759"/>
      <c r="BJ14" s="742"/>
      <c r="BK14" s="603"/>
      <c r="BL14" s="603"/>
      <c r="BM14" s="603"/>
      <c r="BN14" s="603"/>
      <c r="BO14" s="603"/>
      <c r="BP14" s="603"/>
      <c r="BQ14" s="603"/>
      <c r="BR14" s="603"/>
      <c r="BS14" s="603"/>
      <c r="BT14" s="603"/>
      <c r="BU14" s="603"/>
      <c r="BV14" s="603"/>
      <c r="BW14" s="603"/>
      <c r="BX14" s="603"/>
      <c r="BY14" s="603"/>
      <c r="BZ14" s="603"/>
      <c r="CA14" s="759"/>
      <c r="CB14" s="742"/>
      <c r="CC14" s="603"/>
      <c r="CD14" s="603"/>
      <c r="CE14" s="603"/>
      <c r="CF14" s="603"/>
      <c r="CG14" s="603"/>
      <c r="CH14" s="603"/>
      <c r="CI14" s="603"/>
      <c r="CJ14" s="603"/>
      <c r="CK14" s="603"/>
      <c r="CL14" s="603"/>
      <c r="CM14" s="603"/>
      <c r="CN14" s="603"/>
      <c r="CO14" s="603"/>
      <c r="CP14" s="759"/>
      <c r="CQ14" s="599"/>
      <c r="CR14" s="600"/>
      <c r="CS14" s="603"/>
      <c r="CT14" s="603"/>
      <c r="CU14" s="603"/>
      <c r="CV14" s="603"/>
      <c r="CW14" s="603"/>
      <c r="CX14" s="603"/>
      <c r="CY14" s="603"/>
      <c r="CZ14" s="603"/>
      <c r="DA14" s="603"/>
      <c r="DB14" s="603"/>
      <c r="DC14" s="603"/>
      <c r="DD14" s="603"/>
      <c r="DE14" s="603"/>
      <c r="DF14" s="603"/>
      <c r="DG14" s="603"/>
      <c r="DH14" s="603"/>
      <c r="DI14" s="606"/>
      <c r="DJ14" s="611"/>
      <c r="DK14" s="742"/>
      <c r="DL14" s="603"/>
      <c r="DM14" s="603"/>
      <c r="DN14" s="603"/>
      <c r="DO14" s="603"/>
      <c r="DP14" s="603"/>
      <c r="DQ14" s="603"/>
      <c r="DR14" s="603"/>
      <c r="DS14" s="603"/>
      <c r="DT14" s="603"/>
      <c r="DU14" s="603"/>
      <c r="DV14" s="603"/>
      <c r="DW14" s="603"/>
      <c r="DX14" s="603"/>
      <c r="DY14" s="603"/>
      <c r="DZ14" s="603"/>
      <c r="EA14" s="603"/>
      <c r="EB14" s="603"/>
      <c r="EC14" s="603"/>
      <c r="ED14" s="759"/>
      <c r="EE14" s="742"/>
      <c r="EF14" s="603"/>
      <c r="EG14" s="603"/>
      <c r="EH14" s="603"/>
      <c r="EI14" s="603"/>
      <c r="EJ14" s="603"/>
      <c r="EK14" s="603"/>
      <c r="EL14" s="603"/>
      <c r="EM14" s="603"/>
      <c r="EN14" s="603"/>
      <c r="EO14" s="603"/>
      <c r="EP14" s="603"/>
      <c r="EQ14" s="603"/>
      <c r="ER14" s="603"/>
      <c r="ES14" s="603"/>
      <c r="ET14" s="603"/>
      <c r="EU14" s="603"/>
      <c r="EV14" s="603"/>
      <c r="EW14" s="603"/>
      <c r="EX14" s="759"/>
      <c r="EY14" s="742"/>
      <c r="EZ14" s="603"/>
      <c r="FA14" s="603"/>
      <c r="FB14" s="603"/>
      <c r="FC14" s="603"/>
      <c r="FD14" s="603"/>
      <c r="FE14" s="603"/>
      <c r="FF14" s="603"/>
      <c r="FG14" s="603"/>
      <c r="FH14" s="603"/>
      <c r="FI14" s="603"/>
      <c r="FJ14" s="603"/>
      <c r="FK14" s="603"/>
      <c r="FL14" s="603"/>
      <c r="FM14" s="759"/>
      <c r="FN14" s="603">
        <f>+AR14+BJ14+CB14-CS14-DK14+EE14+EY14-GF14</f>
        <v>0</v>
      </c>
      <c r="FO14" s="603"/>
      <c r="FP14" s="603"/>
      <c r="FQ14" s="603"/>
      <c r="FR14" s="603"/>
      <c r="FS14" s="603"/>
      <c r="FT14" s="603"/>
      <c r="FU14" s="603"/>
      <c r="FV14" s="603"/>
      <c r="FW14" s="603"/>
      <c r="FX14" s="603"/>
      <c r="FY14" s="603"/>
      <c r="FZ14" s="603"/>
      <c r="GA14" s="603"/>
      <c r="GB14" s="603"/>
      <c r="GC14" s="603"/>
      <c r="GD14" s="603"/>
      <c r="GE14" s="603"/>
      <c r="GF14" s="742">
        <f>+BJ14-DK14+EY14</f>
        <v>0</v>
      </c>
      <c r="GG14" s="603"/>
      <c r="GH14" s="603"/>
      <c r="GI14" s="603"/>
      <c r="GJ14" s="603"/>
      <c r="GK14" s="603"/>
      <c r="GL14" s="603"/>
      <c r="GM14" s="603"/>
      <c r="GN14" s="603"/>
      <c r="GO14" s="603"/>
      <c r="GP14" s="603"/>
      <c r="GQ14" s="603"/>
      <c r="GR14" s="603"/>
      <c r="GS14" s="603"/>
      <c r="GT14" s="603"/>
      <c r="GU14" s="603"/>
      <c r="GV14" s="603"/>
      <c r="GW14" s="743"/>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row>
    <row r="15" spans="1:231" ht="3" customHeight="1" x14ac:dyDescent="0.2">
      <c r="A15" s="20"/>
      <c r="B15" s="634"/>
      <c r="C15" s="634"/>
      <c r="D15" s="634"/>
      <c r="E15" s="634"/>
      <c r="F15" s="634"/>
      <c r="G15" s="634"/>
      <c r="H15" s="634"/>
      <c r="I15" s="634"/>
      <c r="J15" s="634"/>
      <c r="K15" s="634"/>
      <c r="L15" s="634"/>
      <c r="M15" s="634"/>
      <c r="N15" s="634"/>
      <c r="O15" s="634"/>
      <c r="P15" s="634"/>
      <c r="Q15" s="634"/>
      <c r="R15" s="634"/>
      <c r="S15" s="634"/>
      <c r="T15" s="634"/>
      <c r="U15" s="634"/>
      <c r="V15" s="634"/>
      <c r="W15" s="634"/>
      <c r="X15" s="634"/>
      <c r="Y15" s="634"/>
      <c r="Z15" s="634"/>
      <c r="AA15" s="634"/>
      <c r="AB15" s="634"/>
      <c r="AC15" s="634"/>
      <c r="AD15" s="634"/>
      <c r="AE15" s="634"/>
      <c r="AF15" s="675"/>
      <c r="AG15" s="679"/>
      <c r="AH15" s="680"/>
      <c r="AI15" s="680"/>
      <c r="AJ15" s="680"/>
      <c r="AK15" s="680"/>
      <c r="AL15" s="680"/>
      <c r="AM15" s="680"/>
      <c r="AN15" s="680"/>
      <c r="AO15" s="680"/>
      <c r="AP15" s="680"/>
      <c r="AQ15" s="681"/>
      <c r="AR15" s="623"/>
      <c r="AS15" s="583"/>
      <c r="AT15" s="583"/>
      <c r="AU15" s="583"/>
      <c r="AV15" s="583"/>
      <c r="AW15" s="583"/>
      <c r="AX15" s="583"/>
      <c r="AY15" s="583"/>
      <c r="AZ15" s="583"/>
      <c r="BA15" s="583"/>
      <c r="BB15" s="583"/>
      <c r="BC15" s="583"/>
      <c r="BD15" s="583"/>
      <c r="BE15" s="583"/>
      <c r="BF15" s="583"/>
      <c r="BG15" s="583"/>
      <c r="BH15" s="583"/>
      <c r="BI15" s="584"/>
      <c r="BJ15" s="582"/>
      <c r="BK15" s="583"/>
      <c r="BL15" s="583"/>
      <c r="BM15" s="583"/>
      <c r="BN15" s="583"/>
      <c r="BO15" s="583"/>
      <c r="BP15" s="583"/>
      <c r="BQ15" s="583"/>
      <c r="BR15" s="583"/>
      <c r="BS15" s="583"/>
      <c r="BT15" s="583"/>
      <c r="BU15" s="583"/>
      <c r="BV15" s="583"/>
      <c r="BW15" s="583"/>
      <c r="BX15" s="583"/>
      <c r="BY15" s="583"/>
      <c r="BZ15" s="583"/>
      <c r="CA15" s="584"/>
      <c r="CB15" s="582"/>
      <c r="CC15" s="583"/>
      <c r="CD15" s="583"/>
      <c r="CE15" s="583"/>
      <c r="CF15" s="583"/>
      <c r="CG15" s="583"/>
      <c r="CH15" s="583"/>
      <c r="CI15" s="583"/>
      <c r="CJ15" s="583"/>
      <c r="CK15" s="583"/>
      <c r="CL15" s="583"/>
      <c r="CM15" s="583"/>
      <c r="CN15" s="583"/>
      <c r="CO15" s="583"/>
      <c r="CP15" s="584"/>
      <c r="CQ15" s="587"/>
      <c r="CR15" s="588"/>
      <c r="CS15" s="583"/>
      <c r="CT15" s="583"/>
      <c r="CU15" s="583"/>
      <c r="CV15" s="583"/>
      <c r="CW15" s="583"/>
      <c r="CX15" s="583"/>
      <c r="CY15" s="583"/>
      <c r="CZ15" s="583"/>
      <c r="DA15" s="583"/>
      <c r="DB15" s="583"/>
      <c r="DC15" s="583"/>
      <c r="DD15" s="583"/>
      <c r="DE15" s="583"/>
      <c r="DF15" s="583"/>
      <c r="DG15" s="583"/>
      <c r="DH15" s="583"/>
      <c r="DI15" s="608"/>
      <c r="DJ15" s="668"/>
      <c r="DK15" s="582"/>
      <c r="DL15" s="583"/>
      <c r="DM15" s="583"/>
      <c r="DN15" s="583"/>
      <c r="DO15" s="583"/>
      <c r="DP15" s="583"/>
      <c r="DQ15" s="583"/>
      <c r="DR15" s="583"/>
      <c r="DS15" s="583"/>
      <c r="DT15" s="583"/>
      <c r="DU15" s="583"/>
      <c r="DV15" s="583"/>
      <c r="DW15" s="583"/>
      <c r="DX15" s="583"/>
      <c r="DY15" s="583"/>
      <c r="DZ15" s="583"/>
      <c r="EA15" s="583"/>
      <c r="EB15" s="583"/>
      <c r="EC15" s="583"/>
      <c r="ED15" s="584"/>
      <c r="EE15" s="582"/>
      <c r="EF15" s="583"/>
      <c r="EG15" s="583"/>
      <c r="EH15" s="583"/>
      <c r="EI15" s="583"/>
      <c r="EJ15" s="583"/>
      <c r="EK15" s="583"/>
      <c r="EL15" s="583"/>
      <c r="EM15" s="583"/>
      <c r="EN15" s="583"/>
      <c r="EO15" s="583"/>
      <c r="EP15" s="583"/>
      <c r="EQ15" s="583"/>
      <c r="ER15" s="583"/>
      <c r="ES15" s="583"/>
      <c r="ET15" s="583"/>
      <c r="EU15" s="583"/>
      <c r="EV15" s="583"/>
      <c r="EW15" s="583"/>
      <c r="EX15" s="584"/>
      <c r="EY15" s="582"/>
      <c r="EZ15" s="583"/>
      <c r="FA15" s="583"/>
      <c r="FB15" s="583"/>
      <c r="FC15" s="583"/>
      <c r="FD15" s="583"/>
      <c r="FE15" s="583"/>
      <c r="FF15" s="583"/>
      <c r="FG15" s="583"/>
      <c r="FH15" s="583"/>
      <c r="FI15" s="583"/>
      <c r="FJ15" s="583"/>
      <c r="FK15" s="583"/>
      <c r="FL15" s="583"/>
      <c r="FM15" s="584"/>
      <c r="FN15" s="583"/>
      <c r="FO15" s="583"/>
      <c r="FP15" s="583"/>
      <c r="FQ15" s="583"/>
      <c r="FR15" s="583"/>
      <c r="FS15" s="583"/>
      <c r="FT15" s="583"/>
      <c r="FU15" s="583"/>
      <c r="FV15" s="583"/>
      <c r="FW15" s="583"/>
      <c r="FX15" s="583"/>
      <c r="FY15" s="583"/>
      <c r="FZ15" s="583"/>
      <c r="GA15" s="583"/>
      <c r="GB15" s="583"/>
      <c r="GC15" s="583"/>
      <c r="GD15" s="583"/>
      <c r="GE15" s="583"/>
      <c r="GF15" s="582"/>
      <c r="GG15" s="583"/>
      <c r="GH15" s="583"/>
      <c r="GI15" s="583"/>
      <c r="GJ15" s="583"/>
      <c r="GK15" s="583"/>
      <c r="GL15" s="583"/>
      <c r="GM15" s="583"/>
      <c r="GN15" s="583"/>
      <c r="GO15" s="583"/>
      <c r="GP15" s="583"/>
      <c r="GQ15" s="583"/>
      <c r="GR15" s="583"/>
      <c r="GS15" s="583"/>
      <c r="GT15" s="583"/>
      <c r="GU15" s="583"/>
      <c r="GV15" s="583"/>
      <c r="GW15" s="744"/>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row>
    <row r="16" spans="1:231" x14ac:dyDescent="0.2">
      <c r="A16" s="16"/>
      <c r="B16" s="630" t="s">
        <v>143</v>
      </c>
      <c r="C16" s="630"/>
      <c r="D16" s="630"/>
      <c r="E16" s="630"/>
      <c r="F16" s="630"/>
      <c r="G16" s="630"/>
      <c r="H16" s="630"/>
      <c r="I16" s="630"/>
      <c r="J16" s="630"/>
      <c r="K16" s="630"/>
      <c r="L16" s="630"/>
      <c r="M16" s="630"/>
      <c r="N16" s="630"/>
      <c r="O16" s="630"/>
      <c r="P16" s="630"/>
      <c r="Q16" s="630"/>
      <c r="R16" s="630"/>
      <c r="S16" s="630"/>
      <c r="T16" s="630"/>
      <c r="U16" s="630"/>
      <c r="V16" s="630"/>
      <c r="W16" s="630"/>
      <c r="X16" s="630"/>
      <c r="Y16" s="630"/>
      <c r="Z16" s="630"/>
      <c r="AA16" s="630"/>
      <c r="AB16" s="630"/>
      <c r="AC16" s="630"/>
      <c r="AD16" s="630"/>
      <c r="AE16" s="630"/>
      <c r="AF16" s="674">
        <v>53052</v>
      </c>
      <c r="AG16" s="676" t="s">
        <v>219</v>
      </c>
      <c r="AH16" s="677"/>
      <c r="AI16" s="677"/>
      <c r="AJ16" s="677"/>
      <c r="AK16" s="677"/>
      <c r="AL16" s="677"/>
      <c r="AM16" s="677"/>
      <c r="AN16" s="677"/>
      <c r="AO16" s="677"/>
      <c r="AP16" s="677"/>
      <c r="AQ16" s="678"/>
      <c r="AR16" s="626"/>
      <c r="AS16" s="551"/>
      <c r="AT16" s="551"/>
      <c r="AU16" s="551"/>
      <c r="AV16" s="551"/>
      <c r="AW16" s="551"/>
      <c r="AX16" s="551"/>
      <c r="AY16" s="551"/>
      <c r="AZ16" s="551"/>
      <c r="BA16" s="551"/>
      <c r="BB16" s="551"/>
      <c r="BC16" s="551"/>
      <c r="BD16" s="551"/>
      <c r="BE16" s="551"/>
      <c r="BF16" s="551"/>
      <c r="BG16" s="551"/>
      <c r="BH16" s="551"/>
      <c r="BI16" s="552"/>
      <c r="BJ16" s="550"/>
      <c r="BK16" s="551"/>
      <c r="BL16" s="551"/>
      <c r="BM16" s="551"/>
      <c r="BN16" s="551"/>
      <c r="BO16" s="551"/>
      <c r="BP16" s="551"/>
      <c r="BQ16" s="551"/>
      <c r="BR16" s="551"/>
      <c r="BS16" s="551"/>
      <c r="BT16" s="551"/>
      <c r="BU16" s="551"/>
      <c r="BV16" s="551"/>
      <c r="BW16" s="551"/>
      <c r="BX16" s="551"/>
      <c r="BY16" s="551"/>
      <c r="BZ16" s="551"/>
      <c r="CA16" s="552"/>
      <c r="CB16" s="550"/>
      <c r="CC16" s="551"/>
      <c r="CD16" s="551"/>
      <c r="CE16" s="551"/>
      <c r="CF16" s="551"/>
      <c r="CG16" s="551"/>
      <c r="CH16" s="551"/>
      <c r="CI16" s="551"/>
      <c r="CJ16" s="551"/>
      <c r="CK16" s="551"/>
      <c r="CL16" s="551"/>
      <c r="CM16" s="551"/>
      <c r="CN16" s="551"/>
      <c r="CO16" s="551"/>
      <c r="CP16" s="552"/>
      <c r="CQ16" s="537"/>
      <c r="CR16" s="538"/>
      <c r="CS16" s="551"/>
      <c r="CT16" s="551"/>
      <c r="CU16" s="551"/>
      <c r="CV16" s="551"/>
      <c r="CW16" s="551"/>
      <c r="CX16" s="551"/>
      <c r="CY16" s="551"/>
      <c r="CZ16" s="551"/>
      <c r="DA16" s="551"/>
      <c r="DB16" s="551"/>
      <c r="DC16" s="551"/>
      <c r="DD16" s="551"/>
      <c r="DE16" s="551"/>
      <c r="DF16" s="551"/>
      <c r="DG16" s="551"/>
      <c r="DH16" s="551"/>
      <c r="DI16" s="595"/>
      <c r="DJ16" s="601"/>
      <c r="DK16" s="550"/>
      <c r="DL16" s="551"/>
      <c r="DM16" s="551"/>
      <c r="DN16" s="551"/>
      <c r="DO16" s="551"/>
      <c r="DP16" s="551"/>
      <c r="DQ16" s="551"/>
      <c r="DR16" s="551"/>
      <c r="DS16" s="551"/>
      <c r="DT16" s="551"/>
      <c r="DU16" s="551"/>
      <c r="DV16" s="551"/>
      <c r="DW16" s="551"/>
      <c r="DX16" s="551"/>
      <c r="DY16" s="551"/>
      <c r="DZ16" s="551"/>
      <c r="EA16" s="551"/>
      <c r="EB16" s="551"/>
      <c r="EC16" s="551"/>
      <c r="ED16" s="552"/>
      <c r="EE16" s="550"/>
      <c r="EF16" s="551"/>
      <c r="EG16" s="551"/>
      <c r="EH16" s="551"/>
      <c r="EI16" s="551"/>
      <c r="EJ16" s="551"/>
      <c r="EK16" s="551"/>
      <c r="EL16" s="551"/>
      <c r="EM16" s="551"/>
      <c r="EN16" s="551"/>
      <c r="EO16" s="551"/>
      <c r="EP16" s="551"/>
      <c r="EQ16" s="551"/>
      <c r="ER16" s="551"/>
      <c r="ES16" s="551"/>
      <c r="ET16" s="551"/>
      <c r="EU16" s="551"/>
      <c r="EV16" s="551"/>
      <c r="EW16" s="551"/>
      <c r="EX16" s="552"/>
      <c r="EY16" s="550"/>
      <c r="EZ16" s="551"/>
      <c r="FA16" s="551"/>
      <c r="FB16" s="551"/>
      <c r="FC16" s="551"/>
      <c r="FD16" s="551"/>
      <c r="FE16" s="551"/>
      <c r="FF16" s="551"/>
      <c r="FG16" s="551"/>
      <c r="FH16" s="551"/>
      <c r="FI16" s="551"/>
      <c r="FJ16" s="551"/>
      <c r="FK16" s="551"/>
      <c r="FL16" s="551"/>
      <c r="FM16" s="552"/>
      <c r="FN16" s="551">
        <f>+AR16+BJ16+CB16-CS16-DK16+EE16+EY16-GF16</f>
        <v>0</v>
      </c>
      <c r="FO16" s="551"/>
      <c r="FP16" s="551"/>
      <c r="FQ16" s="551"/>
      <c r="FR16" s="551"/>
      <c r="FS16" s="551"/>
      <c r="FT16" s="551"/>
      <c r="FU16" s="551"/>
      <c r="FV16" s="551"/>
      <c r="FW16" s="551"/>
      <c r="FX16" s="551"/>
      <c r="FY16" s="551"/>
      <c r="FZ16" s="551"/>
      <c r="GA16" s="551"/>
      <c r="GB16" s="551"/>
      <c r="GC16" s="551"/>
      <c r="GD16" s="551"/>
      <c r="GE16" s="551"/>
      <c r="GF16" s="550">
        <f>+BJ16-DK16+EY16</f>
        <v>0</v>
      </c>
      <c r="GG16" s="551"/>
      <c r="GH16" s="551"/>
      <c r="GI16" s="551"/>
      <c r="GJ16" s="551"/>
      <c r="GK16" s="551"/>
      <c r="GL16" s="551"/>
      <c r="GM16" s="551"/>
      <c r="GN16" s="551"/>
      <c r="GO16" s="551"/>
      <c r="GP16" s="551"/>
      <c r="GQ16" s="551"/>
      <c r="GR16" s="551"/>
      <c r="GS16" s="551"/>
      <c r="GT16" s="551"/>
      <c r="GU16" s="551"/>
      <c r="GV16" s="551"/>
      <c r="GW16" s="746"/>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row>
    <row r="17" spans="1:231" ht="3" customHeight="1" x14ac:dyDescent="0.2">
      <c r="A17" s="18"/>
      <c r="B17" s="632"/>
      <c r="C17" s="632"/>
      <c r="D17" s="632"/>
      <c r="E17" s="632"/>
      <c r="F17" s="632"/>
      <c r="G17" s="632"/>
      <c r="H17" s="632"/>
      <c r="I17" s="632"/>
      <c r="J17" s="632"/>
      <c r="K17" s="632"/>
      <c r="L17" s="632"/>
      <c r="M17" s="632"/>
      <c r="N17" s="632"/>
      <c r="O17" s="632"/>
      <c r="P17" s="632"/>
      <c r="Q17" s="632"/>
      <c r="R17" s="632"/>
      <c r="S17" s="632"/>
      <c r="T17" s="632"/>
      <c r="U17" s="632"/>
      <c r="V17" s="632"/>
      <c r="W17" s="632"/>
      <c r="X17" s="632"/>
      <c r="Y17" s="632"/>
      <c r="Z17" s="632"/>
      <c r="AA17" s="632"/>
      <c r="AB17" s="632"/>
      <c r="AC17" s="632"/>
      <c r="AD17" s="632"/>
      <c r="AE17" s="632"/>
      <c r="AF17" s="675"/>
      <c r="AG17" s="679"/>
      <c r="AH17" s="680"/>
      <c r="AI17" s="680"/>
      <c r="AJ17" s="680"/>
      <c r="AK17" s="680"/>
      <c r="AL17" s="680"/>
      <c r="AM17" s="680"/>
      <c r="AN17" s="680"/>
      <c r="AO17" s="680"/>
      <c r="AP17" s="680"/>
      <c r="AQ17" s="681"/>
      <c r="AR17" s="623"/>
      <c r="AS17" s="583"/>
      <c r="AT17" s="583"/>
      <c r="AU17" s="583"/>
      <c r="AV17" s="583"/>
      <c r="AW17" s="583"/>
      <c r="AX17" s="583"/>
      <c r="AY17" s="583"/>
      <c r="AZ17" s="583"/>
      <c r="BA17" s="583"/>
      <c r="BB17" s="583"/>
      <c r="BC17" s="583"/>
      <c r="BD17" s="583"/>
      <c r="BE17" s="583"/>
      <c r="BF17" s="583"/>
      <c r="BG17" s="583"/>
      <c r="BH17" s="583"/>
      <c r="BI17" s="584"/>
      <c r="BJ17" s="582"/>
      <c r="BK17" s="583"/>
      <c r="BL17" s="583"/>
      <c r="BM17" s="583"/>
      <c r="BN17" s="583"/>
      <c r="BO17" s="583"/>
      <c r="BP17" s="583"/>
      <c r="BQ17" s="583"/>
      <c r="BR17" s="583"/>
      <c r="BS17" s="583"/>
      <c r="BT17" s="583"/>
      <c r="BU17" s="583"/>
      <c r="BV17" s="583"/>
      <c r="BW17" s="583"/>
      <c r="BX17" s="583"/>
      <c r="BY17" s="583"/>
      <c r="BZ17" s="583"/>
      <c r="CA17" s="584"/>
      <c r="CB17" s="582"/>
      <c r="CC17" s="583"/>
      <c r="CD17" s="583"/>
      <c r="CE17" s="583"/>
      <c r="CF17" s="583"/>
      <c r="CG17" s="583"/>
      <c r="CH17" s="583"/>
      <c r="CI17" s="583"/>
      <c r="CJ17" s="583"/>
      <c r="CK17" s="583"/>
      <c r="CL17" s="583"/>
      <c r="CM17" s="583"/>
      <c r="CN17" s="583"/>
      <c r="CO17" s="583"/>
      <c r="CP17" s="584"/>
      <c r="CQ17" s="587"/>
      <c r="CR17" s="588"/>
      <c r="CS17" s="583"/>
      <c r="CT17" s="583"/>
      <c r="CU17" s="583"/>
      <c r="CV17" s="583"/>
      <c r="CW17" s="583"/>
      <c r="CX17" s="583"/>
      <c r="CY17" s="583"/>
      <c r="CZ17" s="583"/>
      <c r="DA17" s="583"/>
      <c r="DB17" s="583"/>
      <c r="DC17" s="583"/>
      <c r="DD17" s="583"/>
      <c r="DE17" s="583"/>
      <c r="DF17" s="583"/>
      <c r="DG17" s="583"/>
      <c r="DH17" s="583"/>
      <c r="DI17" s="608"/>
      <c r="DJ17" s="668"/>
      <c r="DK17" s="582"/>
      <c r="DL17" s="583"/>
      <c r="DM17" s="583"/>
      <c r="DN17" s="583"/>
      <c r="DO17" s="583"/>
      <c r="DP17" s="583"/>
      <c r="DQ17" s="583"/>
      <c r="DR17" s="583"/>
      <c r="DS17" s="583"/>
      <c r="DT17" s="583"/>
      <c r="DU17" s="583"/>
      <c r="DV17" s="583"/>
      <c r="DW17" s="583"/>
      <c r="DX17" s="583"/>
      <c r="DY17" s="583"/>
      <c r="DZ17" s="583"/>
      <c r="EA17" s="583"/>
      <c r="EB17" s="583"/>
      <c r="EC17" s="583"/>
      <c r="ED17" s="584"/>
      <c r="EE17" s="582"/>
      <c r="EF17" s="583"/>
      <c r="EG17" s="583"/>
      <c r="EH17" s="583"/>
      <c r="EI17" s="583"/>
      <c r="EJ17" s="583"/>
      <c r="EK17" s="583"/>
      <c r="EL17" s="583"/>
      <c r="EM17" s="583"/>
      <c r="EN17" s="583"/>
      <c r="EO17" s="583"/>
      <c r="EP17" s="583"/>
      <c r="EQ17" s="583"/>
      <c r="ER17" s="583"/>
      <c r="ES17" s="583"/>
      <c r="ET17" s="583"/>
      <c r="EU17" s="583"/>
      <c r="EV17" s="583"/>
      <c r="EW17" s="583"/>
      <c r="EX17" s="584"/>
      <c r="EY17" s="582"/>
      <c r="EZ17" s="583"/>
      <c r="FA17" s="583"/>
      <c r="FB17" s="583"/>
      <c r="FC17" s="583"/>
      <c r="FD17" s="583"/>
      <c r="FE17" s="583"/>
      <c r="FF17" s="583"/>
      <c r="FG17" s="583"/>
      <c r="FH17" s="583"/>
      <c r="FI17" s="583"/>
      <c r="FJ17" s="583"/>
      <c r="FK17" s="583"/>
      <c r="FL17" s="583"/>
      <c r="FM17" s="584"/>
      <c r="FN17" s="583"/>
      <c r="FO17" s="583"/>
      <c r="FP17" s="583"/>
      <c r="FQ17" s="583"/>
      <c r="FR17" s="583"/>
      <c r="FS17" s="583"/>
      <c r="FT17" s="583"/>
      <c r="FU17" s="583"/>
      <c r="FV17" s="583"/>
      <c r="FW17" s="583"/>
      <c r="FX17" s="583"/>
      <c r="FY17" s="583"/>
      <c r="FZ17" s="583"/>
      <c r="GA17" s="583"/>
      <c r="GB17" s="583"/>
      <c r="GC17" s="583"/>
      <c r="GD17" s="583"/>
      <c r="GE17" s="583"/>
      <c r="GF17" s="582"/>
      <c r="GG17" s="583"/>
      <c r="GH17" s="583"/>
      <c r="GI17" s="583"/>
      <c r="GJ17" s="583"/>
      <c r="GK17" s="583"/>
      <c r="GL17" s="583"/>
      <c r="GM17" s="583"/>
      <c r="GN17" s="583"/>
      <c r="GO17" s="583"/>
      <c r="GP17" s="583"/>
      <c r="GQ17" s="583"/>
      <c r="GR17" s="583"/>
      <c r="GS17" s="583"/>
      <c r="GT17" s="583"/>
      <c r="GU17" s="583"/>
      <c r="GV17" s="583"/>
      <c r="GW17" s="744"/>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row>
    <row r="18" spans="1:231" x14ac:dyDescent="0.2">
      <c r="A18" s="18"/>
      <c r="B18" s="632"/>
      <c r="C18" s="632"/>
      <c r="D18" s="632"/>
      <c r="E18" s="632"/>
      <c r="F18" s="632"/>
      <c r="G18" s="632"/>
      <c r="H18" s="632"/>
      <c r="I18" s="632"/>
      <c r="J18" s="632"/>
      <c r="K18" s="632"/>
      <c r="L18" s="632"/>
      <c r="M18" s="632"/>
      <c r="N18" s="632"/>
      <c r="O18" s="632"/>
      <c r="P18" s="632"/>
      <c r="Q18" s="632"/>
      <c r="R18" s="632"/>
      <c r="S18" s="632"/>
      <c r="T18" s="632"/>
      <c r="U18" s="632"/>
      <c r="V18" s="632"/>
      <c r="W18" s="632"/>
      <c r="X18" s="632"/>
      <c r="Y18" s="632"/>
      <c r="Z18" s="632"/>
      <c r="AA18" s="632"/>
      <c r="AB18" s="632"/>
      <c r="AC18" s="632"/>
      <c r="AD18" s="632"/>
      <c r="AE18" s="632"/>
      <c r="AF18" s="821">
        <v>53152</v>
      </c>
      <c r="AG18" s="676" t="s">
        <v>220</v>
      </c>
      <c r="AH18" s="677"/>
      <c r="AI18" s="677"/>
      <c r="AJ18" s="677"/>
      <c r="AK18" s="677"/>
      <c r="AL18" s="677"/>
      <c r="AM18" s="677"/>
      <c r="AN18" s="677"/>
      <c r="AO18" s="677"/>
      <c r="AP18" s="677"/>
      <c r="AQ18" s="678"/>
      <c r="AR18" s="758"/>
      <c r="AS18" s="603"/>
      <c r="AT18" s="603"/>
      <c r="AU18" s="603"/>
      <c r="AV18" s="603"/>
      <c r="AW18" s="603"/>
      <c r="AX18" s="603"/>
      <c r="AY18" s="603"/>
      <c r="AZ18" s="603"/>
      <c r="BA18" s="603"/>
      <c r="BB18" s="603"/>
      <c r="BC18" s="603"/>
      <c r="BD18" s="603"/>
      <c r="BE18" s="603"/>
      <c r="BF18" s="603"/>
      <c r="BG18" s="603"/>
      <c r="BH18" s="603"/>
      <c r="BI18" s="759"/>
      <c r="BJ18" s="742"/>
      <c r="BK18" s="603"/>
      <c r="BL18" s="603"/>
      <c r="BM18" s="603"/>
      <c r="BN18" s="603"/>
      <c r="BO18" s="603"/>
      <c r="BP18" s="603"/>
      <c r="BQ18" s="603"/>
      <c r="BR18" s="603"/>
      <c r="BS18" s="603"/>
      <c r="BT18" s="603"/>
      <c r="BU18" s="603"/>
      <c r="BV18" s="603"/>
      <c r="BW18" s="603"/>
      <c r="BX18" s="603"/>
      <c r="BY18" s="603"/>
      <c r="BZ18" s="603"/>
      <c r="CA18" s="759"/>
      <c r="CB18" s="742"/>
      <c r="CC18" s="603"/>
      <c r="CD18" s="603"/>
      <c r="CE18" s="603"/>
      <c r="CF18" s="603"/>
      <c r="CG18" s="603"/>
      <c r="CH18" s="603"/>
      <c r="CI18" s="603"/>
      <c r="CJ18" s="603"/>
      <c r="CK18" s="603"/>
      <c r="CL18" s="603"/>
      <c r="CM18" s="603"/>
      <c r="CN18" s="603"/>
      <c r="CO18" s="603"/>
      <c r="CP18" s="759"/>
      <c r="CQ18" s="599"/>
      <c r="CR18" s="600"/>
      <c r="CS18" s="603"/>
      <c r="CT18" s="603"/>
      <c r="CU18" s="603"/>
      <c r="CV18" s="603"/>
      <c r="CW18" s="603"/>
      <c r="CX18" s="603"/>
      <c r="CY18" s="603"/>
      <c r="CZ18" s="603"/>
      <c r="DA18" s="603"/>
      <c r="DB18" s="603"/>
      <c r="DC18" s="603"/>
      <c r="DD18" s="603"/>
      <c r="DE18" s="603"/>
      <c r="DF18" s="603"/>
      <c r="DG18" s="603"/>
      <c r="DH18" s="603"/>
      <c r="DI18" s="606"/>
      <c r="DJ18" s="611"/>
      <c r="DK18" s="742"/>
      <c r="DL18" s="603"/>
      <c r="DM18" s="603"/>
      <c r="DN18" s="603"/>
      <c r="DO18" s="603"/>
      <c r="DP18" s="603"/>
      <c r="DQ18" s="603"/>
      <c r="DR18" s="603"/>
      <c r="DS18" s="603"/>
      <c r="DT18" s="603"/>
      <c r="DU18" s="603"/>
      <c r="DV18" s="603"/>
      <c r="DW18" s="603"/>
      <c r="DX18" s="603"/>
      <c r="DY18" s="603"/>
      <c r="DZ18" s="603"/>
      <c r="EA18" s="603"/>
      <c r="EB18" s="603"/>
      <c r="EC18" s="603"/>
      <c r="ED18" s="759"/>
      <c r="EE18" s="742"/>
      <c r="EF18" s="603"/>
      <c r="EG18" s="603"/>
      <c r="EH18" s="603"/>
      <c r="EI18" s="603"/>
      <c r="EJ18" s="603"/>
      <c r="EK18" s="603"/>
      <c r="EL18" s="603"/>
      <c r="EM18" s="603"/>
      <c r="EN18" s="603"/>
      <c r="EO18" s="603"/>
      <c r="EP18" s="603"/>
      <c r="EQ18" s="603"/>
      <c r="ER18" s="603"/>
      <c r="ES18" s="603"/>
      <c r="ET18" s="603"/>
      <c r="EU18" s="603"/>
      <c r="EV18" s="603"/>
      <c r="EW18" s="603"/>
      <c r="EX18" s="759"/>
      <c r="EY18" s="742"/>
      <c r="EZ18" s="603"/>
      <c r="FA18" s="603"/>
      <c r="FB18" s="603"/>
      <c r="FC18" s="603"/>
      <c r="FD18" s="603"/>
      <c r="FE18" s="603"/>
      <c r="FF18" s="603"/>
      <c r="FG18" s="603"/>
      <c r="FH18" s="603"/>
      <c r="FI18" s="603"/>
      <c r="FJ18" s="603"/>
      <c r="FK18" s="603"/>
      <c r="FL18" s="603"/>
      <c r="FM18" s="759"/>
      <c r="FN18" s="603">
        <f>+AR18+BJ18+CB18-CS18-DK18+EE18+EY18-GF18</f>
        <v>0</v>
      </c>
      <c r="FO18" s="603"/>
      <c r="FP18" s="603"/>
      <c r="FQ18" s="603"/>
      <c r="FR18" s="603"/>
      <c r="FS18" s="603"/>
      <c r="FT18" s="603"/>
      <c r="FU18" s="603"/>
      <c r="FV18" s="603"/>
      <c r="FW18" s="603"/>
      <c r="FX18" s="603"/>
      <c r="FY18" s="603"/>
      <c r="FZ18" s="603"/>
      <c r="GA18" s="603"/>
      <c r="GB18" s="603"/>
      <c r="GC18" s="603"/>
      <c r="GD18" s="603"/>
      <c r="GE18" s="603"/>
      <c r="GF18" s="742">
        <f>+BJ18-DK18+EY18</f>
        <v>0</v>
      </c>
      <c r="GG18" s="603"/>
      <c r="GH18" s="603"/>
      <c r="GI18" s="603"/>
      <c r="GJ18" s="603"/>
      <c r="GK18" s="603"/>
      <c r="GL18" s="603"/>
      <c r="GM18" s="603"/>
      <c r="GN18" s="603"/>
      <c r="GO18" s="603"/>
      <c r="GP18" s="603"/>
      <c r="GQ18" s="603"/>
      <c r="GR18" s="603"/>
      <c r="GS18" s="603"/>
      <c r="GT18" s="603"/>
      <c r="GU18" s="603"/>
      <c r="GV18" s="603"/>
      <c r="GW18" s="743"/>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row>
    <row r="19" spans="1:231" ht="3" customHeight="1" x14ac:dyDescent="0.2">
      <c r="A19" s="20"/>
      <c r="B19" s="634"/>
      <c r="C19" s="634"/>
      <c r="D19" s="634"/>
      <c r="E19" s="634"/>
      <c r="F19" s="634"/>
      <c r="G19" s="634"/>
      <c r="H19" s="634"/>
      <c r="I19" s="634"/>
      <c r="J19" s="634"/>
      <c r="K19" s="634"/>
      <c r="L19" s="634"/>
      <c r="M19" s="634"/>
      <c r="N19" s="634"/>
      <c r="O19" s="634"/>
      <c r="P19" s="634"/>
      <c r="Q19" s="634"/>
      <c r="R19" s="634"/>
      <c r="S19" s="634"/>
      <c r="T19" s="634"/>
      <c r="U19" s="634"/>
      <c r="V19" s="634"/>
      <c r="W19" s="634"/>
      <c r="X19" s="634"/>
      <c r="Y19" s="634"/>
      <c r="Z19" s="634"/>
      <c r="AA19" s="634"/>
      <c r="AB19" s="634"/>
      <c r="AC19" s="634"/>
      <c r="AD19" s="634"/>
      <c r="AE19" s="634"/>
      <c r="AF19" s="675"/>
      <c r="AG19" s="679"/>
      <c r="AH19" s="680"/>
      <c r="AI19" s="680"/>
      <c r="AJ19" s="680"/>
      <c r="AK19" s="680"/>
      <c r="AL19" s="680"/>
      <c r="AM19" s="680"/>
      <c r="AN19" s="680"/>
      <c r="AO19" s="680"/>
      <c r="AP19" s="680"/>
      <c r="AQ19" s="681"/>
      <c r="AR19" s="623"/>
      <c r="AS19" s="583"/>
      <c r="AT19" s="583"/>
      <c r="AU19" s="583"/>
      <c r="AV19" s="583"/>
      <c r="AW19" s="583"/>
      <c r="AX19" s="583"/>
      <c r="AY19" s="583"/>
      <c r="AZ19" s="583"/>
      <c r="BA19" s="583"/>
      <c r="BB19" s="583"/>
      <c r="BC19" s="583"/>
      <c r="BD19" s="583"/>
      <c r="BE19" s="583"/>
      <c r="BF19" s="583"/>
      <c r="BG19" s="583"/>
      <c r="BH19" s="583"/>
      <c r="BI19" s="584"/>
      <c r="BJ19" s="582"/>
      <c r="BK19" s="583"/>
      <c r="BL19" s="583"/>
      <c r="BM19" s="583"/>
      <c r="BN19" s="583"/>
      <c r="BO19" s="583"/>
      <c r="BP19" s="583"/>
      <c r="BQ19" s="583"/>
      <c r="BR19" s="583"/>
      <c r="BS19" s="583"/>
      <c r="BT19" s="583"/>
      <c r="BU19" s="583"/>
      <c r="BV19" s="583"/>
      <c r="BW19" s="583"/>
      <c r="BX19" s="583"/>
      <c r="BY19" s="583"/>
      <c r="BZ19" s="583"/>
      <c r="CA19" s="584"/>
      <c r="CB19" s="582"/>
      <c r="CC19" s="583"/>
      <c r="CD19" s="583"/>
      <c r="CE19" s="583"/>
      <c r="CF19" s="583"/>
      <c r="CG19" s="583"/>
      <c r="CH19" s="583"/>
      <c r="CI19" s="583"/>
      <c r="CJ19" s="583"/>
      <c r="CK19" s="583"/>
      <c r="CL19" s="583"/>
      <c r="CM19" s="583"/>
      <c r="CN19" s="583"/>
      <c r="CO19" s="583"/>
      <c r="CP19" s="584"/>
      <c r="CQ19" s="587"/>
      <c r="CR19" s="588"/>
      <c r="CS19" s="583"/>
      <c r="CT19" s="583"/>
      <c r="CU19" s="583"/>
      <c r="CV19" s="583"/>
      <c r="CW19" s="583"/>
      <c r="CX19" s="583"/>
      <c r="CY19" s="583"/>
      <c r="CZ19" s="583"/>
      <c r="DA19" s="583"/>
      <c r="DB19" s="583"/>
      <c r="DC19" s="583"/>
      <c r="DD19" s="583"/>
      <c r="DE19" s="583"/>
      <c r="DF19" s="583"/>
      <c r="DG19" s="583"/>
      <c r="DH19" s="583"/>
      <c r="DI19" s="608"/>
      <c r="DJ19" s="668"/>
      <c r="DK19" s="582"/>
      <c r="DL19" s="583"/>
      <c r="DM19" s="583"/>
      <c r="DN19" s="583"/>
      <c r="DO19" s="583"/>
      <c r="DP19" s="583"/>
      <c r="DQ19" s="583"/>
      <c r="DR19" s="583"/>
      <c r="DS19" s="583"/>
      <c r="DT19" s="583"/>
      <c r="DU19" s="583"/>
      <c r="DV19" s="583"/>
      <c r="DW19" s="583"/>
      <c r="DX19" s="583"/>
      <c r="DY19" s="583"/>
      <c r="DZ19" s="583"/>
      <c r="EA19" s="583"/>
      <c r="EB19" s="583"/>
      <c r="EC19" s="583"/>
      <c r="ED19" s="584"/>
      <c r="EE19" s="582"/>
      <c r="EF19" s="583"/>
      <c r="EG19" s="583"/>
      <c r="EH19" s="583"/>
      <c r="EI19" s="583"/>
      <c r="EJ19" s="583"/>
      <c r="EK19" s="583"/>
      <c r="EL19" s="583"/>
      <c r="EM19" s="583"/>
      <c r="EN19" s="583"/>
      <c r="EO19" s="583"/>
      <c r="EP19" s="583"/>
      <c r="EQ19" s="583"/>
      <c r="ER19" s="583"/>
      <c r="ES19" s="583"/>
      <c r="ET19" s="583"/>
      <c r="EU19" s="583"/>
      <c r="EV19" s="583"/>
      <c r="EW19" s="583"/>
      <c r="EX19" s="584"/>
      <c r="EY19" s="582"/>
      <c r="EZ19" s="583"/>
      <c r="FA19" s="583"/>
      <c r="FB19" s="583"/>
      <c r="FC19" s="583"/>
      <c r="FD19" s="583"/>
      <c r="FE19" s="583"/>
      <c r="FF19" s="583"/>
      <c r="FG19" s="583"/>
      <c r="FH19" s="583"/>
      <c r="FI19" s="583"/>
      <c r="FJ19" s="583"/>
      <c r="FK19" s="583"/>
      <c r="FL19" s="583"/>
      <c r="FM19" s="584"/>
      <c r="FN19" s="583"/>
      <c r="FO19" s="583"/>
      <c r="FP19" s="583"/>
      <c r="FQ19" s="583"/>
      <c r="FR19" s="583"/>
      <c r="FS19" s="583"/>
      <c r="FT19" s="583"/>
      <c r="FU19" s="583"/>
      <c r="FV19" s="583"/>
      <c r="FW19" s="583"/>
      <c r="FX19" s="583"/>
      <c r="FY19" s="583"/>
      <c r="FZ19" s="583"/>
      <c r="GA19" s="583"/>
      <c r="GB19" s="583"/>
      <c r="GC19" s="583"/>
      <c r="GD19" s="583"/>
      <c r="GE19" s="583"/>
      <c r="GF19" s="582"/>
      <c r="GG19" s="583"/>
      <c r="GH19" s="583"/>
      <c r="GI19" s="583"/>
      <c r="GJ19" s="583"/>
      <c r="GK19" s="583"/>
      <c r="GL19" s="583"/>
      <c r="GM19" s="583"/>
      <c r="GN19" s="583"/>
      <c r="GO19" s="583"/>
      <c r="GP19" s="583"/>
      <c r="GQ19" s="583"/>
      <c r="GR19" s="583"/>
      <c r="GS19" s="583"/>
      <c r="GT19" s="583"/>
      <c r="GU19" s="583"/>
      <c r="GV19" s="583"/>
      <c r="GW19" s="744"/>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row>
    <row r="20" spans="1:231" x14ac:dyDescent="0.2">
      <c r="A20" s="16"/>
      <c r="B20" s="630" t="s">
        <v>144</v>
      </c>
      <c r="C20" s="630"/>
      <c r="D20" s="630"/>
      <c r="E20" s="630"/>
      <c r="F20" s="630"/>
      <c r="G20" s="630"/>
      <c r="H20" s="630"/>
      <c r="I20" s="630"/>
      <c r="J20" s="630"/>
      <c r="K20" s="630"/>
      <c r="L20" s="630"/>
      <c r="M20" s="630"/>
      <c r="N20" s="630"/>
      <c r="O20" s="630"/>
      <c r="P20" s="630"/>
      <c r="Q20" s="630"/>
      <c r="R20" s="630"/>
      <c r="S20" s="630"/>
      <c r="T20" s="630"/>
      <c r="U20" s="630"/>
      <c r="V20" s="630"/>
      <c r="W20" s="630"/>
      <c r="X20" s="630"/>
      <c r="Y20" s="630"/>
      <c r="Z20" s="630"/>
      <c r="AA20" s="630"/>
      <c r="AB20" s="630"/>
      <c r="AC20" s="630"/>
      <c r="AD20" s="630"/>
      <c r="AE20" s="630"/>
      <c r="AF20" s="674">
        <v>53053</v>
      </c>
      <c r="AG20" s="676" t="s">
        <v>219</v>
      </c>
      <c r="AH20" s="677"/>
      <c r="AI20" s="677"/>
      <c r="AJ20" s="677"/>
      <c r="AK20" s="677"/>
      <c r="AL20" s="677"/>
      <c r="AM20" s="677"/>
      <c r="AN20" s="677"/>
      <c r="AO20" s="677"/>
      <c r="AP20" s="677"/>
      <c r="AQ20" s="678"/>
      <c r="AR20" s="626"/>
      <c r="AS20" s="551"/>
      <c r="AT20" s="551"/>
      <c r="AU20" s="551"/>
      <c r="AV20" s="551"/>
      <c r="AW20" s="551"/>
      <c r="AX20" s="551"/>
      <c r="AY20" s="551"/>
      <c r="AZ20" s="551"/>
      <c r="BA20" s="551"/>
      <c r="BB20" s="551"/>
      <c r="BC20" s="551"/>
      <c r="BD20" s="551"/>
      <c r="BE20" s="551"/>
      <c r="BF20" s="551"/>
      <c r="BG20" s="551"/>
      <c r="BH20" s="551"/>
      <c r="BI20" s="552"/>
      <c r="BJ20" s="550"/>
      <c r="BK20" s="551"/>
      <c r="BL20" s="551"/>
      <c r="BM20" s="551"/>
      <c r="BN20" s="551"/>
      <c r="BO20" s="551"/>
      <c r="BP20" s="551"/>
      <c r="BQ20" s="551"/>
      <c r="BR20" s="551"/>
      <c r="BS20" s="551"/>
      <c r="BT20" s="551"/>
      <c r="BU20" s="551"/>
      <c r="BV20" s="551"/>
      <c r="BW20" s="551"/>
      <c r="BX20" s="551"/>
      <c r="BY20" s="551"/>
      <c r="BZ20" s="551"/>
      <c r="CA20" s="552"/>
      <c r="CB20" s="550"/>
      <c r="CC20" s="551"/>
      <c r="CD20" s="551"/>
      <c r="CE20" s="551"/>
      <c r="CF20" s="551"/>
      <c r="CG20" s="551"/>
      <c r="CH20" s="551"/>
      <c r="CI20" s="551"/>
      <c r="CJ20" s="551"/>
      <c r="CK20" s="551"/>
      <c r="CL20" s="551"/>
      <c r="CM20" s="551"/>
      <c r="CN20" s="551"/>
      <c r="CO20" s="551"/>
      <c r="CP20" s="552"/>
      <c r="CQ20" s="537"/>
      <c r="CR20" s="538"/>
      <c r="CS20" s="551"/>
      <c r="CT20" s="551"/>
      <c r="CU20" s="551"/>
      <c r="CV20" s="551"/>
      <c r="CW20" s="551"/>
      <c r="CX20" s="551"/>
      <c r="CY20" s="551"/>
      <c r="CZ20" s="551"/>
      <c r="DA20" s="551"/>
      <c r="DB20" s="551"/>
      <c r="DC20" s="551"/>
      <c r="DD20" s="551"/>
      <c r="DE20" s="551"/>
      <c r="DF20" s="551"/>
      <c r="DG20" s="551"/>
      <c r="DH20" s="551"/>
      <c r="DI20" s="595"/>
      <c r="DJ20" s="601"/>
      <c r="DK20" s="550"/>
      <c r="DL20" s="551"/>
      <c r="DM20" s="551"/>
      <c r="DN20" s="551"/>
      <c r="DO20" s="551"/>
      <c r="DP20" s="551"/>
      <c r="DQ20" s="551"/>
      <c r="DR20" s="551"/>
      <c r="DS20" s="551"/>
      <c r="DT20" s="551"/>
      <c r="DU20" s="551"/>
      <c r="DV20" s="551"/>
      <c r="DW20" s="551"/>
      <c r="DX20" s="551"/>
      <c r="DY20" s="551"/>
      <c r="DZ20" s="551"/>
      <c r="EA20" s="551"/>
      <c r="EB20" s="551"/>
      <c r="EC20" s="551"/>
      <c r="ED20" s="552"/>
      <c r="EE20" s="550"/>
      <c r="EF20" s="551"/>
      <c r="EG20" s="551"/>
      <c r="EH20" s="551"/>
      <c r="EI20" s="551"/>
      <c r="EJ20" s="551"/>
      <c r="EK20" s="551"/>
      <c r="EL20" s="551"/>
      <c r="EM20" s="551"/>
      <c r="EN20" s="551"/>
      <c r="EO20" s="551"/>
      <c r="EP20" s="551"/>
      <c r="EQ20" s="551"/>
      <c r="ER20" s="551"/>
      <c r="ES20" s="551"/>
      <c r="ET20" s="551"/>
      <c r="EU20" s="551"/>
      <c r="EV20" s="551"/>
      <c r="EW20" s="551"/>
      <c r="EX20" s="552"/>
      <c r="EY20" s="550"/>
      <c r="EZ20" s="551"/>
      <c r="FA20" s="551"/>
      <c r="FB20" s="551"/>
      <c r="FC20" s="551"/>
      <c r="FD20" s="551"/>
      <c r="FE20" s="551"/>
      <c r="FF20" s="551"/>
      <c r="FG20" s="551"/>
      <c r="FH20" s="551"/>
      <c r="FI20" s="551"/>
      <c r="FJ20" s="551"/>
      <c r="FK20" s="551"/>
      <c r="FL20" s="551"/>
      <c r="FM20" s="552"/>
      <c r="FN20" s="551">
        <f>+AR20+BJ20+CB20-CS20-DK20+EE20+EY20-GF20</f>
        <v>0</v>
      </c>
      <c r="FO20" s="551"/>
      <c r="FP20" s="551"/>
      <c r="FQ20" s="551"/>
      <c r="FR20" s="551"/>
      <c r="FS20" s="551"/>
      <c r="FT20" s="551"/>
      <c r="FU20" s="551"/>
      <c r="FV20" s="551"/>
      <c r="FW20" s="551"/>
      <c r="FX20" s="551"/>
      <c r="FY20" s="551"/>
      <c r="FZ20" s="551"/>
      <c r="GA20" s="551"/>
      <c r="GB20" s="551"/>
      <c r="GC20" s="551"/>
      <c r="GD20" s="551"/>
      <c r="GE20" s="551"/>
      <c r="GF20" s="550">
        <f>+BJ20-DK20+EY20</f>
        <v>0</v>
      </c>
      <c r="GG20" s="551"/>
      <c r="GH20" s="551"/>
      <c r="GI20" s="551"/>
      <c r="GJ20" s="551"/>
      <c r="GK20" s="551"/>
      <c r="GL20" s="551"/>
      <c r="GM20" s="551"/>
      <c r="GN20" s="551"/>
      <c r="GO20" s="551"/>
      <c r="GP20" s="551"/>
      <c r="GQ20" s="551"/>
      <c r="GR20" s="551"/>
      <c r="GS20" s="551"/>
      <c r="GT20" s="551"/>
      <c r="GU20" s="551"/>
      <c r="GV20" s="551"/>
      <c r="GW20" s="746"/>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row>
    <row r="21" spans="1:231" ht="3" customHeight="1" x14ac:dyDescent="0.2">
      <c r="A21" s="18"/>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c r="AF21" s="675"/>
      <c r="AG21" s="679"/>
      <c r="AH21" s="680"/>
      <c r="AI21" s="680"/>
      <c r="AJ21" s="680"/>
      <c r="AK21" s="680"/>
      <c r="AL21" s="680"/>
      <c r="AM21" s="680"/>
      <c r="AN21" s="680"/>
      <c r="AO21" s="680"/>
      <c r="AP21" s="680"/>
      <c r="AQ21" s="681"/>
      <c r="AR21" s="623"/>
      <c r="AS21" s="583"/>
      <c r="AT21" s="583"/>
      <c r="AU21" s="583"/>
      <c r="AV21" s="583"/>
      <c r="AW21" s="583"/>
      <c r="AX21" s="583"/>
      <c r="AY21" s="583"/>
      <c r="AZ21" s="583"/>
      <c r="BA21" s="583"/>
      <c r="BB21" s="583"/>
      <c r="BC21" s="583"/>
      <c r="BD21" s="583"/>
      <c r="BE21" s="583"/>
      <c r="BF21" s="583"/>
      <c r="BG21" s="583"/>
      <c r="BH21" s="583"/>
      <c r="BI21" s="584"/>
      <c r="BJ21" s="582"/>
      <c r="BK21" s="583"/>
      <c r="BL21" s="583"/>
      <c r="BM21" s="583"/>
      <c r="BN21" s="583"/>
      <c r="BO21" s="583"/>
      <c r="BP21" s="583"/>
      <c r="BQ21" s="583"/>
      <c r="BR21" s="583"/>
      <c r="BS21" s="583"/>
      <c r="BT21" s="583"/>
      <c r="BU21" s="583"/>
      <c r="BV21" s="583"/>
      <c r="BW21" s="583"/>
      <c r="BX21" s="583"/>
      <c r="BY21" s="583"/>
      <c r="BZ21" s="583"/>
      <c r="CA21" s="584"/>
      <c r="CB21" s="582"/>
      <c r="CC21" s="583"/>
      <c r="CD21" s="583"/>
      <c r="CE21" s="583"/>
      <c r="CF21" s="583"/>
      <c r="CG21" s="583"/>
      <c r="CH21" s="583"/>
      <c r="CI21" s="583"/>
      <c r="CJ21" s="583"/>
      <c r="CK21" s="583"/>
      <c r="CL21" s="583"/>
      <c r="CM21" s="583"/>
      <c r="CN21" s="583"/>
      <c r="CO21" s="583"/>
      <c r="CP21" s="584"/>
      <c r="CQ21" s="587"/>
      <c r="CR21" s="588"/>
      <c r="CS21" s="583"/>
      <c r="CT21" s="583"/>
      <c r="CU21" s="583"/>
      <c r="CV21" s="583"/>
      <c r="CW21" s="583"/>
      <c r="CX21" s="583"/>
      <c r="CY21" s="583"/>
      <c r="CZ21" s="583"/>
      <c r="DA21" s="583"/>
      <c r="DB21" s="583"/>
      <c r="DC21" s="583"/>
      <c r="DD21" s="583"/>
      <c r="DE21" s="583"/>
      <c r="DF21" s="583"/>
      <c r="DG21" s="583"/>
      <c r="DH21" s="583"/>
      <c r="DI21" s="608"/>
      <c r="DJ21" s="668"/>
      <c r="DK21" s="582"/>
      <c r="DL21" s="583"/>
      <c r="DM21" s="583"/>
      <c r="DN21" s="583"/>
      <c r="DO21" s="583"/>
      <c r="DP21" s="583"/>
      <c r="DQ21" s="583"/>
      <c r="DR21" s="583"/>
      <c r="DS21" s="583"/>
      <c r="DT21" s="583"/>
      <c r="DU21" s="583"/>
      <c r="DV21" s="583"/>
      <c r="DW21" s="583"/>
      <c r="DX21" s="583"/>
      <c r="DY21" s="583"/>
      <c r="DZ21" s="583"/>
      <c r="EA21" s="583"/>
      <c r="EB21" s="583"/>
      <c r="EC21" s="583"/>
      <c r="ED21" s="584"/>
      <c r="EE21" s="582"/>
      <c r="EF21" s="583"/>
      <c r="EG21" s="583"/>
      <c r="EH21" s="583"/>
      <c r="EI21" s="583"/>
      <c r="EJ21" s="583"/>
      <c r="EK21" s="583"/>
      <c r="EL21" s="583"/>
      <c r="EM21" s="583"/>
      <c r="EN21" s="583"/>
      <c r="EO21" s="583"/>
      <c r="EP21" s="583"/>
      <c r="EQ21" s="583"/>
      <c r="ER21" s="583"/>
      <c r="ES21" s="583"/>
      <c r="ET21" s="583"/>
      <c r="EU21" s="583"/>
      <c r="EV21" s="583"/>
      <c r="EW21" s="583"/>
      <c r="EX21" s="584"/>
      <c r="EY21" s="582"/>
      <c r="EZ21" s="583"/>
      <c r="FA21" s="583"/>
      <c r="FB21" s="583"/>
      <c r="FC21" s="583"/>
      <c r="FD21" s="583"/>
      <c r="FE21" s="583"/>
      <c r="FF21" s="583"/>
      <c r="FG21" s="583"/>
      <c r="FH21" s="583"/>
      <c r="FI21" s="583"/>
      <c r="FJ21" s="583"/>
      <c r="FK21" s="583"/>
      <c r="FL21" s="583"/>
      <c r="FM21" s="584"/>
      <c r="FN21" s="583"/>
      <c r="FO21" s="583"/>
      <c r="FP21" s="583"/>
      <c r="FQ21" s="583"/>
      <c r="FR21" s="583"/>
      <c r="FS21" s="583"/>
      <c r="FT21" s="583"/>
      <c r="FU21" s="583"/>
      <c r="FV21" s="583"/>
      <c r="FW21" s="583"/>
      <c r="FX21" s="583"/>
      <c r="FY21" s="583"/>
      <c r="FZ21" s="583"/>
      <c r="GA21" s="583"/>
      <c r="GB21" s="583"/>
      <c r="GC21" s="583"/>
      <c r="GD21" s="583"/>
      <c r="GE21" s="583"/>
      <c r="GF21" s="582"/>
      <c r="GG21" s="583"/>
      <c r="GH21" s="583"/>
      <c r="GI21" s="583"/>
      <c r="GJ21" s="583"/>
      <c r="GK21" s="583"/>
      <c r="GL21" s="583"/>
      <c r="GM21" s="583"/>
      <c r="GN21" s="583"/>
      <c r="GO21" s="583"/>
      <c r="GP21" s="583"/>
      <c r="GQ21" s="583"/>
      <c r="GR21" s="583"/>
      <c r="GS21" s="583"/>
      <c r="GT21" s="583"/>
      <c r="GU21" s="583"/>
      <c r="GV21" s="583"/>
      <c r="GW21" s="744"/>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row>
    <row r="22" spans="1:231" x14ac:dyDescent="0.2">
      <c r="A22" s="18"/>
      <c r="B22" s="632"/>
      <c r="C22" s="632"/>
      <c r="D22" s="632"/>
      <c r="E22" s="632"/>
      <c r="F22" s="632"/>
      <c r="G22" s="632"/>
      <c r="H22" s="632"/>
      <c r="I22" s="632"/>
      <c r="J22" s="632"/>
      <c r="K22" s="632"/>
      <c r="L22" s="632"/>
      <c r="M22" s="632"/>
      <c r="N22" s="632"/>
      <c r="O22" s="632"/>
      <c r="P22" s="632"/>
      <c r="Q22" s="632"/>
      <c r="R22" s="632"/>
      <c r="S22" s="632"/>
      <c r="T22" s="632"/>
      <c r="U22" s="632"/>
      <c r="V22" s="632"/>
      <c r="W22" s="632"/>
      <c r="X22" s="632"/>
      <c r="Y22" s="632"/>
      <c r="Z22" s="632"/>
      <c r="AA22" s="632"/>
      <c r="AB22" s="632"/>
      <c r="AC22" s="632"/>
      <c r="AD22" s="632"/>
      <c r="AE22" s="632"/>
      <c r="AF22" s="821">
        <v>53153</v>
      </c>
      <c r="AG22" s="676" t="s">
        <v>220</v>
      </c>
      <c r="AH22" s="677"/>
      <c r="AI22" s="677"/>
      <c r="AJ22" s="677"/>
      <c r="AK22" s="677"/>
      <c r="AL22" s="677"/>
      <c r="AM22" s="677"/>
      <c r="AN22" s="677"/>
      <c r="AO22" s="677"/>
      <c r="AP22" s="677"/>
      <c r="AQ22" s="678"/>
      <c r="AR22" s="758"/>
      <c r="AS22" s="603"/>
      <c r="AT22" s="603"/>
      <c r="AU22" s="603"/>
      <c r="AV22" s="603"/>
      <c r="AW22" s="603"/>
      <c r="AX22" s="603"/>
      <c r="AY22" s="603"/>
      <c r="AZ22" s="603"/>
      <c r="BA22" s="603"/>
      <c r="BB22" s="603"/>
      <c r="BC22" s="603"/>
      <c r="BD22" s="603"/>
      <c r="BE22" s="603"/>
      <c r="BF22" s="603"/>
      <c r="BG22" s="603"/>
      <c r="BH22" s="603"/>
      <c r="BI22" s="759"/>
      <c r="BJ22" s="742"/>
      <c r="BK22" s="603"/>
      <c r="BL22" s="603"/>
      <c r="BM22" s="603"/>
      <c r="BN22" s="603"/>
      <c r="BO22" s="603"/>
      <c r="BP22" s="603"/>
      <c r="BQ22" s="603"/>
      <c r="BR22" s="603"/>
      <c r="BS22" s="603"/>
      <c r="BT22" s="603"/>
      <c r="BU22" s="603"/>
      <c r="BV22" s="603"/>
      <c r="BW22" s="603"/>
      <c r="BX22" s="603"/>
      <c r="BY22" s="603"/>
      <c r="BZ22" s="603"/>
      <c r="CA22" s="759"/>
      <c r="CB22" s="742"/>
      <c r="CC22" s="603"/>
      <c r="CD22" s="603"/>
      <c r="CE22" s="603"/>
      <c r="CF22" s="603"/>
      <c r="CG22" s="603"/>
      <c r="CH22" s="603"/>
      <c r="CI22" s="603"/>
      <c r="CJ22" s="603"/>
      <c r="CK22" s="603"/>
      <c r="CL22" s="603"/>
      <c r="CM22" s="603"/>
      <c r="CN22" s="603"/>
      <c r="CO22" s="603"/>
      <c r="CP22" s="759"/>
      <c r="CQ22" s="599"/>
      <c r="CR22" s="600"/>
      <c r="CS22" s="603"/>
      <c r="CT22" s="603"/>
      <c r="CU22" s="603"/>
      <c r="CV22" s="603"/>
      <c r="CW22" s="603"/>
      <c r="CX22" s="603"/>
      <c r="CY22" s="603"/>
      <c r="CZ22" s="603"/>
      <c r="DA22" s="603"/>
      <c r="DB22" s="603"/>
      <c r="DC22" s="603"/>
      <c r="DD22" s="603"/>
      <c r="DE22" s="603"/>
      <c r="DF22" s="603"/>
      <c r="DG22" s="603"/>
      <c r="DH22" s="603"/>
      <c r="DI22" s="606"/>
      <c r="DJ22" s="611"/>
      <c r="DK22" s="742"/>
      <c r="DL22" s="603"/>
      <c r="DM22" s="603"/>
      <c r="DN22" s="603"/>
      <c r="DO22" s="603"/>
      <c r="DP22" s="603"/>
      <c r="DQ22" s="603"/>
      <c r="DR22" s="603"/>
      <c r="DS22" s="603"/>
      <c r="DT22" s="603"/>
      <c r="DU22" s="603"/>
      <c r="DV22" s="603"/>
      <c r="DW22" s="603"/>
      <c r="DX22" s="603"/>
      <c r="DY22" s="603"/>
      <c r="DZ22" s="603"/>
      <c r="EA22" s="603"/>
      <c r="EB22" s="603"/>
      <c r="EC22" s="603"/>
      <c r="ED22" s="759"/>
      <c r="EE22" s="742"/>
      <c r="EF22" s="603"/>
      <c r="EG22" s="603"/>
      <c r="EH22" s="603"/>
      <c r="EI22" s="603"/>
      <c r="EJ22" s="603"/>
      <c r="EK22" s="603"/>
      <c r="EL22" s="603"/>
      <c r="EM22" s="603"/>
      <c r="EN22" s="603"/>
      <c r="EO22" s="603"/>
      <c r="EP22" s="603"/>
      <c r="EQ22" s="603"/>
      <c r="ER22" s="603"/>
      <c r="ES22" s="603"/>
      <c r="ET22" s="603"/>
      <c r="EU22" s="603"/>
      <c r="EV22" s="603"/>
      <c r="EW22" s="603"/>
      <c r="EX22" s="759"/>
      <c r="EY22" s="742"/>
      <c r="EZ22" s="603"/>
      <c r="FA22" s="603"/>
      <c r="FB22" s="603"/>
      <c r="FC22" s="603"/>
      <c r="FD22" s="603"/>
      <c r="FE22" s="603"/>
      <c r="FF22" s="603"/>
      <c r="FG22" s="603"/>
      <c r="FH22" s="603"/>
      <c r="FI22" s="603"/>
      <c r="FJ22" s="603"/>
      <c r="FK22" s="603"/>
      <c r="FL22" s="603"/>
      <c r="FM22" s="759"/>
      <c r="FN22" s="603">
        <f>+AR22+BJ22+CB22-CS22-DK22+EE22+EY22-GF22</f>
        <v>0</v>
      </c>
      <c r="FO22" s="603"/>
      <c r="FP22" s="603"/>
      <c r="FQ22" s="603"/>
      <c r="FR22" s="603"/>
      <c r="FS22" s="603"/>
      <c r="FT22" s="603"/>
      <c r="FU22" s="603"/>
      <c r="FV22" s="603"/>
      <c r="FW22" s="603"/>
      <c r="FX22" s="603"/>
      <c r="FY22" s="603"/>
      <c r="FZ22" s="603"/>
      <c r="GA22" s="603"/>
      <c r="GB22" s="603"/>
      <c r="GC22" s="603"/>
      <c r="GD22" s="603"/>
      <c r="GE22" s="603"/>
      <c r="GF22" s="742">
        <f>+BJ22-DK22+EY22</f>
        <v>0</v>
      </c>
      <c r="GG22" s="603"/>
      <c r="GH22" s="603"/>
      <c r="GI22" s="603"/>
      <c r="GJ22" s="603"/>
      <c r="GK22" s="603"/>
      <c r="GL22" s="603"/>
      <c r="GM22" s="603"/>
      <c r="GN22" s="603"/>
      <c r="GO22" s="603"/>
      <c r="GP22" s="603"/>
      <c r="GQ22" s="603"/>
      <c r="GR22" s="603"/>
      <c r="GS22" s="603"/>
      <c r="GT22" s="603"/>
      <c r="GU22" s="603"/>
      <c r="GV22" s="603"/>
      <c r="GW22" s="743"/>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row>
    <row r="23" spans="1:231" ht="3" customHeight="1" x14ac:dyDescent="0.2">
      <c r="A23" s="20"/>
      <c r="B23" s="634"/>
      <c r="C23" s="634"/>
      <c r="D23" s="634"/>
      <c r="E23" s="634"/>
      <c r="F23" s="634"/>
      <c r="G23" s="634"/>
      <c r="H23" s="634"/>
      <c r="I23" s="634"/>
      <c r="J23" s="634"/>
      <c r="K23" s="634"/>
      <c r="L23" s="634"/>
      <c r="M23" s="634"/>
      <c r="N23" s="634"/>
      <c r="O23" s="634"/>
      <c r="P23" s="634"/>
      <c r="Q23" s="634"/>
      <c r="R23" s="634"/>
      <c r="S23" s="634"/>
      <c r="T23" s="634"/>
      <c r="U23" s="634"/>
      <c r="V23" s="634"/>
      <c r="W23" s="634"/>
      <c r="X23" s="634"/>
      <c r="Y23" s="634"/>
      <c r="Z23" s="634"/>
      <c r="AA23" s="634"/>
      <c r="AB23" s="634"/>
      <c r="AC23" s="634"/>
      <c r="AD23" s="634"/>
      <c r="AE23" s="634"/>
      <c r="AF23" s="675"/>
      <c r="AG23" s="679"/>
      <c r="AH23" s="680"/>
      <c r="AI23" s="680"/>
      <c r="AJ23" s="680"/>
      <c r="AK23" s="680"/>
      <c r="AL23" s="680"/>
      <c r="AM23" s="680"/>
      <c r="AN23" s="680"/>
      <c r="AO23" s="680"/>
      <c r="AP23" s="680"/>
      <c r="AQ23" s="681"/>
      <c r="AR23" s="623"/>
      <c r="AS23" s="583"/>
      <c r="AT23" s="583"/>
      <c r="AU23" s="583"/>
      <c r="AV23" s="583"/>
      <c r="AW23" s="583"/>
      <c r="AX23" s="583"/>
      <c r="AY23" s="583"/>
      <c r="AZ23" s="583"/>
      <c r="BA23" s="583"/>
      <c r="BB23" s="583"/>
      <c r="BC23" s="583"/>
      <c r="BD23" s="583"/>
      <c r="BE23" s="583"/>
      <c r="BF23" s="583"/>
      <c r="BG23" s="583"/>
      <c r="BH23" s="583"/>
      <c r="BI23" s="584"/>
      <c r="BJ23" s="582"/>
      <c r="BK23" s="583"/>
      <c r="BL23" s="583"/>
      <c r="BM23" s="583"/>
      <c r="BN23" s="583"/>
      <c r="BO23" s="583"/>
      <c r="BP23" s="583"/>
      <c r="BQ23" s="583"/>
      <c r="BR23" s="583"/>
      <c r="BS23" s="583"/>
      <c r="BT23" s="583"/>
      <c r="BU23" s="583"/>
      <c r="BV23" s="583"/>
      <c r="BW23" s="583"/>
      <c r="BX23" s="583"/>
      <c r="BY23" s="583"/>
      <c r="BZ23" s="583"/>
      <c r="CA23" s="584"/>
      <c r="CB23" s="582"/>
      <c r="CC23" s="583"/>
      <c r="CD23" s="583"/>
      <c r="CE23" s="583"/>
      <c r="CF23" s="583"/>
      <c r="CG23" s="583"/>
      <c r="CH23" s="583"/>
      <c r="CI23" s="583"/>
      <c r="CJ23" s="583"/>
      <c r="CK23" s="583"/>
      <c r="CL23" s="583"/>
      <c r="CM23" s="583"/>
      <c r="CN23" s="583"/>
      <c r="CO23" s="583"/>
      <c r="CP23" s="584"/>
      <c r="CQ23" s="587"/>
      <c r="CR23" s="588"/>
      <c r="CS23" s="583"/>
      <c r="CT23" s="583"/>
      <c r="CU23" s="583"/>
      <c r="CV23" s="583"/>
      <c r="CW23" s="583"/>
      <c r="CX23" s="583"/>
      <c r="CY23" s="583"/>
      <c r="CZ23" s="583"/>
      <c r="DA23" s="583"/>
      <c r="DB23" s="583"/>
      <c r="DC23" s="583"/>
      <c r="DD23" s="583"/>
      <c r="DE23" s="583"/>
      <c r="DF23" s="583"/>
      <c r="DG23" s="583"/>
      <c r="DH23" s="583"/>
      <c r="DI23" s="608"/>
      <c r="DJ23" s="668"/>
      <c r="DK23" s="582"/>
      <c r="DL23" s="583"/>
      <c r="DM23" s="583"/>
      <c r="DN23" s="583"/>
      <c r="DO23" s="583"/>
      <c r="DP23" s="583"/>
      <c r="DQ23" s="583"/>
      <c r="DR23" s="583"/>
      <c r="DS23" s="583"/>
      <c r="DT23" s="583"/>
      <c r="DU23" s="583"/>
      <c r="DV23" s="583"/>
      <c r="DW23" s="583"/>
      <c r="DX23" s="583"/>
      <c r="DY23" s="583"/>
      <c r="DZ23" s="583"/>
      <c r="EA23" s="583"/>
      <c r="EB23" s="583"/>
      <c r="EC23" s="583"/>
      <c r="ED23" s="584"/>
      <c r="EE23" s="582"/>
      <c r="EF23" s="583"/>
      <c r="EG23" s="583"/>
      <c r="EH23" s="583"/>
      <c r="EI23" s="583"/>
      <c r="EJ23" s="583"/>
      <c r="EK23" s="583"/>
      <c r="EL23" s="583"/>
      <c r="EM23" s="583"/>
      <c r="EN23" s="583"/>
      <c r="EO23" s="583"/>
      <c r="EP23" s="583"/>
      <c r="EQ23" s="583"/>
      <c r="ER23" s="583"/>
      <c r="ES23" s="583"/>
      <c r="ET23" s="583"/>
      <c r="EU23" s="583"/>
      <c r="EV23" s="583"/>
      <c r="EW23" s="583"/>
      <c r="EX23" s="584"/>
      <c r="EY23" s="582"/>
      <c r="EZ23" s="583"/>
      <c r="FA23" s="583"/>
      <c r="FB23" s="583"/>
      <c r="FC23" s="583"/>
      <c r="FD23" s="583"/>
      <c r="FE23" s="583"/>
      <c r="FF23" s="583"/>
      <c r="FG23" s="583"/>
      <c r="FH23" s="583"/>
      <c r="FI23" s="583"/>
      <c r="FJ23" s="583"/>
      <c r="FK23" s="583"/>
      <c r="FL23" s="583"/>
      <c r="FM23" s="584"/>
      <c r="FN23" s="583"/>
      <c r="FO23" s="583"/>
      <c r="FP23" s="583"/>
      <c r="FQ23" s="583"/>
      <c r="FR23" s="583"/>
      <c r="FS23" s="583"/>
      <c r="FT23" s="583"/>
      <c r="FU23" s="583"/>
      <c r="FV23" s="583"/>
      <c r="FW23" s="583"/>
      <c r="FX23" s="583"/>
      <c r="FY23" s="583"/>
      <c r="FZ23" s="583"/>
      <c r="GA23" s="583"/>
      <c r="GB23" s="583"/>
      <c r="GC23" s="583"/>
      <c r="GD23" s="583"/>
      <c r="GE23" s="583"/>
      <c r="GF23" s="582"/>
      <c r="GG23" s="583"/>
      <c r="GH23" s="583"/>
      <c r="GI23" s="583"/>
      <c r="GJ23" s="583"/>
      <c r="GK23" s="583"/>
      <c r="GL23" s="583"/>
      <c r="GM23" s="583"/>
      <c r="GN23" s="583"/>
      <c r="GO23" s="583"/>
      <c r="GP23" s="583"/>
      <c r="GQ23" s="583"/>
      <c r="GR23" s="583"/>
      <c r="GS23" s="583"/>
      <c r="GT23" s="583"/>
      <c r="GU23" s="583"/>
      <c r="GV23" s="583"/>
      <c r="GW23" s="744"/>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row>
    <row r="24" spans="1:231" x14ac:dyDescent="0.2">
      <c r="A24" s="18"/>
      <c r="B24" s="632" t="s">
        <v>145</v>
      </c>
      <c r="C24" s="632"/>
      <c r="D24" s="632"/>
      <c r="E24" s="632"/>
      <c r="F24" s="632"/>
      <c r="G24" s="632"/>
      <c r="H24" s="632"/>
      <c r="I24" s="632"/>
      <c r="J24" s="632"/>
      <c r="K24" s="632"/>
      <c r="L24" s="632"/>
      <c r="M24" s="632"/>
      <c r="N24" s="632"/>
      <c r="O24" s="632"/>
      <c r="P24" s="632"/>
      <c r="Q24" s="632"/>
      <c r="R24" s="632"/>
      <c r="S24" s="632"/>
      <c r="T24" s="632"/>
      <c r="U24" s="632"/>
      <c r="V24" s="632"/>
      <c r="W24" s="632"/>
      <c r="X24" s="632"/>
      <c r="Y24" s="632"/>
      <c r="Z24" s="632"/>
      <c r="AA24" s="632"/>
      <c r="AB24" s="632"/>
      <c r="AC24" s="632"/>
      <c r="AD24" s="632"/>
      <c r="AE24" s="633"/>
      <c r="AF24" s="821">
        <v>53054</v>
      </c>
      <c r="AG24" s="676" t="s">
        <v>219</v>
      </c>
      <c r="AH24" s="677"/>
      <c r="AI24" s="677"/>
      <c r="AJ24" s="677"/>
      <c r="AK24" s="677"/>
      <c r="AL24" s="677"/>
      <c r="AM24" s="677"/>
      <c r="AN24" s="677"/>
      <c r="AO24" s="677"/>
      <c r="AP24" s="677"/>
      <c r="AQ24" s="678"/>
      <c r="AR24" s="758"/>
      <c r="AS24" s="603"/>
      <c r="AT24" s="603"/>
      <c r="AU24" s="603"/>
      <c r="AV24" s="603"/>
      <c r="AW24" s="603"/>
      <c r="AX24" s="603"/>
      <c r="AY24" s="603"/>
      <c r="AZ24" s="603"/>
      <c r="BA24" s="603"/>
      <c r="BB24" s="603"/>
      <c r="BC24" s="603"/>
      <c r="BD24" s="603"/>
      <c r="BE24" s="603"/>
      <c r="BF24" s="603"/>
      <c r="BG24" s="603"/>
      <c r="BH24" s="603"/>
      <c r="BI24" s="759"/>
      <c r="BJ24" s="742"/>
      <c r="BK24" s="603"/>
      <c r="BL24" s="603"/>
      <c r="BM24" s="603"/>
      <c r="BN24" s="603"/>
      <c r="BO24" s="603"/>
      <c r="BP24" s="603"/>
      <c r="BQ24" s="603"/>
      <c r="BR24" s="603"/>
      <c r="BS24" s="603"/>
      <c r="BT24" s="603"/>
      <c r="BU24" s="603"/>
      <c r="BV24" s="603"/>
      <c r="BW24" s="603"/>
      <c r="BX24" s="603"/>
      <c r="BY24" s="603"/>
      <c r="BZ24" s="603"/>
      <c r="CA24" s="759"/>
      <c r="CB24" s="742"/>
      <c r="CC24" s="603"/>
      <c r="CD24" s="603"/>
      <c r="CE24" s="603"/>
      <c r="CF24" s="603"/>
      <c r="CG24" s="603"/>
      <c r="CH24" s="603"/>
      <c r="CI24" s="603"/>
      <c r="CJ24" s="603"/>
      <c r="CK24" s="603"/>
      <c r="CL24" s="603"/>
      <c r="CM24" s="603"/>
      <c r="CN24" s="603"/>
      <c r="CO24" s="603"/>
      <c r="CP24" s="759"/>
      <c r="CQ24" s="599"/>
      <c r="CR24" s="600"/>
      <c r="CS24" s="603"/>
      <c r="CT24" s="603"/>
      <c r="CU24" s="603"/>
      <c r="CV24" s="603"/>
      <c r="CW24" s="603"/>
      <c r="CX24" s="603"/>
      <c r="CY24" s="603"/>
      <c r="CZ24" s="603"/>
      <c r="DA24" s="603"/>
      <c r="DB24" s="603"/>
      <c r="DC24" s="603"/>
      <c r="DD24" s="603"/>
      <c r="DE24" s="603"/>
      <c r="DF24" s="603"/>
      <c r="DG24" s="603"/>
      <c r="DH24" s="603"/>
      <c r="DI24" s="606"/>
      <c r="DJ24" s="611"/>
      <c r="DK24" s="742"/>
      <c r="DL24" s="603"/>
      <c r="DM24" s="603"/>
      <c r="DN24" s="603"/>
      <c r="DO24" s="603"/>
      <c r="DP24" s="603"/>
      <c r="DQ24" s="603"/>
      <c r="DR24" s="603"/>
      <c r="DS24" s="603"/>
      <c r="DT24" s="603"/>
      <c r="DU24" s="603"/>
      <c r="DV24" s="603"/>
      <c r="DW24" s="603"/>
      <c r="DX24" s="603"/>
      <c r="DY24" s="603"/>
      <c r="DZ24" s="603"/>
      <c r="EA24" s="603"/>
      <c r="EB24" s="603"/>
      <c r="EC24" s="603"/>
      <c r="ED24" s="759"/>
      <c r="EE24" s="742"/>
      <c r="EF24" s="603"/>
      <c r="EG24" s="603"/>
      <c r="EH24" s="603"/>
      <c r="EI24" s="603"/>
      <c r="EJ24" s="603"/>
      <c r="EK24" s="603"/>
      <c r="EL24" s="603"/>
      <c r="EM24" s="603"/>
      <c r="EN24" s="603"/>
      <c r="EO24" s="603"/>
      <c r="EP24" s="603"/>
      <c r="EQ24" s="603"/>
      <c r="ER24" s="603"/>
      <c r="ES24" s="603"/>
      <c r="ET24" s="603"/>
      <c r="EU24" s="603"/>
      <c r="EV24" s="603"/>
      <c r="EW24" s="603"/>
      <c r="EX24" s="759"/>
      <c r="EY24" s="742"/>
      <c r="EZ24" s="603"/>
      <c r="FA24" s="603"/>
      <c r="FB24" s="603"/>
      <c r="FC24" s="603"/>
      <c r="FD24" s="603"/>
      <c r="FE24" s="603"/>
      <c r="FF24" s="603"/>
      <c r="FG24" s="603"/>
      <c r="FH24" s="603"/>
      <c r="FI24" s="603"/>
      <c r="FJ24" s="603"/>
      <c r="FK24" s="603"/>
      <c r="FL24" s="603"/>
      <c r="FM24" s="759"/>
      <c r="FN24" s="603">
        <f>+AR24+BJ24+CB24-CS24-DK24+EE24+EY24-GF24</f>
        <v>0</v>
      </c>
      <c r="FO24" s="603"/>
      <c r="FP24" s="603"/>
      <c r="FQ24" s="603"/>
      <c r="FR24" s="603"/>
      <c r="FS24" s="603"/>
      <c r="FT24" s="603"/>
      <c r="FU24" s="603"/>
      <c r="FV24" s="603"/>
      <c r="FW24" s="603"/>
      <c r="FX24" s="603"/>
      <c r="FY24" s="603"/>
      <c r="FZ24" s="603"/>
      <c r="GA24" s="603"/>
      <c r="GB24" s="603"/>
      <c r="GC24" s="603"/>
      <c r="GD24" s="603"/>
      <c r="GE24" s="603"/>
      <c r="GF24" s="742">
        <f>+BJ24-DK24+EY24</f>
        <v>0</v>
      </c>
      <c r="GG24" s="603"/>
      <c r="GH24" s="603"/>
      <c r="GI24" s="603"/>
      <c r="GJ24" s="603"/>
      <c r="GK24" s="603"/>
      <c r="GL24" s="603"/>
      <c r="GM24" s="603"/>
      <c r="GN24" s="603"/>
      <c r="GO24" s="603"/>
      <c r="GP24" s="603"/>
      <c r="GQ24" s="603"/>
      <c r="GR24" s="603"/>
      <c r="GS24" s="603"/>
      <c r="GT24" s="603"/>
      <c r="GU24" s="603"/>
      <c r="GV24" s="603"/>
      <c r="GW24" s="743"/>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row>
    <row r="25" spans="1:231" ht="3" customHeight="1" x14ac:dyDescent="0.2">
      <c r="A25" s="18"/>
      <c r="B25" s="632"/>
      <c r="C25" s="632"/>
      <c r="D25" s="632"/>
      <c r="E25" s="632"/>
      <c r="F25" s="632"/>
      <c r="G25" s="632"/>
      <c r="H25" s="632"/>
      <c r="I25" s="632"/>
      <c r="J25" s="632"/>
      <c r="K25" s="632"/>
      <c r="L25" s="632"/>
      <c r="M25" s="632"/>
      <c r="N25" s="632"/>
      <c r="O25" s="632"/>
      <c r="P25" s="632"/>
      <c r="Q25" s="632"/>
      <c r="R25" s="632"/>
      <c r="S25" s="632"/>
      <c r="T25" s="632"/>
      <c r="U25" s="632"/>
      <c r="V25" s="632"/>
      <c r="W25" s="632"/>
      <c r="X25" s="632"/>
      <c r="Y25" s="632"/>
      <c r="Z25" s="632"/>
      <c r="AA25" s="632"/>
      <c r="AB25" s="632"/>
      <c r="AC25" s="632"/>
      <c r="AD25" s="632"/>
      <c r="AE25" s="633"/>
      <c r="AF25" s="675"/>
      <c r="AG25" s="679"/>
      <c r="AH25" s="680"/>
      <c r="AI25" s="680"/>
      <c r="AJ25" s="680"/>
      <c r="AK25" s="680"/>
      <c r="AL25" s="680"/>
      <c r="AM25" s="680"/>
      <c r="AN25" s="680"/>
      <c r="AO25" s="680"/>
      <c r="AP25" s="680"/>
      <c r="AQ25" s="681"/>
      <c r="AR25" s="623"/>
      <c r="AS25" s="583"/>
      <c r="AT25" s="583"/>
      <c r="AU25" s="583"/>
      <c r="AV25" s="583"/>
      <c r="AW25" s="583"/>
      <c r="AX25" s="583"/>
      <c r="AY25" s="583"/>
      <c r="AZ25" s="583"/>
      <c r="BA25" s="583"/>
      <c r="BB25" s="583"/>
      <c r="BC25" s="583"/>
      <c r="BD25" s="583"/>
      <c r="BE25" s="583"/>
      <c r="BF25" s="583"/>
      <c r="BG25" s="583"/>
      <c r="BH25" s="583"/>
      <c r="BI25" s="584"/>
      <c r="BJ25" s="582"/>
      <c r="BK25" s="583"/>
      <c r="BL25" s="583"/>
      <c r="BM25" s="583"/>
      <c r="BN25" s="583"/>
      <c r="BO25" s="583"/>
      <c r="BP25" s="583"/>
      <c r="BQ25" s="583"/>
      <c r="BR25" s="583"/>
      <c r="BS25" s="583"/>
      <c r="BT25" s="583"/>
      <c r="BU25" s="583"/>
      <c r="BV25" s="583"/>
      <c r="BW25" s="583"/>
      <c r="BX25" s="583"/>
      <c r="BY25" s="583"/>
      <c r="BZ25" s="583"/>
      <c r="CA25" s="584"/>
      <c r="CB25" s="582"/>
      <c r="CC25" s="583"/>
      <c r="CD25" s="583"/>
      <c r="CE25" s="583"/>
      <c r="CF25" s="583"/>
      <c r="CG25" s="583"/>
      <c r="CH25" s="583"/>
      <c r="CI25" s="583"/>
      <c r="CJ25" s="583"/>
      <c r="CK25" s="583"/>
      <c r="CL25" s="583"/>
      <c r="CM25" s="583"/>
      <c r="CN25" s="583"/>
      <c r="CO25" s="583"/>
      <c r="CP25" s="584"/>
      <c r="CQ25" s="587"/>
      <c r="CR25" s="588"/>
      <c r="CS25" s="583"/>
      <c r="CT25" s="583"/>
      <c r="CU25" s="583"/>
      <c r="CV25" s="583"/>
      <c r="CW25" s="583"/>
      <c r="CX25" s="583"/>
      <c r="CY25" s="583"/>
      <c r="CZ25" s="583"/>
      <c r="DA25" s="583"/>
      <c r="DB25" s="583"/>
      <c r="DC25" s="583"/>
      <c r="DD25" s="583"/>
      <c r="DE25" s="583"/>
      <c r="DF25" s="583"/>
      <c r="DG25" s="583"/>
      <c r="DH25" s="583"/>
      <c r="DI25" s="608"/>
      <c r="DJ25" s="668"/>
      <c r="DK25" s="582"/>
      <c r="DL25" s="583"/>
      <c r="DM25" s="583"/>
      <c r="DN25" s="583"/>
      <c r="DO25" s="583"/>
      <c r="DP25" s="583"/>
      <c r="DQ25" s="583"/>
      <c r="DR25" s="583"/>
      <c r="DS25" s="583"/>
      <c r="DT25" s="583"/>
      <c r="DU25" s="583"/>
      <c r="DV25" s="583"/>
      <c r="DW25" s="583"/>
      <c r="DX25" s="583"/>
      <c r="DY25" s="583"/>
      <c r="DZ25" s="583"/>
      <c r="EA25" s="583"/>
      <c r="EB25" s="583"/>
      <c r="EC25" s="583"/>
      <c r="ED25" s="584"/>
      <c r="EE25" s="582"/>
      <c r="EF25" s="583"/>
      <c r="EG25" s="583"/>
      <c r="EH25" s="583"/>
      <c r="EI25" s="583"/>
      <c r="EJ25" s="583"/>
      <c r="EK25" s="583"/>
      <c r="EL25" s="583"/>
      <c r="EM25" s="583"/>
      <c r="EN25" s="583"/>
      <c r="EO25" s="583"/>
      <c r="EP25" s="583"/>
      <c r="EQ25" s="583"/>
      <c r="ER25" s="583"/>
      <c r="ES25" s="583"/>
      <c r="ET25" s="583"/>
      <c r="EU25" s="583"/>
      <c r="EV25" s="583"/>
      <c r="EW25" s="583"/>
      <c r="EX25" s="584"/>
      <c r="EY25" s="582"/>
      <c r="EZ25" s="583"/>
      <c r="FA25" s="583"/>
      <c r="FB25" s="583"/>
      <c r="FC25" s="583"/>
      <c r="FD25" s="583"/>
      <c r="FE25" s="583"/>
      <c r="FF25" s="583"/>
      <c r="FG25" s="583"/>
      <c r="FH25" s="583"/>
      <c r="FI25" s="583"/>
      <c r="FJ25" s="583"/>
      <c r="FK25" s="583"/>
      <c r="FL25" s="583"/>
      <c r="FM25" s="584"/>
      <c r="FN25" s="583"/>
      <c r="FO25" s="583"/>
      <c r="FP25" s="583"/>
      <c r="FQ25" s="583"/>
      <c r="FR25" s="583"/>
      <c r="FS25" s="583"/>
      <c r="FT25" s="583"/>
      <c r="FU25" s="583"/>
      <c r="FV25" s="583"/>
      <c r="FW25" s="583"/>
      <c r="FX25" s="583"/>
      <c r="FY25" s="583"/>
      <c r="FZ25" s="583"/>
      <c r="GA25" s="583"/>
      <c r="GB25" s="583"/>
      <c r="GC25" s="583"/>
      <c r="GD25" s="583"/>
      <c r="GE25" s="583"/>
      <c r="GF25" s="582"/>
      <c r="GG25" s="583"/>
      <c r="GH25" s="583"/>
      <c r="GI25" s="583"/>
      <c r="GJ25" s="583"/>
      <c r="GK25" s="583"/>
      <c r="GL25" s="583"/>
      <c r="GM25" s="583"/>
      <c r="GN25" s="583"/>
      <c r="GO25" s="583"/>
      <c r="GP25" s="583"/>
      <c r="GQ25" s="583"/>
      <c r="GR25" s="583"/>
      <c r="GS25" s="583"/>
      <c r="GT25" s="583"/>
      <c r="GU25" s="583"/>
      <c r="GV25" s="583"/>
      <c r="GW25" s="744"/>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row>
    <row r="26" spans="1:231" x14ac:dyDescent="0.2">
      <c r="A26" s="18"/>
      <c r="B26" s="632"/>
      <c r="C26" s="632"/>
      <c r="D26" s="632"/>
      <c r="E26" s="632"/>
      <c r="F26" s="632"/>
      <c r="G26" s="632"/>
      <c r="H26" s="632"/>
      <c r="I26" s="632"/>
      <c r="J26" s="632"/>
      <c r="K26" s="632"/>
      <c r="L26" s="632"/>
      <c r="M26" s="632"/>
      <c r="N26" s="632"/>
      <c r="O26" s="632"/>
      <c r="P26" s="632"/>
      <c r="Q26" s="632"/>
      <c r="R26" s="632"/>
      <c r="S26" s="632"/>
      <c r="T26" s="632"/>
      <c r="U26" s="632"/>
      <c r="V26" s="632"/>
      <c r="W26" s="632"/>
      <c r="X26" s="632"/>
      <c r="Y26" s="632"/>
      <c r="Z26" s="632"/>
      <c r="AA26" s="632"/>
      <c r="AB26" s="632"/>
      <c r="AC26" s="632"/>
      <c r="AD26" s="632"/>
      <c r="AE26" s="633"/>
      <c r="AF26" s="892">
        <v>53154</v>
      </c>
      <c r="AG26" s="676" t="s">
        <v>220</v>
      </c>
      <c r="AH26" s="677"/>
      <c r="AI26" s="677"/>
      <c r="AJ26" s="677"/>
      <c r="AK26" s="677"/>
      <c r="AL26" s="677"/>
      <c r="AM26" s="677"/>
      <c r="AN26" s="677"/>
      <c r="AO26" s="677"/>
      <c r="AP26" s="677"/>
      <c r="AQ26" s="678"/>
      <c r="AR26" s="758">
        <v>19558</v>
      </c>
      <c r="AS26" s="603"/>
      <c r="AT26" s="603"/>
      <c r="AU26" s="603"/>
      <c r="AV26" s="603"/>
      <c r="AW26" s="603"/>
      <c r="AX26" s="603"/>
      <c r="AY26" s="603"/>
      <c r="AZ26" s="603"/>
      <c r="BA26" s="603"/>
      <c r="BB26" s="603"/>
      <c r="BC26" s="603"/>
      <c r="BD26" s="603"/>
      <c r="BE26" s="603"/>
      <c r="BF26" s="603"/>
      <c r="BG26" s="603"/>
      <c r="BH26" s="603"/>
      <c r="BI26" s="759"/>
      <c r="BJ26" s="603"/>
      <c r="BK26" s="603"/>
      <c r="BL26" s="603"/>
      <c r="BM26" s="603"/>
      <c r="BN26" s="603"/>
      <c r="BO26" s="603"/>
      <c r="BP26" s="603"/>
      <c r="BQ26" s="603"/>
      <c r="BR26" s="603"/>
      <c r="BS26" s="603"/>
      <c r="BT26" s="603"/>
      <c r="BU26" s="603"/>
      <c r="BV26" s="603"/>
      <c r="BW26" s="603"/>
      <c r="BX26" s="603"/>
      <c r="BY26" s="603"/>
      <c r="BZ26" s="603"/>
      <c r="CA26" s="759"/>
      <c r="CB26" s="742">
        <v>146556</v>
      </c>
      <c r="CC26" s="603"/>
      <c r="CD26" s="603"/>
      <c r="CE26" s="603"/>
      <c r="CF26" s="603"/>
      <c r="CG26" s="603"/>
      <c r="CH26" s="603"/>
      <c r="CI26" s="603"/>
      <c r="CJ26" s="603"/>
      <c r="CK26" s="603"/>
      <c r="CL26" s="603"/>
      <c r="CM26" s="603"/>
      <c r="CN26" s="603"/>
      <c r="CO26" s="603"/>
      <c r="CP26" s="759"/>
      <c r="CQ26" s="600" t="s">
        <v>6</v>
      </c>
      <c r="CR26" s="600"/>
      <c r="CS26" s="603">
        <v>166114</v>
      </c>
      <c r="CT26" s="603"/>
      <c r="CU26" s="603"/>
      <c r="CV26" s="603"/>
      <c r="CW26" s="603"/>
      <c r="CX26" s="603"/>
      <c r="CY26" s="603"/>
      <c r="CZ26" s="603"/>
      <c r="DA26" s="603"/>
      <c r="DB26" s="603"/>
      <c r="DC26" s="603"/>
      <c r="DD26" s="603"/>
      <c r="DE26" s="603"/>
      <c r="DF26" s="603"/>
      <c r="DG26" s="603"/>
      <c r="DH26" s="603"/>
      <c r="DI26" s="606" t="s">
        <v>7</v>
      </c>
      <c r="DJ26" s="611"/>
      <c r="DK26" s="742"/>
      <c r="DL26" s="603"/>
      <c r="DM26" s="603"/>
      <c r="DN26" s="603"/>
      <c r="DO26" s="603"/>
      <c r="DP26" s="603"/>
      <c r="DQ26" s="603"/>
      <c r="DR26" s="603"/>
      <c r="DS26" s="603"/>
      <c r="DT26" s="603"/>
      <c r="DU26" s="603"/>
      <c r="DV26" s="603"/>
      <c r="DW26" s="603"/>
      <c r="DX26" s="603"/>
      <c r="DY26" s="603"/>
      <c r="DZ26" s="603"/>
      <c r="EA26" s="603"/>
      <c r="EB26" s="603"/>
      <c r="EC26" s="603"/>
      <c r="ED26" s="759"/>
      <c r="EE26" s="742"/>
      <c r="EF26" s="603"/>
      <c r="EG26" s="603"/>
      <c r="EH26" s="603"/>
      <c r="EI26" s="603"/>
      <c r="EJ26" s="603"/>
      <c r="EK26" s="603"/>
      <c r="EL26" s="603"/>
      <c r="EM26" s="603"/>
      <c r="EN26" s="603"/>
      <c r="EO26" s="603"/>
      <c r="EP26" s="603"/>
      <c r="EQ26" s="603"/>
      <c r="ER26" s="603"/>
      <c r="ES26" s="603"/>
      <c r="ET26" s="603"/>
      <c r="EU26" s="603"/>
      <c r="EV26" s="603"/>
      <c r="EW26" s="603"/>
      <c r="EX26" s="759"/>
      <c r="EY26" s="742"/>
      <c r="EZ26" s="603"/>
      <c r="FA26" s="603"/>
      <c r="FB26" s="603"/>
      <c r="FC26" s="603"/>
      <c r="FD26" s="603"/>
      <c r="FE26" s="603"/>
      <c r="FF26" s="603"/>
      <c r="FG26" s="603"/>
      <c r="FH26" s="603"/>
      <c r="FI26" s="603"/>
      <c r="FJ26" s="603"/>
      <c r="FK26" s="603"/>
      <c r="FL26" s="603"/>
      <c r="FM26" s="759"/>
      <c r="FN26" s="742">
        <f>+AR26+BJ26+CB26-CS26-DK26+EE26+EY26-GF26</f>
        <v>0</v>
      </c>
      <c r="FO26" s="603"/>
      <c r="FP26" s="603"/>
      <c r="FQ26" s="603"/>
      <c r="FR26" s="603"/>
      <c r="FS26" s="603"/>
      <c r="FT26" s="603"/>
      <c r="FU26" s="603"/>
      <c r="FV26" s="603"/>
      <c r="FW26" s="603"/>
      <c r="FX26" s="603"/>
      <c r="FY26" s="603"/>
      <c r="FZ26" s="603"/>
      <c r="GA26" s="603"/>
      <c r="GB26" s="603"/>
      <c r="GC26" s="603"/>
      <c r="GD26" s="603"/>
      <c r="GE26" s="603"/>
      <c r="GF26" s="742">
        <f>+BJ26-DK26+EY26</f>
        <v>0</v>
      </c>
      <c r="GG26" s="603"/>
      <c r="GH26" s="603"/>
      <c r="GI26" s="603"/>
      <c r="GJ26" s="603"/>
      <c r="GK26" s="603"/>
      <c r="GL26" s="603"/>
      <c r="GM26" s="603"/>
      <c r="GN26" s="603"/>
      <c r="GO26" s="603"/>
      <c r="GP26" s="603"/>
      <c r="GQ26" s="603"/>
      <c r="GR26" s="603"/>
      <c r="GS26" s="603"/>
      <c r="GT26" s="603"/>
      <c r="GU26" s="603"/>
      <c r="GV26" s="603"/>
      <c r="GW26" s="743"/>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row>
    <row r="27" spans="1:231" ht="3" customHeight="1" x14ac:dyDescent="0.2">
      <c r="A27" s="20"/>
      <c r="B27" s="634"/>
      <c r="C27" s="634"/>
      <c r="D27" s="634"/>
      <c r="E27" s="634"/>
      <c r="F27" s="634"/>
      <c r="G27" s="634"/>
      <c r="H27" s="634"/>
      <c r="I27" s="634"/>
      <c r="J27" s="634"/>
      <c r="K27" s="634"/>
      <c r="L27" s="634"/>
      <c r="M27" s="634"/>
      <c r="N27" s="634"/>
      <c r="O27" s="634"/>
      <c r="P27" s="634"/>
      <c r="Q27" s="634"/>
      <c r="R27" s="634"/>
      <c r="S27" s="634"/>
      <c r="T27" s="634"/>
      <c r="U27" s="634"/>
      <c r="V27" s="634"/>
      <c r="W27" s="634"/>
      <c r="X27" s="634"/>
      <c r="Y27" s="634"/>
      <c r="Z27" s="634"/>
      <c r="AA27" s="634"/>
      <c r="AB27" s="634"/>
      <c r="AC27" s="634"/>
      <c r="AD27" s="634"/>
      <c r="AE27" s="635"/>
      <c r="AF27" s="892"/>
      <c r="AG27" s="679"/>
      <c r="AH27" s="680"/>
      <c r="AI27" s="680"/>
      <c r="AJ27" s="680"/>
      <c r="AK27" s="680"/>
      <c r="AL27" s="680"/>
      <c r="AM27" s="680"/>
      <c r="AN27" s="680"/>
      <c r="AO27" s="680"/>
      <c r="AP27" s="680"/>
      <c r="AQ27" s="681"/>
      <c r="AR27" s="758"/>
      <c r="AS27" s="603"/>
      <c r="AT27" s="603"/>
      <c r="AU27" s="603"/>
      <c r="AV27" s="603"/>
      <c r="AW27" s="603"/>
      <c r="AX27" s="603"/>
      <c r="AY27" s="603"/>
      <c r="AZ27" s="603"/>
      <c r="BA27" s="603"/>
      <c r="BB27" s="603"/>
      <c r="BC27" s="603"/>
      <c r="BD27" s="603"/>
      <c r="BE27" s="603"/>
      <c r="BF27" s="603"/>
      <c r="BG27" s="603"/>
      <c r="BH27" s="603"/>
      <c r="BI27" s="759"/>
      <c r="BJ27" s="603"/>
      <c r="BK27" s="603"/>
      <c r="BL27" s="603"/>
      <c r="BM27" s="603"/>
      <c r="BN27" s="603"/>
      <c r="BO27" s="603"/>
      <c r="BP27" s="603"/>
      <c r="BQ27" s="603"/>
      <c r="BR27" s="603"/>
      <c r="BS27" s="603"/>
      <c r="BT27" s="603"/>
      <c r="BU27" s="603"/>
      <c r="BV27" s="603"/>
      <c r="BW27" s="603"/>
      <c r="BX27" s="603"/>
      <c r="BY27" s="603"/>
      <c r="BZ27" s="603"/>
      <c r="CA27" s="759"/>
      <c r="CB27" s="742"/>
      <c r="CC27" s="603"/>
      <c r="CD27" s="603"/>
      <c r="CE27" s="603"/>
      <c r="CF27" s="603"/>
      <c r="CG27" s="603"/>
      <c r="CH27" s="603"/>
      <c r="CI27" s="603"/>
      <c r="CJ27" s="603"/>
      <c r="CK27" s="603"/>
      <c r="CL27" s="603"/>
      <c r="CM27" s="603"/>
      <c r="CN27" s="603"/>
      <c r="CO27" s="603"/>
      <c r="CP27" s="759"/>
      <c r="CQ27" s="600"/>
      <c r="CR27" s="600"/>
      <c r="CS27" s="603"/>
      <c r="CT27" s="603"/>
      <c r="CU27" s="603"/>
      <c r="CV27" s="603"/>
      <c r="CW27" s="603"/>
      <c r="CX27" s="603"/>
      <c r="CY27" s="603"/>
      <c r="CZ27" s="603"/>
      <c r="DA27" s="603"/>
      <c r="DB27" s="603"/>
      <c r="DC27" s="603"/>
      <c r="DD27" s="603"/>
      <c r="DE27" s="603"/>
      <c r="DF27" s="603"/>
      <c r="DG27" s="603"/>
      <c r="DH27" s="603"/>
      <c r="DI27" s="608"/>
      <c r="DJ27" s="668"/>
      <c r="DK27" s="742"/>
      <c r="DL27" s="603"/>
      <c r="DM27" s="603"/>
      <c r="DN27" s="603"/>
      <c r="DO27" s="603"/>
      <c r="DP27" s="603"/>
      <c r="DQ27" s="603"/>
      <c r="DR27" s="603"/>
      <c r="DS27" s="603"/>
      <c r="DT27" s="603"/>
      <c r="DU27" s="603"/>
      <c r="DV27" s="603"/>
      <c r="DW27" s="603"/>
      <c r="DX27" s="603"/>
      <c r="DY27" s="603"/>
      <c r="DZ27" s="603"/>
      <c r="EA27" s="603"/>
      <c r="EB27" s="603"/>
      <c r="EC27" s="603"/>
      <c r="ED27" s="759"/>
      <c r="EE27" s="742"/>
      <c r="EF27" s="603"/>
      <c r="EG27" s="603"/>
      <c r="EH27" s="603"/>
      <c r="EI27" s="603"/>
      <c r="EJ27" s="603"/>
      <c r="EK27" s="603"/>
      <c r="EL27" s="603"/>
      <c r="EM27" s="603"/>
      <c r="EN27" s="603"/>
      <c r="EO27" s="603"/>
      <c r="EP27" s="603"/>
      <c r="EQ27" s="603"/>
      <c r="ER27" s="603"/>
      <c r="ES27" s="603"/>
      <c r="ET27" s="603"/>
      <c r="EU27" s="603"/>
      <c r="EV27" s="603"/>
      <c r="EW27" s="603"/>
      <c r="EX27" s="759"/>
      <c r="EY27" s="742"/>
      <c r="EZ27" s="603"/>
      <c r="FA27" s="603"/>
      <c r="FB27" s="603"/>
      <c r="FC27" s="603"/>
      <c r="FD27" s="603"/>
      <c r="FE27" s="603"/>
      <c r="FF27" s="603"/>
      <c r="FG27" s="603"/>
      <c r="FH27" s="603"/>
      <c r="FI27" s="603"/>
      <c r="FJ27" s="603"/>
      <c r="FK27" s="603"/>
      <c r="FL27" s="603"/>
      <c r="FM27" s="759"/>
      <c r="FN27" s="582"/>
      <c r="FO27" s="583"/>
      <c r="FP27" s="583"/>
      <c r="FQ27" s="583"/>
      <c r="FR27" s="583"/>
      <c r="FS27" s="583"/>
      <c r="FT27" s="583"/>
      <c r="FU27" s="583"/>
      <c r="FV27" s="583"/>
      <c r="FW27" s="583"/>
      <c r="FX27" s="583"/>
      <c r="FY27" s="583"/>
      <c r="FZ27" s="583"/>
      <c r="GA27" s="583"/>
      <c r="GB27" s="583"/>
      <c r="GC27" s="583"/>
      <c r="GD27" s="583"/>
      <c r="GE27" s="583"/>
      <c r="GF27" s="582"/>
      <c r="GG27" s="583"/>
      <c r="GH27" s="583"/>
      <c r="GI27" s="583"/>
      <c r="GJ27" s="583"/>
      <c r="GK27" s="583"/>
      <c r="GL27" s="583"/>
      <c r="GM27" s="583"/>
      <c r="GN27" s="583"/>
      <c r="GO27" s="583"/>
      <c r="GP27" s="583"/>
      <c r="GQ27" s="583"/>
      <c r="GR27" s="583"/>
      <c r="GS27" s="583"/>
      <c r="GT27" s="583"/>
      <c r="GU27" s="583"/>
      <c r="GV27" s="583"/>
      <c r="GW27" s="744"/>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row>
    <row r="28" spans="1:231" ht="12.75" customHeight="1" x14ac:dyDescent="0.2">
      <c r="A28" s="18"/>
      <c r="B28" s="632" t="s">
        <v>146</v>
      </c>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3"/>
      <c r="AF28" s="674">
        <v>53055</v>
      </c>
      <c r="AG28" s="676" t="s">
        <v>219</v>
      </c>
      <c r="AH28" s="677"/>
      <c r="AI28" s="677"/>
      <c r="AJ28" s="677"/>
      <c r="AK28" s="677"/>
      <c r="AL28" s="677"/>
      <c r="AM28" s="677"/>
      <c r="AN28" s="677"/>
      <c r="AO28" s="677"/>
      <c r="AP28" s="677"/>
      <c r="AQ28" s="678"/>
      <c r="AR28" s="626"/>
      <c r="AS28" s="551"/>
      <c r="AT28" s="551"/>
      <c r="AU28" s="551"/>
      <c r="AV28" s="551"/>
      <c r="AW28" s="551"/>
      <c r="AX28" s="551"/>
      <c r="AY28" s="551"/>
      <c r="AZ28" s="551"/>
      <c r="BA28" s="551"/>
      <c r="BB28" s="551"/>
      <c r="BC28" s="551"/>
      <c r="BD28" s="551"/>
      <c r="BE28" s="551"/>
      <c r="BF28" s="551"/>
      <c r="BG28" s="551"/>
      <c r="BH28" s="551"/>
      <c r="BI28" s="551"/>
      <c r="BJ28" s="550"/>
      <c r="BK28" s="551"/>
      <c r="BL28" s="551"/>
      <c r="BM28" s="551"/>
      <c r="BN28" s="551"/>
      <c r="BO28" s="551"/>
      <c r="BP28" s="551"/>
      <c r="BQ28" s="551"/>
      <c r="BR28" s="551"/>
      <c r="BS28" s="551"/>
      <c r="BT28" s="551"/>
      <c r="BU28" s="551"/>
      <c r="BV28" s="551"/>
      <c r="BW28" s="551"/>
      <c r="BX28" s="551"/>
      <c r="BY28" s="551"/>
      <c r="BZ28" s="551"/>
      <c r="CA28" s="551"/>
      <c r="CB28" s="550"/>
      <c r="CC28" s="551"/>
      <c r="CD28" s="551"/>
      <c r="CE28" s="551"/>
      <c r="CF28" s="551"/>
      <c r="CG28" s="551"/>
      <c r="CH28" s="551"/>
      <c r="CI28" s="551"/>
      <c r="CJ28" s="551"/>
      <c r="CK28" s="551"/>
      <c r="CL28" s="551"/>
      <c r="CM28" s="551"/>
      <c r="CN28" s="551"/>
      <c r="CO28" s="551"/>
      <c r="CP28" s="551"/>
      <c r="CQ28" s="537"/>
      <c r="CR28" s="538"/>
      <c r="CS28" s="551"/>
      <c r="CT28" s="551"/>
      <c r="CU28" s="551"/>
      <c r="CV28" s="551"/>
      <c r="CW28" s="551"/>
      <c r="CX28" s="551"/>
      <c r="CY28" s="551"/>
      <c r="CZ28" s="551"/>
      <c r="DA28" s="551"/>
      <c r="DB28" s="551"/>
      <c r="DC28" s="551"/>
      <c r="DD28" s="551"/>
      <c r="DE28" s="551"/>
      <c r="DF28" s="551"/>
      <c r="DG28" s="551"/>
      <c r="DH28" s="551"/>
      <c r="DI28" s="595"/>
      <c r="DJ28" s="601"/>
      <c r="DK28" s="550"/>
      <c r="DL28" s="551"/>
      <c r="DM28" s="551"/>
      <c r="DN28" s="551"/>
      <c r="DO28" s="551"/>
      <c r="DP28" s="551"/>
      <c r="DQ28" s="551"/>
      <c r="DR28" s="551"/>
      <c r="DS28" s="551"/>
      <c r="DT28" s="551"/>
      <c r="DU28" s="551"/>
      <c r="DV28" s="551"/>
      <c r="DW28" s="551"/>
      <c r="DX28" s="551"/>
      <c r="DY28" s="551"/>
      <c r="DZ28" s="551"/>
      <c r="EA28" s="551"/>
      <c r="EB28" s="551"/>
      <c r="EC28" s="551"/>
      <c r="ED28" s="551"/>
      <c r="EE28" s="550"/>
      <c r="EF28" s="551"/>
      <c r="EG28" s="551"/>
      <c r="EH28" s="551"/>
      <c r="EI28" s="551"/>
      <c r="EJ28" s="551"/>
      <c r="EK28" s="551"/>
      <c r="EL28" s="551"/>
      <c r="EM28" s="551"/>
      <c r="EN28" s="551"/>
      <c r="EO28" s="551"/>
      <c r="EP28" s="551"/>
      <c r="EQ28" s="551"/>
      <c r="ER28" s="551"/>
      <c r="ES28" s="551"/>
      <c r="ET28" s="551"/>
      <c r="EU28" s="551"/>
      <c r="EV28" s="551"/>
      <c r="EW28" s="551"/>
      <c r="EX28" s="551"/>
      <c r="EY28" s="550"/>
      <c r="EZ28" s="551"/>
      <c r="FA28" s="551"/>
      <c r="FB28" s="551"/>
      <c r="FC28" s="551"/>
      <c r="FD28" s="551"/>
      <c r="FE28" s="551"/>
      <c r="FF28" s="551"/>
      <c r="FG28" s="551"/>
      <c r="FH28" s="551"/>
      <c r="FI28" s="551"/>
      <c r="FJ28" s="551"/>
      <c r="FK28" s="551"/>
      <c r="FL28" s="551"/>
      <c r="FM28" s="551"/>
      <c r="FN28" s="742">
        <f>+AR28+BJ28+CB28-CS28-DK28+EE28+EY28-GF28</f>
        <v>0</v>
      </c>
      <c r="FO28" s="603"/>
      <c r="FP28" s="603"/>
      <c r="FQ28" s="603"/>
      <c r="FR28" s="603"/>
      <c r="FS28" s="603"/>
      <c r="FT28" s="603"/>
      <c r="FU28" s="603"/>
      <c r="FV28" s="603"/>
      <c r="FW28" s="603"/>
      <c r="FX28" s="603"/>
      <c r="FY28" s="603"/>
      <c r="FZ28" s="603"/>
      <c r="GA28" s="603"/>
      <c r="GB28" s="603"/>
      <c r="GC28" s="603"/>
      <c r="GD28" s="603"/>
      <c r="GE28" s="603"/>
      <c r="GF28" s="742">
        <f>+BJ28-DK28+EY28</f>
        <v>0</v>
      </c>
      <c r="GG28" s="603"/>
      <c r="GH28" s="603"/>
      <c r="GI28" s="603"/>
      <c r="GJ28" s="603"/>
      <c r="GK28" s="603"/>
      <c r="GL28" s="603"/>
      <c r="GM28" s="603"/>
      <c r="GN28" s="603"/>
      <c r="GO28" s="603"/>
      <c r="GP28" s="603"/>
      <c r="GQ28" s="603"/>
      <c r="GR28" s="603"/>
      <c r="GS28" s="603"/>
      <c r="GT28" s="603"/>
      <c r="GU28" s="603"/>
      <c r="GV28" s="603"/>
      <c r="GW28" s="743"/>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row>
    <row r="29" spans="1:231" ht="3" customHeight="1" x14ac:dyDescent="0.2">
      <c r="A29" s="18"/>
      <c r="B29" s="632"/>
      <c r="C29" s="632"/>
      <c r="D29" s="632"/>
      <c r="E29" s="632"/>
      <c r="F29" s="632"/>
      <c r="G29" s="632"/>
      <c r="H29" s="632"/>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3"/>
      <c r="AF29" s="675"/>
      <c r="AG29" s="679"/>
      <c r="AH29" s="680"/>
      <c r="AI29" s="680"/>
      <c r="AJ29" s="680"/>
      <c r="AK29" s="680"/>
      <c r="AL29" s="680"/>
      <c r="AM29" s="680"/>
      <c r="AN29" s="680"/>
      <c r="AO29" s="680"/>
      <c r="AP29" s="680"/>
      <c r="AQ29" s="681"/>
      <c r="AR29" s="623"/>
      <c r="AS29" s="583"/>
      <c r="AT29" s="583"/>
      <c r="AU29" s="583"/>
      <c r="AV29" s="583"/>
      <c r="AW29" s="583"/>
      <c r="AX29" s="583"/>
      <c r="AY29" s="583"/>
      <c r="AZ29" s="583"/>
      <c r="BA29" s="583"/>
      <c r="BB29" s="583"/>
      <c r="BC29" s="583"/>
      <c r="BD29" s="583"/>
      <c r="BE29" s="583"/>
      <c r="BF29" s="583"/>
      <c r="BG29" s="583"/>
      <c r="BH29" s="583"/>
      <c r="BI29" s="583"/>
      <c r="BJ29" s="582"/>
      <c r="BK29" s="583"/>
      <c r="BL29" s="583"/>
      <c r="BM29" s="583"/>
      <c r="BN29" s="583"/>
      <c r="BO29" s="583"/>
      <c r="BP29" s="583"/>
      <c r="BQ29" s="583"/>
      <c r="BR29" s="583"/>
      <c r="BS29" s="583"/>
      <c r="BT29" s="583"/>
      <c r="BU29" s="583"/>
      <c r="BV29" s="583"/>
      <c r="BW29" s="583"/>
      <c r="BX29" s="583"/>
      <c r="BY29" s="583"/>
      <c r="BZ29" s="583"/>
      <c r="CA29" s="583"/>
      <c r="CB29" s="582"/>
      <c r="CC29" s="583"/>
      <c r="CD29" s="583"/>
      <c r="CE29" s="583"/>
      <c r="CF29" s="583"/>
      <c r="CG29" s="583"/>
      <c r="CH29" s="583"/>
      <c r="CI29" s="583"/>
      <c r="CJ29" s="583"/>
      <c r="CK29" s="583"/>
      <c r="CL29" s="583"/>
      <c r="CM29" s="583"/>
      <c r="CN29" s="583"/>
      <c r="CO29" s="583"/>
      <c r="CP29" s="583"/>
      <c r="CQ29" s="587"/>
      <c r="CR29" s="588"/>
      <c r="CS29" s="583"/>
      <c r="CT29" s="583"/>
      <c r="CU29" s="583"/>
      <c r="CV29" s="583"/>
      <c r="CW29" s="583"/>
      <c r="CX29" s="583"/>
      <c r="CY29" s="583"/>
      <c r="CZ29" s="583"/>
      <c r="DA29" s="583"/>
      <c r="DB29" s="583"/>
      <c r="DC29" s="583"/>
      <c r="DD29" s="583"/>
      <c r="DE29" s="583"/>
      <c r="DF29" s="583"/>
      <c r="DG29" s="583"/>
      <c r="DH29" s="583"/>
      <c r="DI29" s="608"/>
      <c r="DJ29" s="668"/>
      <c r="DK29" s="582"/>
      <c r="DL29" s="583"/>
      <c r="DM29" s="583"/>
      <c r="DN29" s="583"/>
      <c r="DO29" s="583"/>
      <c r="DP29" s="583"/>
      <c r="DQ29" s="583"/>
      <c r="DR29" s="583"/>
      <c r="DS29" s="583"/>
      <c r="DT29" s="583"/>
      <c r="DU29" s="583"/>
      <c r="DV29" s="583"/>
      <c r="DW29" s="583"/>
      <c r="DX29" s="583"/>
      <c r="DY29" s="583"/>
      <c r="DZ29" s="583"/>
      <c r="EA29" s="583"/>
      <c r="EB29" s="583"/>
      <c r="EC29" s="583"/>
      <c r="ED29" s="583"/>
      <c r="EE29" s="582"/>
      <c r="EF29" s="583"/>
      <c r="EG29" s="583"/>
      <c r="EH29" s="583"/>
      <c r="EI29" s="583"/>
      <c r="EJ29" s="583"/>
      <c r="EK29" s="583"/>
      <c r="EL29" s="583"/>
      <c r="EM29" s="583"/>
      <c r="EN29" s="583"/>
      <c r="EO29" s="583"/>
      <c r="EP29" s="583"/>
      <c r="EQ29" s="583"/>
      <c r="ER29" s="583"/>
      <c r="ES29" s="583"/>
      <c r="ET29" s="583"/>
      <c r="EU29" s="583"/>
      <c r="EV29" s="583"/>
      <c r="EW29" s="583"/>
      <c r="EX29" s="583"/>
      <c r="EY29" s="582"/>
      <c r="EZ29" s="583"/>
      <c r="FA29" s="583"/>
      <c r="FB29" s="583"/>
      <c r="FC29" s="583"/>
      <c r="FD29" s="583"/>
      <c r="FE29" s="583"/>
      <c r="FF29" s="583"/>
      <c r="FG29" s="583"/>
      <c r="FH29" s="583"/>
      <c r="FI29" s="583"/>
      <c r="FJ29" s="583"/>
      <c r="FK29" s="583"/>
      <c r="FL29" s="583"/>
      <c r="FM29" s="583"/>
      <c r="FN29" s="582"/>
      <c r="FO29" s="583"/>
      <c r="FP29" s="583"/>
      <c r="FQ29" s="583"/>
      <c r="FR29" s="583"/>
      <c r="FS29" s="583"/>
      <c r="FT29" s="583"/>
      <c r="FU29" s="583"/>
      <c r="FV29" s="583"/>
      <c r="FW29" s="583"/>
      <c r="FX29" s="583"/>
      <c r="FY29" s="583"/>
      <c r="FZ29" s="583"/>
      <c r="GA29" s="583"/>
      <c r="GB29" s="583"/>
      <c r="GC29" s="583"/>
      <c r="GD29" s="583"/>
      <c r="GE29" s="583"/>
      <c r="GF29" s="582"/>
      <c r="GG29" s="583"/>
      <c r="GH29" s="583"/>
      <c r="GI29" s="583"/>
      <c r="GJ29" s="583"/>
      <c r="GK29" s="583"/>
      <c r="GL29" s="583"/>
      <c r="GM29" s="583"/>
      <c r="GN29" s="583"/>
      <c r="GO29" s="583"/>
      <c r="GP29" s="583"/>
      <c r="GQ29" s="583"/>
      <c r="GR29" s="583"/>
      <c r="GS29" s="583"/>
      <c r="GT29" s="583"/>
      <c r="GU29" s="583"/>
      <c r="GV29" s="583"/>
      <c r="GW29" s="744"/>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row>
    <row r="30" spans="1:231" x14ac:dyDescent="0.2">
      <c r="A30" s="18"/>
      <c r="B30" s="632"/>
      <c r="C30" s="632"/>
      <c r="D30" s="632"/>
      <c r="E30" s="632"/>
      <c r="F30" s="632"/>
      <c r="G30" s="632"/>
      <c r="H30" s="632"/>
      <c r="I30" s="632"/>
      <c r="J30" s="632"/>
      <c r="K30" s="632"/>
      <c r="L30" s="632"/>
      <c r="M30" s="632"/>
      <c r="N30" s="632"/>
      <c r="O30" s="632"/>
      <c r="P30" s="632"/>
      <c r="Q30" s="632"/>
      <c r="R30" s="632"/>
      <c r="S30" s="632"/>
      <c r="T30" s="632"/>
      <c r="U30" s="632"/>
      <c r="V30" s="632"/>
      <c r="W30" s="632"/>
      <c r="X30" s="632"/>
      <c r="Y30" s="632"/>
      <c r="Z30" s="632"/>
      <c r="AA30" s="632"/>
      <c r="AB30" s="632"/>
      <c r="AC30" s="632"/>
      <c r="AD30" s="632"/>
      <c r="AE30" s="633"/>
      <c r="AF30" s="674">
        <v>53155</v>
      </c>
      <c r="AG30" s="676" t="s">
        <v>220</v>
      </c>
      <c r="AH30" s="677"/>
      <c r="AI30" s="677"/>
      <c r="AJ30" s="677"/>
      <c r="AK30" s="677"/>
      <c r="AL30" s="677"/>
      <c r="AM30" s="677"/>
      <c r="AN30" s="677"/>
      <c r="AO30" s="677"/>
      <c r="AP30" s="677"/>
      <c r="AQ30" s="678"/>
      <c r="AR30" s="758">
        <v>19558</v>
      </c>
      <c r="AS30" s="603"/>
      <c r="AT30" s="603"/>
      <c r="AU30" s="603"/>
      <c r="AV30" s="603"/>
      <c r="AW30" s="603"/>
      <c r="AX30" s="603"/>
      <c r="AY30" s="603"/>
      <c r="AZ30" s="603"/>
      <c r="BA30" s="603"/>
      <c r="BB30" s="603"/>
      <c r="BC30" s="603"/>
      <c r="BD30" s="603"/>
      <c r="BE30" s="603"/>
      <c r="BF30" s="603"/>
      <c r="BG30" s="603"/>
      <c r="BH30" s="603"/>
      <c r="BI30" s="759"/>
      <c r="BJ30" s="603"/>
      <c r="BK30" s="603"/>
      <c r="BL30" s="603"/>
      <c r="BM30" s="603"/>
      <c r="BN30" s="603"/>
      <c r="BO30" s="603"/>
      <c r="BP30" s="603"/>
      <c r="BQ30" s="603"/>
      <c r="BR30" s="603"/>
      <c r="BS30" s="603"/>
      <c r="BT30" s="603"/>
      <c r="BU30" s="603"/>
      <c r="BV30" s="603"/>
      <c r="BW30" s="603"/>
      <c r="BX30" s="603"/>
      <c r="BY30" s="603"/>
      <c r="BZ30" s="603"/>
      <c r="CA30" s="759"/>
      <c r="CB30" s="742">
        <v>146556</v>
      </c>
      <c r="CC30" s="603"/>
      <c r="CD30" s="603"/>
      <c r="CE30" s="603"/>
      <c r="CF30" s="603"/>
      <c r="CG30" s="603"/>
      <c r="CH30" s="603"/>
      <c r="CI30" s="603"/>
      <c r="CJ30" s="603"/>
      <c r="CK30" s="603"/>
      <c r="CL30" s="603"/>
      <c r="CM30" s="603"/>
      <c r="CN30" s="603"/>
      <c r="CO30" s="603"/>
      <c r="CP30" s="759"/>
      <c r="CQ30" s="600" t="s">
        <v>6</v>
      </c>
      <c r="CR30" s="600"/>
      <c r="CS30" s="603">
        <v>166114</v>
      </c>
      <c r="CT30" s="603"/>
      <c r="CU30" s="603"/>
      <c r="CV30" s="603"/>
      <c r="CW30" s="603"/>
      <c r="CX30" s="603"/>
      <c r="CY30" s="603"/>
      <c r="CZ30" s="603"/>
      <c r="DA30" s="603"/>
      <c r="DB30" s="603"/>
      <c r="DC30" s="603"/>
      <c r="DD30" s="603"/>
      <c r="DE30" s="603"/>
      <c r="DF30" s="603"/>
      <c r="DG30" s="603"/>
      <c r="DH30" s="603"/>
      <c r="DI30" s="595" t="s">
        <v>7</v>
      </c>
      <c r="DJ30" s="601"/>
      <c r="DK30" s="742"/>
      <c r="DL30" s="603"/>
      <c r="DM30" s="603"/>
      <c r="DN30" s="603"/>
      <c r="DO30" s="603"/>
      <c r="DP30" s="603"/>
      <c r="DQ30" s="603"/>
      <c r="DR30" s="603"/>
      <c r="DS30" s="603"/>
      <c r="DT30" s="603"/>
      <c r="DU30" s="603"/>
      <c r="DV30" s="603"/>
      <c r="DW30" s="603"/>
      <c r="DX30" s="603"/>
      <c r="DY30" s="603"/>
      <c r="DZ30" s="603"/>
      <c r="EA30" s="603"/>
      <c r="EB30" s="603"/>
      <c r="EC30" s="603"/>
      <c r="ED30" s="759"/>
      <c r="EE30" s="742"/>
      <c r="EF30" s="603"/>
      <c r="EG30" s="603"/>
      <c r="EH30" s="603"/>
      <c r="EI30" s="603"/>
      <c r="EJ30" s="603"/>
      <c r="EK30" s="603"/>
      <c r="EL30" s="603"/>
      <c r="EM30" s="603"/>
      <c r="EN30" s="603"/>
      <c r="EO30" s="603"/>
      <c r="EP30" s="603"/>
      <c r="EQ30" s="603"/>
      <c r="ER30" s="603"/>
      <c r="ES30" s="603"/>
      <c r="ET30" s="603"/>
      <c r="EU30" s="603"/>
      <c r="EV30" s="603"/>
      <c r="EW30" s="603"/>
      <c r="EX30" s="759"/>
      <c r="EY30" s="742"/>
      <c r="EZ30" s="603"/>
      <c r="FA30" s="603"/>
      <c r="FB30" s="603"/>
      <c r="FC30" s="603"/>
      <c r="FD30" s="603"/>
      <c r="FE30" s="603"/>
      <c r="FF30" s="603"/>
      <c r="FG30" s="603"/>
      <c r="FH30" s="603"/>
      <c r="FI30" s="603"/>
      <c r="FJ30" s="603"/>
      <c r="FK30" s="603"/>
      <c r="FL30" s="603"/>
      <c r="FM30" s="759"/>
      <c r="FN30" s="742">
        <f>+AR30+BJ30+CB30-CS30-DK30+EE30+EY30-GF30</f>
        <v>0</v>
      </c>
      <c r="FO30" s="603"/>
      <c r="FP30" s="603"/>
      <c r="FQ30" s="603"/>
      <c r="FR30" s="603"/>
      <c r="FS30" s="603"/>
      <c r="FT30" s="603"/>
      <c r="FU30" s="603"/>
      <c r="FV30" s="603"/>
      <c r="FW30" s="603"/>
      <c r="FX30" s="603"/>
      <c r="FY30" s="603"/>
      <c r="FZ30" s="603"/>
      <c r="GA30" s="603"/>
      <c r="GB30" s="603"/>
      <c r="GC30" s="603"/>
      <c r="GD30" s="603"/>
      <c r="GE30" s="603"/>
      <c r="GF30" s="742">
        <f>+BJ30-DK30+EY30</f>
        <v>0</v>
      </c>
      <c r="GG30" s="603"/>
      <c r="GH30" s="603"/>
      <c r="GI30" s="603"/>
      <c r="GJ30" s="603"/>
      <c r="GK30" s="603"/>
      <c r="GL30" s="603"/>
      <c r="GM30" s="603"/>
      <c r="GN30" s="603"/>
      <c r="GO30" s="603"/>
      <c r="GP30" s="603"/>
      <c r="GQ30" s="603"/>
      <c r="GR30" s="603"/>
      <c r="GS30" s="603"/>
      <c r="GT30" s="603"/>
      <c r="GU30" s="603"/>
      <c r="GV30" s="603"/>
      <c r="GW30" s="743"/>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row>
    <row r="31" spans="1:231" ht="3" customHeight="1" x14ac:dyDescent="0.2">
      <c r="A31" s="20"/>
      <c r="B31" s="632"/>
      <c r="C31" s="632"/>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3"/>
      <c r="AF31" s="821"/>
      <c r="AG31" s="679"/>
      <c r="AH31" s="680"/>
      <c r="AI31" s="680"/>
      <c r="AJ31" s="680"/>
      <c r="AK31" s="680"/>
      <c r="AL31" s="680"/>
      <c r="AM31" s="680"/>
      <c r="AN31" s="680"/>
      <c r="AO31" s="680"/>
      <c r="AP31" s="680"/>
      <c r="AQ31" s="681"/>
      <c r="AR31" s="758"/>
      <c r="AS31" s="603"/>
      <c r="AT31" s="603"/>
      <c r="AU31" s="603"/>
      <c r="AV31" s="603"/>
      <c r="AW31" s="603"/>
      <c r="AX31" s="603"/>
      <c r="AY31" s="603"/>
      <c r="AZ31" s="603"/>
      <c r="BA31" s="603"/>
      <c r="BB31" s="603"/>
      <c r="BC31" s="603"/>
      <c r="BD31" s="603"/>
      <c r="BE31" s="603"/>
      <c r="BF31" s="603"/>
      <c r="BG31" s="603"/>
      <c r="BH31" s="603"/>
      <c r="BI31" s="759"/>
      <c r="BJ31" s="603"/>
      <c r="BK31" s="603"/>
      <c r="BL31" s="603"/>
      <c r="BM31" s="603"/>
      <c r="BN31" s="603"/>
      <c r="BO31" s="603"/>
      <c r="BP31" s="603"/>
      <c r="BQ31" s="603"/>
      <c r="BR31" s="603"/>
      <c r="BS31" s="603"/>
      <c r="BT31" s="603"/>
      <c r="BU31" s="603"/>
      <c r="BV31" s="603"/>
      <c r="BW31" s="603"/>
      <c r="BX31" s="603"/>
      <c r="BY31" s="603"/>
      <c r="BZ31" s="603"/>
      <c r="CA31" s="759"/>
      <c r="CB31" s="742"/>
      <c r="CC31" s="603"/>
      <c r="CD31" s="603"/>
      <c r="CE31" s="603"/>
      <c r="CF31" s="603"/>
      <c r="CG31" s="603"/>
      <c r="CH31" s="603"/>
      <c r="CI31" s="603"/>
      <c r="CJ31" s="603"/>
      <c r="CK31" s="603"/>
      <c r="CL31" s="603"/>
      <c r="CM31" s="603"/>
      <c r="CN31" s="603"/>
      <c r="CO31" s="603"/>
      <c r="CP31" s="759"/>
      <c r="CQ31" s="600"/>
      <c r="CR31" s="600"/>
      <c r="CS31" s="603"/>
      <c r="CT31" s="603"/>
      <c r="CU31" s="603"/>
      <c r="CV31" s="603"/>
      <c r="CW31" s="603"/>
      <c r="CX31" s="603"/>
      <c r="CY31" s="603"/>
      <c r="CZ31" s="603"/>
      <c r="DA31" s="603"/>
      <c r="DB31" s="603"/>
      <c r="DC31" s="603"/>
      <c r="DD31" s="603"/>
      <c r="DE31" s="603"/>
      <c r="DF31" s="603"/>
      <c r="DG31" s="603"/>
      <c r="DH31" s="603"/>
      <c r="DI31" s="608"/>
      <c r="DJ31" s="668"/>
      <c r="DK31" s="742"/>
      <c r="DL31" s="603"/>
      <c r="DM31" s="603"/>
      <c r="DN31" s="603"/>
      <c r="DO31" s="603"/>
      <c r="DP31" s="603"/>
      <c r="DQ31" s="603"/>
      <c r="DR31" s="603"/>
      <c r="DS31" s="603"/>
      <c r="DT31" s="603"/>
      <c r="DU31" s="603"/>
      <c r="DV31" s="603"/>
      <c r="DW31" s="603"/>
      <c r="DX31" s="603"/>
      <c r="DY31" s="603"/>
      <c r="DZ31" s="603"/>
      <c r="EA31" s="603"/>
      <c r="EB31" s="603"/>
      <c r="EC31" s="603"/>
      <c r="ED31" s="759"/>
      <c r="EE31" s="742"/>
      <c r="EF31" s="603"/>
      <c r="EG31" s="603"/>
      <c r="EH31" s="603"/>
      <c r="EI31" s="603"/>
      <c r="EJ31" s="603"/>
      <c r="EK31" s="603"/>
      <c r="EL31" s="603"/>
      <c r="EM31" s="603"/>
      <c r="EN31" s="603"/>
      <c r="EO31" s="603"/>
      <c r="EP31" s="603"/>
      <c r="EQ31" s="603"/>
      <c r="ER31" s="603"/>
      <c r="ES31" s="603"/>
      <c r="ET31" s="603"/>
      <c r="EU31" s="603"/>
      <c r="EV31" s="603"/>
      <c r="EW31" s="603"/>
      <c r="EX31" s="759"/>
      <c r="EY31" s="742"/>
      <c r="EZ31" s="603"/>
      <c r="FA31" s="603"/>
      <c r="FB31" s="603"/>
      <c r="FC31" s="603"/>
      <c r="FD31" s="603"/>
      <c r="FE31" s="603"/>
      <c r="FF31" s="603"/>
      <c r="FG31" s="603"/>
      <c r="FH31" s="603"/>
      <c r="FI31" s="603"/>
      <c r="FJ31" s="603"/>
      <c r="FK31" s="603"/>
      <c r="FL31" s="603"/>
      <c r="FM31" s="759"/>
      <c r="FN31" s="582"/>
      <c r="FO31" s="583"/>
      <c r="FP31" s="583"/>
      <c r="FQ31" s="583"/>
      <c r="FR31" s="583"/>
      <c r="FS31" s="583"/>
      <c r="FT31" s="583"/>
      <c r="FU31" s="583"/>
      <c r="FV31" s="583"/>
      <c r="FW31" s="583"/>
      <c r="FX31" s="583"/>
      <c r="FY31" s="583"/>
      <c r="FZ31" s="583"/>
      <c r="GA31" s="583"/>
      <c r="GB31" s="583"/>
      <c r="GC31" s="583"/>
      <c r="GD31" s="583"/>
      <c r="GE31" s="583"/>
      <c r="GF31" s="582"/>
      <c r="GG31" s="583"/>
      <c r="GH31" s="583"/>
      <c r="GI31" s="583"/>
      <c r="GJ31" s="583"/>
      <c r="GK31" s="583"/>
      <c r="GL31" s="583"/>
      <c r="GM31" s="583"/>
      <c r="GN31" s="583"/>
      <c r="GO31" s="583"/>
      <c r="GP31" s="583"/>
      <c r="GQ31" s="583"/>
      <c r="GR31" s="583"/>
      <c r="GS31" s="583"/>
      <c r="GT31" s="583"/>
      <c r="GU31" s="583"/>
      <c r="GV31" s="583"/>
      <c r="GW31" s="744"/>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row>
    <row r="32" spans="1:231" ht="12.75" customHeight="1" x14ac:dyDescent="0.2">
      <c r="A32" s="16"/>
      <c r="B32" s="630" t="s">
        <v>104</v>
      </c>
      <c r="C32" s="630"/>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30"/>
      <c r="AB32" s="630"/>
      <c r="AC32" s="630"/>
      <c r="AD32" s="630"/>
      <c r="AE32" s="631"/>
      <c r="AF32" s="674">
        <v>53056</v>
      </c>
      <c r="AG32" s="676" t="s">
        <v>219</v>
      </c>
      <c r="AH32" s="677"/>
      <c r="AI32" s="677"/>
      <c r="AJ32" s="677"/>
      <c r="AK32" s="677"/>
      <c r="AL32" s="677"/>
      <c r="AM32" s="677"/>
      <c r="AN32" s="677"/>
      <c r="AO32" s="677"/>
      <c r="AP32" s="677"/>
      <c r="AQ32" s="678"/>
      <c r="AR32" s="626">
        <v>97098</v>
      </c>
      <c r="AS32" s="551"/>
      <c r="AT32" s="551"/>
      <c r="AU32" s="551"/>
      <c r="AV32" s="551"/>
      <c r="AW32" s="551"/>
      <c r="AX32" s="551"/>
      <c r="AY32" s="551"/>
      <c r="AZ32" s="551"/>
      <c r="BA32" s="551"/>
      <c r="BB32" s="551"/>
      <c r="BC32" s="551"/>
      <c r="BD32" s="551"/>
      <c r="BE32" s="551"/>
      <c r="BF32" s="551"/>
      <c r="BG32" s="551"/>
      <c r="BH32" s="551"/>
      <c r="BI32" s="551"/>
      <c r="BJ32" s="550"/>
      <c r="BK32" s="551"/>
      <c r="BL32" s="551"/>
      <c r="BM32" s="551"/>
      <c r="BN32" s="551"/>
      <c r="BO32" s="551"/>
      <c r="BP32" s="551"/>
      <c r="BQ32" s="551"/>
      <c r="BR32" s="551"/>
      <c r="BS32" s="551"/>
      <c r="BT32" s="551"/>
      <c r="BU32" s="551"/>
      <c r="BV32" s="551"/>
      <c r="BW32" s="551"/>
      <c r="BX32" s="551"/>
      <c r="BY32" s="551"/>
      <c r="BZ32" s="551"/>
      <c r="CA32" s="551"/>
      <c r="CB32" s="550">
        <v>550022</v>
      </c>
      <c r="CC32" s="551"/>
      <c r="CD32" s="551"/>
      <c r="CE32" s="551"/>
      <c r="CF32" s="551"/>
      <c r="CG32" s="551"/>
      <c r="CH32" s="551"/>
      <c r="CI32" s="551"/>
      <c r="CJ32" s="551"/>
      <c r="CK32" s="551"/>
      <c r="CL32" s="551"/>
      <c r="CM32" s="551"/>
      <c r="CN32" s="551"/>
      <c r="CO32" s="551"/>
      <c r="CP32" s="551"/>
      <c r="CQ32" s="537" t="s">
        <v>6</v>
      </c>
      <c r="CR32" s="538"/>
      <c r="CS32" s="551">
        <v>472555</v>
      </c>
      <c r="CT32" s="551"/>
      <c r="CU32" s="551"/>
      <c r="CV32" s="551"/>
      <c r="CW32" s="551"/>
      <c r="CX32" s="551"/>
      <c r="CY32" s="551"/>
      <c r="CZ32" s="551"/>
      <c r="DA32" s="551"/>
      <c r="DB32" s="551"/>
      <c r="DC32" s="551"/>
      <c r="DD32" s="551"/>
      <c r="DE32" s="551"/>
      <c r="DF32" s="551"/>
      <c r="DG32" s="551"/>
      <c r="DH32" s="551"/>
      <c r="DI32" s="595" t="s">
        <v>7</v>
      </c>
      <c r="DJ32" s="601"/>
      <c r="DK32" s="550"/>
      <c r="DL32" s="551"/>
      <c r="DM32" s="551"/>
      <c r="DN32" s="551"/>
      <c r="DO32" s="551"/>
      <c r="DP32" s="551"/>
      <c r="DQ32" s="551"/>
      <c r="DR32" s="551"/>
      <c r="DS32" s="551"/>
      <c r="DT32" s="551"/>
      <c r="DU32" s="551"/>
      <c r="DV32" s="551"/>
      <c r="DW32" s="551"/>
      <c r="DX32" s="551"/>
      <c r="DY32" s="551"/>
      <c r="DZ32" s="551"/>
      <c r="EA32" s="551"/>
      <c r="EB32" s="551"/>
      <c r="EC32" s="551"/>
      <c r="ED32" s="551"/>
      <c r="EE32" s="550"/>
      <c r="EF32" s="551"/>
      <c r="EG32" s="551"/>
      <c r="EH32" s="551"/>
      <c r="EI32" s="551"/>
      <c r="EJ32" s="551"/>
      <c r="EK32" s="551"/>
      <c r="EL32" s="551"/>
      <c r="EM32" s="551"/>
      <c r="EN32" s="551"/>
      <c r="EO32" s="551"/>
      <c r="EP32" s="551"/>
      <c r="EQ32" s="551"/>
      <c r="ER32" s="551"/>
      <c r="ES32" s="551"/>
      <c r="ET32" s="551"/>
      <c r="EU32" s="551"/>
      <c r="EV32" s="551"/>
      <c r="EW32" s="551"/>
      <c r="EX32" s="551"/>
      <c r="EY32" s="550"/>
      <c r="EZ32" s="551"/>
      <c r="FA32" s="551"/>
      <c r="FB32" s="551"/>
      <c r="FC32" s="551"/>
      <c r="FD32" s="551"/>
      <c r="FE32" s="551"/>
      <c r="FF32" s="551"/>
      <c r="FG32" s="551"/>
      <c r="FH32" s="551"/>
      <c r="FI32" s="551"/>
      <c r="FJ32" s="551"/>
      <c r="FK32" s="551"/>
      <c r="FL32" s="551"/>
      <c r="FM32" s="551"/>
      <c r="FN32" s="742">
        <f>+AR32+BJ32+CB32-CS32-DK32+EE32+EY32-GF32</f>
        <v>174565</v>
      </c>
      <c r="FO32" s="603"/>
      <c r="FP32" s="603"/>
      <c r="FQ32" s="603"/>
      <c r="FR32" s="603"/>
      <c r="FS32" s="603"/>
      <c r="FT32" s="603"/>
      <c r="FU32" s="603"/>
      <c r="FV32" s="603"/>
      <c r="FW32" s="603"/>
      <c r="FX32" s="603"/>
      <c r="FY32" s="603"/>
      <c r="FZ32" s="603"/>
      <c r="GA32" s="603"/>
      <c r="GB32" s="603"/>
      <c r="GC32" s="603"/>
      <c r="GD32" s="603"/>
      <c r="GE32" s="603"/>
      <c r="GF32" s="742">
        <f>+BJ32-DK32+EY32</f>
        <v>0</v>
      </c>
      <c r="GG32" s="603"/>
      <c r="GH32" s="603"/>
      <c r="GI32" s="603"/>
      <c r="GJ32" s="603"/>
      <c r="GK32" s="603"/>
      <c r="GL32" s="603"/>
      <c r="GM32" s="603"/>
      <c r="GN32" s="603"/>
      <c r="GO32" s="603"/>
      <c r="GP32" s="603"/>
      <c r="GQ32" s="603"/>
      <c r="GR32" s="603"/>
      <c r="GS32" s="603"/>
      <c r="GT32" s="603"/>
      <c r="GU32" s="603"/>
      <c r="GV32" s="603"/>
      <c r="GW32" s="743"/>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row>
    <row r="33" spans="1:231" ht="3" customHeight="1" x14ac:dyDescent="0.2">
      <c r="A33" s="18"/>
      <c r="B33" s="632"/>
      <c r="C33" s="632"/>
      <c r="D33" s="632"/>
      <c r="E33" s="632"/>
      <c r="F33" s="632"/>
      <c r="G33" s="632"/>
      <c r="H33" s="632"/>
      <c r="I33" s="632"/>
      <c r="J33" s="632"/>
      <c r="K33" s="632"/>
      <c r="L33" s="632"/>
      <c r="M33" s="632"/>
      <c r="N33" s="632"/>
      <c r="O33" s="632"/>
      <c r="P33" s="632"/>
      <c r="Q33" s="632"/>
      <c r="R33" s="632"/>
      <c r="S33" s="632"/>
      <c r="T33" s="632"/>
      <c r="U33" s="632"/>
      <c r="V33" s="632"/>
      <c r="W33" s="632"/>
      <c r="X33" s="632"/>
      <c r="Y33" s="632"/>
      <c r="Z33" s="632"/>
      <c r="AA33" s="632"/>
      <c r="AB33" s="632"/>
      <c r="AC33" s="632"/>
      <c r="AD33" s="632"/>
      <c r="AE33" s="633"/>
      <c r="AF33" s="675"/>
      <c r="AG33" s="679"/>
      <c r="AH33" s="680"/>
      <c r="AI33" s="680"/>
      <c r="AJ33" s="680"/>
      <c r="AK33" s="680"/>
      <c r="AL33" s="680"/>
      <c r="AM33" s="680"/>
      <c r="AN33" s="680"/>
      <c r="AO33" s="680"/>
      <c r="AP33" s="680"/>
      <c r="AQ33" s="681"/>
      <c r="AR33" s="623"/>
      <c r="AS33" s="583"/>
      <c r="AT33" s="583"/>
      <c r="AU33" s="583"/>
      <c r="AV33" s="583"/>
      <c r="AW33" s="583"/>
      <c r="AX33" s="583"/>
      <c r="AY33" s="583"/>
      <c r="AZ33" s="583"/>
      <c r="BA33" s="583"/>
      <c r="BB33" s="583"/>
      <c r="BC33" s="583"/>
      <c r="BD33" s="583"/>
      <c r="BE33" s="583"/>
      <c r="BF33" s="583"/>
      <c r="BG33" s="583"/>
      <c r="BH33" s="583"/>
      <c r="BI33" s="583"/>
      <c r="BJ33" s="582"/>
      <c r="BK33" s="583"/>
      <c r="BL33" s="583"/>
      <c r="BM33" s="583"/>
      <c r="BN33" s="583"/>
      <c r="BO33" s="583"/>
      <c r="BP33" s="583"/>
      <c r="BQ33" s="583"/>
      <c r="BR33" s="583"/>
      <c r="BS33" s="583"/>
      <c r="BT33" s="583"/>
      <c r="BU33" s="583"/>
      <c r="BV33" s="583"/>
      <c r="BW33" s="583"/>
      <c r="BX33" s="583"/>
      <c r="BY33" s="583"/>
      <c r="BZ33" s="583"/>
      <c r="CA33" s="583"/>
      <c r="CB33" s="582"/>
      <c r="CC33" s="583"/>
      <c r="CD33" s="583"/>
      <c r="CE33" s="583"/>
      <c r="CF33" s="583"/>
      <c r="CG33" s="583"/>
      <c r="CH33" s="583"/>
      <c r="CI33" s="583"/>
      <c r="CJ33" s="583"/>
      <c r="CK33" s="583"/>
      <c r="CL33" s="583"/>
      <c r="CM33" s="583"/>
      <c r="CN33" s="583"/>
      <c r="CO33" s="583"/>
      <c r="CP33" s="583"/>
      <c r="CQ33" s="587"/>
      <c r="CR33" s="588"/>
      <c r="CS33" s="583"/>
      <c r="CT33" s="583"/>
      <c r="CU33" s="583"/>
      <c r="CV33" s="583"/>
      <c r="CW33" s="583"/>
      <c r="CX33" s="583"/>
      <c r="CY33" s="583"/>
      <c r="CZ33" s="583"/>
      <c r="DA33" s="583"/>
      <c r="DB33" s="583"/>
      <c r="DC33" s="583"/>
      <c r="DD33" s="583"/>
      <c r="DE33" s="583"/>
      <c r="DF33" s="583"/>
      <c r="DG33" s="583"/>
      <c r="DH33" s="583"/>
      <c r="DI33" s="608"/>
      <c r="DJ33" s="668"/>
      <c r="DK33" s="582"/>
      <c r="DL33" s="583"/>
      <c r="DM33" s="583"/>
      <c r="DN33" s="583"/>
      <c r="DO33" s="583"/>
      <c r="DP33" s="583"/>
      <c r="DQ33" s="583"/>
      <c r="DR33" s="583"/>
      <c r="DS33" s="583"/>
      <c r="DT33" s="583"/>
      <c r="DU33" s="583"/>
      <c r="DV33" s="583"/>
      <c r="DW33" s="583"/>
      <c r="DX33" s="583"/>
      <c r="DY33" s="583"/>
      <c r="DZ33" s="583"/>
      <c r="EA33" s="583"/>
      <c r="EB33" s="583"/>
      <c r="EC33" s="583"/>
      <c r="ED33" s="583"/>
      <c r="EE33" s="582"/>
      <c r="EF33" s="583"/>
      <c r="EG33" s="583"/>
      <c r="EH33" s="583"/>
      <c r="EI33" s="583"/>
      <c r="EJ33" s="583"/>
      <c r="EK33" s="583"/>
      <c r="EL33" s="583"/>
      <c r="EM33" s="583"/>
      <c r="EN33" s="583"/>
      <c r="EO33" s="583"/>
      <c r="EP33" s="583"/>
      <c r="EQ33" s="583"/>
      <c r="ER33" s="583"/>
      <c r="ES33" s="583"/>
      <c r="ET33" s="583"/>
      <c r="EU33" s="583"/>
      <c r="EV33" s="583"/>
      <c r="EW33" s="583"/>
      <c r="EX33" s="583"/>
      <c r="EY33" s="582"/>
      <c r="EZ33" s="583"/>
      <c r="FA33" s="583"/>
      <c r="FB33" s="583"/>
      <c r="FC33" s="583"/>
      <c r="FD33" s="583"/>
      <c r="FE33" s="583"/>
      <c r="FF33" s="583"/>
      <c r="FG33" s="583"/>
      <c r="FH33" s="583"/>
      <c r="FI33" s="583"/>
      <c r="FJ33" s="583"/>
      <c r="FK33" s="583"/>
      <c r="FL33" s="583"/>
      <c r="FM33" s="583"/>
      <c r="FN33" s="582"/>
      <c r="FO33" s="583"/>
      <c r="FP33" s="583"/>
      <c r="FQ33" s="583"/>
      <c r="FR33" s="583"/>
      <c r="FS33" s="583"/>
      <c r="FT33" s="583"/>
      <c r="FU33" s="583"/>
      <c r="FV33" s="583"/>
      <c r="FW33" s="583"/>
      <c r="FX33" s="583"/>
      <c r="FY33" s="583"/>
      <c r="FZ33" s="583"/>
      <c r="GA33" s="583"/>
      <c r="GB33" s="583"/>
      <c r="GC33" s="583"/>
      <c r="GD33" s="583"/>
      <c r="GE33" s="583"/>
      <c r="GF33" s="582"/>
      <c r="GG33" s="583"/>
      <c r="GH33" s="583"/>
      <c r="GI33" s="583"/>
      <c r="GJ33" s="583"/>
      <c r="GK33" s="583"/>
      <c r="GL33" s="583"/>
      <c r="GM33" s="583"/>
      <c r="GN33" s="583"/>
      <c r="GO33" s="583"/>
      <c r="GP33" s="583"/>
      <c r="GQ33" s="583"/>
      <c r="GR33" s="583"/>
      <c r="GS33" s="583"/>
      <c r="GT33" s="583"/>
      <c r="GU33" s="583"/>
      <c r="GV33" s="583"/>
      <c r="GW33" s="744"/>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row>
    <row r="34" spans="1:231" x14ac:dyDescent="0.2">
      <c r="A34" s="18"/>
      <c r="B34" s="632"/>
      <c r="C34" s="632"/>
      <c r="D34" s="632"/>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3"/>
      <c r="AF34" s="674">
        <v>53156</v>
      </c>
      <c r="AG34" s="676" t="s">
        <v>220</v>
      </c>
      <c r="AH34" s="677"/>
      <c r="AI34" s="677"/>
      <c r="AJ34" s="677"/>
      <c r="AK34" s="677"/>
      <c r="AL34" s="677"/>
      <c r="AM34" s="677"/>
      <c r="AN34" s="677"/>
      <c r="AO34" s="677"/>
      <c r="AP34" s="677"/>
      <c r="AQ34" s="678"/>
      <c r="AR34" s="758">
        <v>96579</v>
      </c>
      <c r="AS34" s="603"/>
      <c r="AT34" s="603"/>
      <c r="AU34" s="603"/>
      <c r="AV34" s="603"/>
      <c r="AW34" s="603"/>
      <c r="AX34" s="603"/>
      <c r="AY34" s="603"/>
      <c r="AZ34" s="603"/>
      <c r="BA34" s="603"/>
      <c r="BB34" s="603"/>
      <c r="BC34" s="603"/>
      <c r="BD34" s="603"/>
      <c r="BE34" s="603"/>
      <c r="BF34" s="603"/>
      <c r="BG34" s="603"/>
      <c r="BH34" s="603"/>
      <c r="BI34" s="759"/>
      <c r="BJ34" s="603"/>
      <c r="BK34" s="603"/>
      <c r="BL34" s="603"/>
      <c r="BM34" s="603"/>
      <c r="BN34" s="603"/>
      <c r="BO34" s="603"/>
      <c r="BP34" s="603"/>
      <c r="BQ34" s="603"/>
      <c r="BR34" s="603"/>
      <c r="BS34" s="603"/>
      <c r="BT34" s="603"/>
      <c r="BU34" s="603"/>
      <c r="BV34" s="603"/>
      <c r="BW34" s="603"/>
      <c r="BX34" s="603"/>
      <c r="BY34" s="603"/>
      <c r="BZ34" s="603"/>
      <c r="CA34" s="759"/>
      <c r="CB34" s="742">
        <v>913098</v>
      </c>
      <c r="CC34" s="603"/>
      <c r="CD34" s="603"/>
      <c r="CE34" s="603"/>
      <c r="CF34" s="603"/>
      <c r="CG34" s="603"/>
      <c r="CH34" s="603"/>
      <c r="CI34" s="603"/>
      <c r="CJ34" s="603"/>
      <c r="CK34" s="603"/>
      <c r="CL34" s="603"/>
      <c r="CM34" s="603"/>
      <c r="CN34" s="603"/>
      <c r="CO34" s="603"/>
      <c r="CP34" s="759"/>
      <c r="CQ34" s="600" t="s">
        <v>6</v>
      </c>
      <c r="CR34" s="600"/>
      <c r="CS34" s="603">
        <v>912579</v>
      </c>
      <c r="CT34" s="603"/>
      <c r="CU34" s="603"/>
      <c r="CV34" s="603"/>
      <c r="CW34" s="603"/>
      <c r="CX34" s="603"/>
      <c r="CY34" s="603"/>
      <c r="CZ34" s="603"/>
      <c r="DA34" s="603"/>
      <c r="DB34" s="603"/>
      <c r="DC34" s="603"/>
      <c r="DD34" s="603"/>
      <c r="DE34" s="603"/>
      <c r="DF34" s="603"/>
      <c r="DG34" s="603"/>
      <c r="DH34" s="603"/>
      <c r="DI34" s="595" t="s">
        <v>7</v>
      </c>
      <c r="DJ34" s="601"/>
      <c r="DK34" s="742"/>
      <c r="DL34" s="603"/>
      <c r="DM34" s="603"/>
      <c r="DN34" s="603"/>
      <c r="DO34" s="603"/>
      <c r="DP34" s="603"/>
      <c r="DQ34" s="603"/>
      <c r="DR34" s="603"/>
      <c r="DS34" s="603"/>
      <c r="DT34" s="603"/>
      <c r="DU34" s="603"/>
      <c r="DV34" s="603"/>
      <c r="DW34" s="603"/>
      <c r="DX34" s="603"/>
      <c r="DY34" s="603"/>
      <c r="DZ34" s="603"/>
      <c r="EA34" s="603"/>
      <c r="EB34" s="603"/>
      <c r="EC34" s="603"/>
      <c r="ED34" s="759"/>
      <c r="EE34" s="742"/>
      <c r="EF34" s="603"/>
      <c r="EG34" s="603"/>
      <c r="EH34" s="603"/>
      <c r="EI34" s="603"/>
      <c r="EJ34" s="603"/>
      <c r="EK34" s="603"/>
      <c r="EL34" s="603"/>
      <c r="EM34" s="603"/>
      <c r="EN34" s="603"/>
      <c r="EO34" s="603"/>
      <c r="EP34" s="603"/>
      <c r="EQ34" s="603"/>
      <c r="ER34" s="603"/>
      <c r="ES34" s="603"/>
      <c r="ET34" s="603"/>
      <c r="EU34" s="603"/>
      <c r="EV34" s="603"/>
      <c r="EW34" s="603"/>
      <c r="EX34" s="759"/>
      <c r="EY34" s="742"/>
      <c r="EZ34" s="603"/>
      <c r="FA34" s="603"/>
      <c r="FB34" s="603"/>
      <c r="FC34" s="603"/>
      <c r="FD34" s="603"/>
      <c r="FE34" s="603"/>
      <c r="FF34" s="603"/>
      <c r="FG34" s="603"/>
      <c r="FH34" s="603"/>
      <c r="FI34" s="603"/>
      <c r="FJ34" s="603"/>
      <c r="FK34" s="603"/>
      <c r="FL34" s="603"/>
      <c r="FM34" s="759"/>
      <c r="FN34" s="742">
        <f>+AR34+BJ34+CB34-CS34-DK34+EE34+EY34-GF34</f>
        <v>97098</v>
      </c>
      <c r="FO34" s="603"/>
      <c r="FP34" s="603"/>
      <c r="FQ34" s="603"/>
      <c r="FR34" s="603"/>
      <c r="FS34" s="603"/>
      <c r="FT34" s="603"/>
      <c r="FU34" s="603"/>
      <c r="FV34" s="603"/>
      <c r="FW34" s="603"/>
      <c r="FX34" s="603"/>
      <c r="FY34" s="603"/>
      <c r="FZ34" s="603"/>
      <c r="GA34" s="603"/>
      <c r="GB34" s="603"/>
      <c r="GC34" s="603"/>
      <c r="GD34" s="603"/>
      <c r="GE34" s="603"/>
      <c r="GF34" s="742">
        <f>+BJ34-DK34+EY34</f>
        <v>0</v>
      </c>
      <c r="GG34" s="603"/>
      <c r="GH34" s="603"/>
      <c r="GI34" s="603"/>
      <c r="GJ34" s="603"/>
      <c r="GK34" s="603"/>
      <c r="GL34" s="603"/>
      <c r="GM34" s="603"/>
      <c r="GN34" s="603"/>
      <c r="GO34" s="603"/>
      <c r="GP34" s="603"/>
      <c r="GQ34" s="603"/>
      <c r="GR34" s="603"/>
      <c r="GS34" s="603"/>
      <c r="GT34" s="603"/>
      <c r="GU34" s="603"/>
      <c r="GV34" s="603"/>
      <c r="GW34" s="743"/>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row>
    <row r="35" spans="1:231" ht="3" customHeight="1" x14ac:dyDescent="0.2">
      <c r="A35" s="20"/>
      <c r="B35" s="634"/>
      <c r="C35" s="634"/>
      <c r="D35" s="634"/>
      <c r="E35" s="634"/>
      <c r="F35" s="634"/>
      <c r="G35" s="634"/>
      <c r="H35" s="634"/>
      <c r="I35" s="634"/>
      <c r="J35" s="634"/>
      <c r="K35" s="634"/>
      <c r="L35" s="634"/>
      <c r="M35" s="634"/>
      <c r="N35" s="634"/>
      <c r="O35" s="634"/>
      <c r="P35" s="634"/>
      <c r="Q35" s="634"/>
      <c r="R35" s="634"/>
      <c r="S35" s="634"/>
      <c r="T35" s="634"/>
      <c r="U35" s="634"/>
      <c r="V35" s="634"/>
      <c r="W35" s="634"/>
      <c r="X35" s="634"/>
      <c r="Y35" s="634"/>
      <c r="Z35" s="634"/>
      <c r="AA35" s="634"/>
      <c r="AB35" s="634"/>
      <c r="AC35" s="634"/>
      <c r="AD35" s="634"/>
      <c r="AE35" s="635"/>
      <c r="AF35" s="821"/>
      <c r="AG35" s="679"/>
      <c r="AH35" s="680"/>
      <c r="AI35" s="680"/>
      <c r="AJ35" s="680"/>
      <c r="AK35" s="680"/>
      <c r="AL35" s="680"/>
      <c r="AM35" s="680"/>
      <c r="AN35" s="680"/>
      <c r="AO35" s="680"/>
      <c r="AP35" s="680"/>
      <c r="AQ35" s="681"/>
      <c r="AR35" s="758"/>
      <c r="AS35" s="603"/>
      <c r="AT35" s="603"/>
      <c r="AU35" s="603"/>
      <c r="AV35" s="603"/>
      <c r="AW35" s="603"/>
      <c r="AX35" s="603"/>
      <c r="AY35" s="603"/>
      <c r="AZ35" s="603"/>
      <c r="BA35" s="603"/>
      <c r="BB35" s="603"/>
      <c r="BC35" s="603"/>
      <c r="BD35" s="603"/>
      <c r="BE35" s="603"/>
      <c r="BF35" s="603"/>
      <c r="BG35" s="603"/>
      <c r="BH35" s="603"/>
      <c r="BI35" s="759"/>
      <c r="BJ35" s="603"/>
      <c r="BK35" s="603"/>
      <c r="BL35" s="603"/>
      <c r="BM35" s="603"/>
      <c r="BN35" s="603"/>
      <c r="BO35" s="603"/>
      <c r="BP35" s="603"/>
      <c r="BQ35" s="603"/>
      <c r="BR35" s="603"/>
      <c r="BS35" s="603"/>
      <c r="BT35" s="603"/>
      <c r="BU35" s="603"/>
      <c r="BV35" s="603"/>
      <c r="BW35" s="603"/>
      <c r="BX35" s="603"/>
      <c r="BY35" s="603"/>
      <c r="BZ35" s="603"/>
      <c r="CA35" s="759"/>
      <c r="CB35" s="742"/>
      <c r="CC35" s="603"/>
      <c r="CD35" s="603"/>
      <c r="CE35" s="603"/>
      <c r="CF35" s="603"/>
      <c r="CG35" s="603"/>
      <c r="CH35" s="603"/>
      <c r="CI35" s="603"/>
      <c r="CJ35" s="603"/>
      <c r="CK35" s="603"/>
      <c r="CL35" s="603"/>
      <c r="CM35" s="603"/>
      <c r="CN35" s="603"/>
      <c r="CO35" s="603"/>
      <c r="CP35" s="759"/>
      <c r="CQ35" s="600"/>
      <c r="CR35" s="600"/>
      <c r="CS35" s="603"/>
      <c r="CT35" s="603"/>
      <c r="CU35" s="603"/>
      <c r="CV35" s="603"/>
      <c r="CW35" s="603"/>
      <c r="CX35" s="603"/>
      <c r="CY35" s="603"/>
      <c r="CZ35" s="603"/>
      <c r="DA35" s="603"/>
      <c r="DB35" s="603"/>
      <c r="DC35" s="603"/>
      <c r="DD35" s="603"/>
      <c r="DE35" s="603"/>
      <c r="DF35" s="603"/>
      <c r="DG35" s="603"/>
      <c r="DH35" s="603"/>
      <c r="DI35" s="608"/>
      <c r="DJ35" s="668"/>
      <c r="DK35" s="742"/>
      <c r="DL35" s="603"/>
      <c r="DM35" s="603"/>
      <c r="DN35" s="603"/>
      <c r="DO35" s="603"/>
      <c r="DP35" s="603"/>
      <c r="DQ35" s="603"/>
      <c r="DR35" s="603"/>
      <c r="DS35" s="603"/>
      <c r="DT35" s="603"/>
      <c r="DU35" s="603"/>
      <c r="DV35" s="603"/>
      <c r="DW35" s="603"/>
      <c r="DX35" s="603"/>
      <c r="DY35" s="603"/>
      <c r="DZ35" s="603"/>
      <c r="EA35" s="603"/>
      <c r="EB35" s="603"/>
      <c r="EC35" s="603"/>
      <c r="ED35" s="759"/>
      <c r="EE35" s="742"/>
      <c r="EF35" s="603"/>
      <c r="EG35" s="603"/>
      <c r="EH35" s="603"/>
      <c r="EI35" s="603"/>
      <c r="EJ35" s="603"/>
      <c r="EK35" s="603"/>
      <c r="EL35" s="603"/>
      <c r="EM35" s="603"/>
      <c r="EN35" s="603"/>
      <c r="EO35" s="603"/>
      <c r="EP35" s="603"/>
      <c r="EQ35" s="603"/>
      <c r="ER35" s="603"/>
      <c r="ES35" s="603"/>
      <c r="ET35" s="603"/>
      <c r="EU35" s="603"/>
      <c r="EV35" s="603"/>
      <c r="EW35" s="603"/>
      <c r="EX35" s="759"/>
      <c r="EY35" s="742"/>
      <c r="EZ35" s="603"/>
      <c r="FA35" s="603"/>
      <c r="FB35" s="603"/>
      <c r="FC35" s="603"/>
      <c r="FD35" s="603"/>
      <c r="FE35" s="603"/>
      <c r="FF35" s="603"/>
      <c r="FG35" s="603"/>
      <c r="FH35" s="603"/>
      <c r="FI35" s="603"/>
      <c r="FJ35" s="603"/>
      <c r="FK35" s="603"/>
      <c r="FL35" s="603"/>
      <c r="FM35" s="759"/>
      <c r="FN35" s="582"/>
      <c r="FO35" s="583"/>
      <c r="FP35" s="583"/>
      <c r="FQ35" s="583"/>
      <c r="FR35" s="583"/>
      <c r="FS35" s="583"/>
      <c r="FT35" s="583"/>
      <c r="FU35" s="583"/>
      <c r="FV35" s="583"/>
      <c r="FW35" s="583"/>
      <c r="FX35" s="583"/>
      <c r="FY35" s="583"/>
      <c r="FZ35" s="583"/>
      <c r="GA35" s="583"/>
      <c r="GB35" s="583"/>
      <c r="GC35" s="583"/>
      <c r="GD35" s="583"/>
      <c r="GE35" s="583"/>
      <c r="GF35" s="582"/>
      <c r="GG35" s="583"/>
      <c r="GH35" s="583"/>
      <c r="GI35" s="583"/>
      <c r="GJ35" s="583"/>
      <c r="GK35" s="583"/>
      <c r="GL35" s="583"/>
      <c r="GM35" s="583"/>
      <c r="GN35" s="583"/>
      <c r="GO35" s="583"/>
      <c r="GP35" s="583"/>
      <c r="GQ35" s="583"/>
      <c r="GR35" s="583"/>
      <c r="GS35" s="583"/>
      <c r="GT35" s="583"/>
      <c r="GU35" s="583"/>
      <c r="GV35" s="583"/>
      <c r="GW35" s="744"/>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row>
    <row r="36" spans="1:231" ht="12.75" customHeight="1" x14ac:dyDescent="0.2">
      <c r="A36" s="18"/>
      <c r="B36" s="632" t="s">
        <v>147</v>
      </c>
      <c r="C36" s="632"/>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3"/>
      <c r="AF36" s="674">
        <v>53057</v>
      </c>
      <c r="AG36" s="676" t="s">
        <v>219</v>
      </c>
      <c r="AH36" s="677"/>
      <c r="AI36" s="677"/>
      <c r="AJ36" s="677"/>
      <c r="AK36" s="677"/>
      <c r="AL36" s="677"/>
      <c r="AM36" s="677"/>
      <c r="AN36" s="677"/>
      <c r="AO36" s="677"/>
      <c r="AP36" s="677"/>
      <c r="AQ36" s="678"/>
      <c r="AR36" s="626"/>
      <c r="AS36" s="551"/>
      <c r="AT36" s="551"/>
      <c r="AU36" s="551"/>
      <c r="AV36" s="551"/>
      <c r="AW36" s="551"/>
      <c r="AX36" s="551"/>
      <c r="AY36" s="551"/>
      <c r="AZ36" s="551"/>
      <c r="BA36" s="551"/>
      <c r="BB36" s="551"/>
      <c r="BC36" s="551"/>
      <c r="BD36" s="551"/>
      <c r="BE36" s="551"/>
      <c r="BF36" s="551"/>
      <c r="BG36" s="551"/>
      <c r="BH36" s="551"/>
      <c r="BI36" s="551"/>
      <c r="BJ36" s="550"/>
      <c r="BK36" s="551"/>
      <c r="BL36" s="551"/>
      <c r="BM36" s="551"/>
      <c r="BN36" s="551"/>
      <c r="BO36" s="551"/>
      <c r="BP36" s="551"/>
      <c r="BQ36" s="551"/>
      <c r="BR36" s="551"/>
      <c r="BS36" s="551"/>
      <c r="BT36" s="551"/>
      <c r="BU36" s="551"/>
      <c r="BV36" s="551"/>
      <c r="BW36" s="551"/>
      <c r="BX36" s="551"/>
      <c r="BY36" s="551"/>
      <c r="BZ36" s="551"/>
      <c r="CA36" s="551"/>
      <c r="CB36" s="550"/>
      <c r="CC36" s="551"/>
      <c r="CD36" s="551"/>
      <c r="CE36" s="551"/>
      <c r="CF36" s="551"/>
      <c r="CG36" s="551"/>
      <c r="CH36" s="551"/>
      <c r="CI36" s="551"/>
      <c r="CJ36" s="551"/>
      <c r="CK36" s="551"/>
      <c r="CL36" s="551"/>
      <c r="CM36" s="551"/>
      <c r="CN36" s="551"/>
      <c r="CO36" s="551"/>
      <c r="CP36" s="551"/>
      <c r="CQ36" s="537"/>
      <c r="CR36" s="538"/>
      <c r="CS36" s="551"/>
      <c r="CT36" s="551"/>
      <c r="CU36" s="551"/>
      <c r="CV36" s="551"/>
      <c r="CW36" s="551"/>
      <c r="CX36" s="551"/>
      <c r="CY36" s="551"/>
      <c r="CZ36" s="551"/>
      <c r="DA36" s="551"/>
      <c r="DB36" s="551"/>
      <c r="DC36" s="551"/>
      <c r="DD36" s="551"/>
      <c r="DE36" s="551"/>
      <c r="DF36" s="551"/>
      <c r="DG36" s="551"/>
      <c r="DH36" s="551"/>
      <c r="DI36" s="595"/>
      <c r="DJ36" s="601"/>
      <c r="DK36" s="550"/>
      <c r="DL36" s="551"/>
      <c r="DM36" s="551"/>
      <c r="DN36" s="551"/>
      <c r="DO36" s="551"/>
      <c r="DP36" s="551"/>
      <c r="DQ36" s="551"/>
      <c r="DR36" s="551"/>
      <c r="DS36" s="551"/>
      <c r="DT36" s="551"/>
      <c r="DU36" s="551"/>
      <c r="DV36" s="551"/>
      <c r="DW36" s="551"/>
      <c r="DX36" s="551"/>
      <c r="DY36" s="551"/>
      <c r="DZ36" s="551"/>
      <c r="EA36" s="551"/>
      <c r="EB36" s="551"/>
      <c r="EC36" s="551"/>
      <c r="ED36" s="551"/>
      <c r="EE36" s="550"/>
      <c r="EF36" s="551"/>
      <c r="EG36" s="551"/>
      <c r="EH36" s="551"/>
      <c r="EI36" s="551"/>
      <c r="EJ36" s="551"/>
      <c r="EK36" s="551"/>
      <c r="EL36" s="551"/>
      <c r="EM36" s="551"/>
      <c r="EN36" s="551"/>
      <c r="EO36" s="551"/>
      <c r="EP36" s="551"/>
      <c r="EQ36" s="551"/>
      <c r="ER36" s="551"/>
      <c r="ES36" s="551"/>
      <c r="ET36" s="551"/>
      <c r="EU36" s="551"/>
      <c r="EV36" s="551"/>
      <c r="EW36" s="551"/>
      <c r="EX36" s="551"/>
      <c r="EY36" s="550"/>
      <c r="EZ36" s="551"/>
      <c r="FA36" s="551"/>
      <c r="FB36" s="551"/>
      <c r="FC36" s="551"/>
      <c r="FD36" s="551"/>
      <c r="FE36" s="551"/>
      <c r="FF36" s="551"/>
      <c r="FG36" s="551"/>
      <c r="FH36" s="551"/>
      <c r="FI36" s="551"/>
      <c r="FJ36" s="551"/>
      <c r="FK36" s="551"/>
      <c r="FL36" s="551"/>
      <c r="FM36" s="551"/>
      <c r="FN36" s="742">
        <f>+AR36+BJ36+CB36-CS36-DK36+EE36+EY36-GF36</f>
        <v>0</v>
      </c>
      <c r="FO36" s="603"/>
      <c r="FP36" s="603"/>
      <c r="FQ36" s="603"/>
      <c r="FR36" s="603"/>
      <c r="FS36" s="603"/>
      <c r="FT36" s="603"/>
      <c r="FU36" s="603"/>
      <c r="FV36" s="603"/>
      <c r="FW36" s="603"/>
      <c r="FX36" s="603"/>
      <c r="FY36" s="603"/>
      <c r="FZ36" s="603"/>
      <c r="GA36" s="603"/>
      <c r="GB36" s="603"/>
      <c r="GC36" s="603"/>
      <c r="GD36" s="603"/>
      <c r="GE36" s="603"/>
      <c r="GF36" s="742">
        <f>+BJ36-DK36+EY36</f>
        <v>0</v>
      </c>
      <c r="GG36" s="603"/>
      <c r="GH36" s="603"/>
      <c r="GI36" s="603"/>
      <c r="GJ36" s="603"/>
      <c r="GK36" s="603"/>
      <c r="GL36" s="603"/>
      <c r="GM36" s="603"/>
      <c r="GN36" s="603"/>
      <c r="GO36" s="603"/>
      <c r="GP36" s="603"/>
      <c r="GQ36" s="603"/>
      <c r="GR36" s="603"/>
      <c r="GS36" s="603"/>
      <c r="GT36" s="603"/>
      <c r="GU36" s="603"/>
      <c r="GV36" s="603"/>
      <c r="GW36" s="743"/>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row>
    <row r="37" spans="1:231" ht="3" customHeight="1" x14ac:dyDescent="0.2">
      <c r="A37" s="18"/>
      <c r="B37" s="632"/>
      <c r="C37" s="632"/>
      <c r="D37" s="632"/>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3"/>
      <c r="AF37" s="675"/>
      <c r="AG37" s="679"/>
      <c r="AH37" s="680"/>
      <c r="AI37" s="680"/>
      <c r="AJ37" s="680"/>
      <c r="AK37" s="680"/>
      <c r="AL37" s="680"/>
      <c r="AM37" s="680"/>
      <c r="AN37" s="680"/>
      <c r="AO37" s="680"/>
      <c r="AP37" s="680"/>
      <c r="AQ37" s="681"/>
      <c r="AR37" s="623"/>
      <c r="AS37" s="583"/>
      <c r="AT37" s="583"/>
      <c r="AU37" s="583"/>
      <c r="AV37" s="583"/>
      <c r="AW37" s="583"/>
      <c r="AX37" s="583"/>
      <c r="AY37" s="583"/>
      <c r="AZ37" s="583"/>
      <c r="BA37" s="583"/>
      <c r="BB37" s="583"/>
      <c r="BC37" s="583"/>
      <c r="BD37" s="583"/>
      <c r="BE37" s="583"/>
      <c r="BF37" s="583"/>
      <c r="BG37" s="583"/>
      <c r="BH37" s="583"/>
      <c r="BI37" s="583"/>
      <c r="BJ37" s="582"/>
      <c r="BK37" s="583"/>
      <c r="BL37" s="583"/>
      <c r="BM37" s="583"/>
      <c r="BN37" s="583"/>
      <c r="BO37" s="583"/>
      <c r="BP37" s="583"/>
      <c r="BQ37" s="583"/>
      <c r="BR37" s="583"/>
      <c r="BS37" s="583"/>
      <c r="BT37" s="583"/>
      <c r="BU37" s="583"/>
      <c r="BV37" s="583"/>
      <c r="BW37" s="583"/>
      <c r="BX37" s="583"/>
      <c r="BY37" s="583"/>
      <c r="BZ37" s="583"/>
      <c r="CA37" s="583"/>
      <c r="CB37" s="582"/>
      <c r="CC37" s="583"/>
      <c r="CD37" s="583"/>
      <c r="CE37" s="583"/>
      <c r="CF37" s="583"/>
      <c r="CG37" s="583"/>
      <c r="CH37" s="583"/>
      <c r="CI37" s="583"/>
      <c r="CJ37" s="583"/>
      <c r="CK37" s="583"/>
      <c r="CL37" s="583"/>
      <c r="CM37" s="583"/>
      <c r="CN37" s="583"/>
      <c r="CO37" s="583"/>
      <c r="CP37" s="583"/>
      <c r="CQ37" s="587"/>
      <c r="CR37" s="588"/>
      <c r="CS37" s="583"/>
      <c r="CT37" s="583"/>
      <c r="CU37" s="583"/>
      <c r="CV37" s="583"/>
      <c r="CW37" s="583"/>
      <c r="CX37" s="583"/>
      <c r="CY37" s="583"/>
      <c r="CZ37" s="583"/>
      <c r="DA37" s="583"/>
      <c r="DB37" s="583"/>
      <c r="DC37" s="583"/>
      <c r="DD37" s="583"/>
      <c r="DE37" s="583"/>
      <c r="DF37" s="583"/>
      <c r="DG37" s="583"/>
      <c r="DH37" s="583"/>
      <c r="DI37" s="608"/>
      <c r="DJ37" s="668"/>
      <c r="DK37" s="582"/>
      <c r="DL37" s="583"/>
      <c r="DM37" s="583"/>
      <c r="DN37" s="583"/>
      <c r="DO37" s="583"/>
      <c r="DP37" s="583"/>
      <c r="DQ37" s="583"/>
      <c r="DR37" s="583"/>
      <c r="DS37" s="583"/>
      <c r="DT37" s="583"/>
      <c r="DU37" s="583"/>
      <c r="DV37" s="583"/>
      <c r="DW37" s="583"/>
      <c r="DX37" s="583"/>
      <c r="DY37" s="583"/>
      <c r="DZ37" s="583"/>
      <c r="EA37" s="583"/>
      <c r="EB37" s="583"/>
      <c r="EC37" s="583"/>
      <c r="ED37" s="583"/>
      <c r="EE37" s="582"/>
      <c r="EF37" s="583"/>
      <c r="EG37" s="583"/>
      <c r="EH37" s="583"/>
      <c r="EI37" s="583"/>
      <c r="EJ37" s="583"/>
      <c r="EK37" s="583"/>
      <c r="EL37" s="583"/>
      <c r="EM37" s="583"/>
      <c r="EN37" s="583"/>
      <c r="EO37" s="583"/>
      <c r="EP37" s="583"/>
      <c r="EQ37" s="583"/>
      <c r="ER37" s="583"/>
      <c r="ES37" s="583"/>
      <c r="ET37" s="583"/>
      <c r="EU37" s="583"/>
      <c r="EV37" s="583"/>
      <c r="EW37" s="583"/>
      <c r="EX37" s="583"/>
      <c r="EY37" s="582"/>
      <c r="EZ37" s="583"/>
      <c r="FA37" s="583"/>
      <c r="FB37" s="583"/>
      <c r="FC37" s="583"/>
      <c r="FD37" s="583"/>
      <c r="FE37" s="583"/>
      <c r="FF37" s="583"/>
      <c r="FG37" s="583"/>
      <c r="FH37" s="583"/>
      <c r="FI37" s="583"/>
      <c r="FJ37" s="583"/>
      <c r="FK37" s="583"/>
      <c r="FL37" s="583"/>
      <c r="FM37" s="583"/>
      <c r="FN37" s="582"/>
      <c r="FO37" s="583"/>
      <c r="FP37" s="583"/>
      <c r="FQ37" s="583"/>
      <c r="FR37" s="583"/>
      <c r="FS37" s="583"/>
      <c r="FT37" s="583"/>
      <c r="FU37" s="583"/>
      <c r="FV37" s="583"/>
      <c r="FW37" s="583"/>
      <c r="FX37" s="583"/>
      <c r="FY37" s="583"/>
      <c r="FZ37" s="583"/>
      <c r="GA37" s="583"/>
      <c r="GB37" s="583"/>
      <c r="GC37" s="583"/>
      <c r="GD37" s="583"/>
      <c r="GE37" s="583"/>
      <c r="GF37" s="582"/>
      <c r="GG37" s="583"/>
      <c r="GH37" s="583"/>
      <c r="GI37" s="583"/>
      <c r="GJ37" s="583"/>
      <c r="GK37" s="583"/>
      <c r="GL37" s="583"/>
      <c r="GM37" s="583"/>
      <c r="GN37" s="583"/>
      <c r="GO37" s="583"/>
      <c r="GP37" s="583"/>
      <c r="GQ37" s="583"/>
      <c r="GR37" s="583"/>
      <c r="GS37" s="583"/>
      <c r="GT37" s="583"/>
      <c r="GU37" s="583"/>
      <c r="GV37" s="583"/>
      <c r="GW37" s="744"/>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row>
    <row r="38" spans="1:231" x14ac:dyDescent="0.2">
      <c r="A38" s="18"/>
      <c r="B38" s="632"/>
      <c r="C38" s="632"/>
      <c r="D38" s="632"/>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3"/>
      <c r="AF38" s="674">
        <v>53157</v>
      </c>
      <c r="AG38" s="676" t="s">
        <v>220</v>
      </c>
      <c r="AH38" s="677"/>
      <c r="AI38" s="677"/>
      <c r="AJ38" s="677"/>
      <c r="AK38" s="677"/>
      <c r="AL38" s="677"/>
      <c r="AM38" s="677"/>
      <c r="AN38" s="677"/>
      <c r="AO38" s="677"/>
      <c r="AP38" s="677"/>
      <c r="AQ38" s="678"/>
      <c r="AR38" s="758"/>
      <c r="AS38" s="603"/>
      <c r="AT38" s="603"/>
      <c r="AU38" s="603"/>
      <c r="AV38" s="603"/>
      <c r="AW38" s="603"/>
      <c r="AX38" s="603"/>
      <c r="AY38" s="603"/>
      <c r="AZ38" s="603"/>
      <c r="BA38" s="603"/>
      <c r="BB38" s="603"/>
      <c r="BC38" s="603"/>
      <c r="BD38" s="603"/>
      <c r="BE38" s="603"/>
      <c r="BF38" s="603"/>
      <c r="BG38" s="603"/>
      <c r="BH38" s="603"/>
      <c r="BI38" s="759"/>
      <c r="BJ38" s="603"/>
      <c r="BK38" s="603"/>
      <c r="BL38" s="603"/>
      <c r="BM38" s="603"/>
      <c r="BN38" s="603"/>
      <c r="BO38" s="603"/>
      <c r="BP38" s="603"/>
      <c r="BQ38" s="603"/>
      <c r="BR38" s="603"/>
      <c r="BS38" s="603"/>
      <c r="BT38" s="603"/>
      <c r="BU38" s="603"/>
      <c r="BV38" s="603"/>
      <c r="BW38" s="603"/>
      <c r="BX38" s="603"/>
      <c r="BY38" s="603"/>
      <c r="BZ38" s="603"/>
      <c r="CA38" s="759"/>
      <c r="CB38" s="742"/>
      <c r="CC38" s="603"/>
      <c r="CD38" s="603"/>
      <c r="CE38" s="603"/>
      <c r="CF38" s="603"/>
      <c r="CG38" s="603"/>
      <c r="CH38" s="603"/>
      <c r="CI38" s="603"/>
      <c r="CJ38" s="603"/>
      <c r="CK38" s="603"/>
      <c r="CL38" s="603"/>
      <c r="CM38" s="603"/>
      <c r="CN38" s="603"/>
      <c r="CO38" s="603"/>
      <c r="CP38" s="759"/>
      <c r="CQ38" s="600"/>
      <c r="CR38" s="600"/>
      <c r="CS38" s="603"/>
      <c r="CT38" s="603"/>
      <c r="CU38" s="603"/>
      <c r="CV38" s="603"/>
      <c r="CW38" s="603"/>
      <c r="CX38" s="603"/>
      <c r="CY38" s="603"/>
      <c r="CZ38" s="603"/>
      <c r="DA38" s="603"/>
      <c r="DB38" s="603"/>
      <c r="DC38" s="603"/>
      <c r="DD38" s="603"/>
      <c r="DE38" s="603"/>
      <c r="DF38" s="603"/>
      <c r="DG38" s="603"/>
      <c r="DH38" s="603"/>
      <c r="DI38" s="606"/>
      <c r="DJ38" s="606"/>
      <c r="DK38" s="742"/>
      <c r="DL38" s="603"/>
      <c r="DM38" s="603"/>
      <c r="DN38" s="603"/>
      <c r="DO38" s="603"/>
      <c r="DP38" s="603"/>
      <c r="DQ38" s="603"/>
      <c r="DR38" s="603"/>
      <c r="DS38" s="603"/>
      <c r="DT38" s="603"/>
      <c r="DU38" s="603"/>
      <c r="DV38" s="603"/>
      <c r="DW38" s="603"/>
      <c r="DX38" s="603"/>
      <c r="DY38" s="603"/>
      <c r="DZ38" s="603"/>
      <c r="EA38" s="603"/>
      <c r="EB38" s="603"/>
      <c r="EC38" s="603"/>
      <c r="ED38" s="759"/>
      <c r="EE38" s="742"/>
      <c r="EF38" s="603"/>
      <c r="EG38" s="603"/>
      <c r="EH38" s="603"/>
      <c r="EI38" s="603"/>
      <c r="EJ38" s="603"/>
      <c r="EK38" s="603"/>
      <c r="EL38" s="603"/>
      <c r="EM38" s="603"/>
      <c r="EN38" s="603"/>
      <c r="EO38" s="603"/>
      <c r="EP38" s="603"/>
      <c r="EQ38" s="603"/>
      <c r="ER38" s="603"/>
      <c r="ES38" s="603"/>
      <c r="ET38" s="603"/>
      <c r="EU38" s="603"/>
      <c r="EV38" s="603"/>
      <c r="EW38" s="603"/>
      <c r="EX38" s="759"/>
      <c r="EY38" s="742"/>
      <c r="EZ38" s="603"/>
      <c r="FA38" s="603"/>
      <c r="FB38" s="603"/>
      <c r="FC38" s="603"/>
      <c r="FD38" s="603"/>
      <c r="FE38" s="603"/>
      <c r="FF38" s="603"/>
      <c r="FG38" s="603"/>
      <c r="FH38" s="603"/>
      <c r="FI38" s="603"/>
      <c r="FJ38" s="603"/>
      <c r="FK38" s="603"/>
      <c r="FL38" s="603"/>
      <c r="FM38" s="759"/>
      <c r="FN38" s="742">
        <f>+AR38+BJ38+CB38-CS38-DK38+EE38+EY38-GF38</f>
        <v>0</v>
      </c>
      <c r="FO38" s="603"/>
      <c r="FP38" s="603"/>
      <c r="FQ38" s="603"/>
      <c r="FR38" s="603"/>
      <c r="FS38" s="603"/>
      <c r="FT38" s="603"/>
      <c r="FU38" s="603"/>
      <c r="FV38" s="603"/>
      <c r="FW38" s="603"/>
      <c r="FX38" s="603"/>
      <c r="FY38" s="603"/>
      <c r="FZ38" s="603"/>
      <c r="GA38" s="603"/>
      <c r="GB38" s="603"/>
      <c r="GC38" s="603"/>
      <c r="GD38" s="603"/>
      <c r="GE38" s="603"/>
      <c r="GF38" s="742">
        <f>+BJ38-DK38+EY38</f>
        <v>0</v>
      </c>
      <c r="GG38" s="603"/>
      <c r="GH38" s="603"/>
      <c r="GI38" s="603"/>
      <c r="GJ38" s="603"/>
      <c r="GK38" s="603"/>
      <c r="GL38" s="603"/>
      <c r="GM38" s="603"/>
      <c r="GN38" s="603"/>
      <c r="GO38" s="603"/>
      <c r="GP38" s="603"/>
      <c r="GQ38" s="603"/>
      <c r="GR38" s="603"/>
      <c r="GS38" s="603"/>
      <c r="GT38" s="603"/>
      <c r="GU38" s="603"/>
      <c r="GV38" s="603"/>
      <c r="GW38" s="743"/>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row>
    <row r="39" spans="1:231" ht="3" customHeight="1" x14ac:dyDescent="0.2">
      <c r="A39" s="20"/>
      <c r="B39" s="634"/>
      <c r="C39" s="634"/>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5"/>
      <c r="AF39" s="675"/>
      <c r="AG39" s="679"/>
      <c r="AH39" s="680"/>
      <c r="AI39" s="680"/>
      <c r="AJ39" s="680"/>
      <c r="AK39" s="680"/>
      <c r="AL39" s="680"/>
      <c r="AM39" s="680"/>
      <c r="AN39" s="680"/>
      <c r="AO39" s="680"/>
      <c r="AP39" s="680"/>
      <c r="AQ39" s="681"/>
      <c r="AR39" s="623"/>
      <c r="AS39" s="583"/>
      <c r="AT39" s="583"/>
      <c r="AU39" s="583"/>
      <c r="AV39" s="583"/>
      <c r="AW39" s="583"/>
      <c r="AX39" s="583"/>
      <c r="AY39" s="583"/>
      <c r="AZ39" s="583"/>
      <c r="BA39" s="583"/>
      <c r="BB39" s="583"/>
      <c r="BC39" s="583"/>
      <c r="BD39" s="583"/>
      <c r="BE39" s="583"/>
      <c r="BF39" s="583"/>
      <c r="BG39" s="583"/>
      <c r="BH39" s="583"/>
      <c r="BI39" s="584"/>
      <c r="BJ39" s="583"/>
      <c r="BK39" s="583"/>
      <c r="BL39" s="583"/>
      <c r="BM39" s="583"/>
      <c r="BN39" s="583"/>
      <c r="BO39" s="583"/>
      <c r="BP39" s="583"/>
      <c r="BQ39" s="583"/>
      <c r="BR39" s="583"/>
      <c r="BS39" s="583"/>
      <c r="BT39" s="583"/>
      <c r="BU39" s="583"/>
      <c r="BV39" s="583"/>
      <c r="BW39" s="583"/>
      <c r="BX39" s="583"/>
      <c r="BY39" s="583"/>
      <c r="BZ39" s="583"/>
      <c r="CA39" s="584"/>
      <c r="CB39" s="582"/>
      <c r="CC39" s="583"/>
      <c r="CD39" s="583"/>
      <c r="CE39" s="583"/>
      <c r="CF39" s="583"/>
      <c r="CG39" s="583"/>
      <c r="CH39" s="583"/>
      <c r="CI39" s="583"/>
      <c r="CJ39" s="583"/>
      <c r="CK39" s="583"/>
      <c r="CL39" s="583"/>
      <c r="CM39" s="583"/>
      <c r="CN39" s="583"/>
      <c r="CO39" s="583"/>
      <c r="CP39" s="584"/>
      <c r="CQ39" s="588"/>
      <c r="CR39" s="588"/>
      <c r="CS39" s="583"/>
      <c r="CT39" s="583"/>
      <c r="CU39" s="583"/>
      <c r="CV39" s="583"/>
      <c r="CW39" s="583"/>
      <c r="CX39" s="583"/>
      <c r="CY39" s="583"/>
      <c r="CZ39" s="583"/>
      <c r="DA39" s="583"/>
      <c r="DB39" s="583"/>
      <c r="DC39" s="583"/>
      <c r="DD39" s="583"/>
      <c r="DE39" s="583"/>
      <c r="DF39" s="583"/>
      <c r="DG39" s="583"/>
      <c r="DH39" s="583"/>
      <c r="DI39" s="606"/>
      <c r="DJ39" s="606"/>
      <c r="DK39" s="582"/>
      <c r="DL39" s="583"/>
      <c r="DM39" s="583"/>
      <c r="DN39" s="583"/>
      <c r="DO39" s="583"/>
      <c r="DP39" s="583"/>
      <c r="DQ39" s="583"/>
      <c r="DR39" s="583"/>
      <c r="DS39" s="583"/>
      <c r="DT39" s="583"/>
      <c r="DU39" s="583"/>
      <c r="DV39" s="583"/>
      <c r="DW39" s="583"/>
      <c r="DX39" s="583"/>
      <c r="DY39" s="583"/>
      <c r="DZ39" s="583"/>
      <c r="EA39" s="583"/>
      <c r="EB39" s="583"/>
      <c r="EC39" s="583"/>
      <c r="ED39" s="584"/>
      <c r="EE39" s="582"/>
      <c r="EF39" s="583"/>
      <c r="EG39" s="583"/>
      <c r="EH39" s="583"/>
      <c r="EI39" s="583"/>
      <c r="EJ39" s="583"/>
      <c r="EK39" s="583"/>
      <c r="EL39" s="583"/>
      <c r="EM39" s="583"/>
      <c r="EN39" s="583"/>
      <c r="EO39" s="583"/>
      <c r="EP39" s="583"/>
      <c r="EQ39" s="583"/>
      <c r="ER39" s="583"/>
      <c r="ES39" s="583"/>
      <c r="ET39" s="583"/>
      <c r="EU39" s="583"/>
      <c r="EV39" s="583"/>
      <c r="EW39" s="583"/>
      <c r="EX39" s="584"/>
      <c r="EY39" s="582"/>
      <c r="EZ39" s="583"/>
      <c r="FA39" s="583"/>
      <c r="FB39" s="583"/>
      <c r="FC39" s="583"/>
      <c r="FD39" s="583"/>
      <c r="FE39" s="583"/>
      <c r="FF39" s="583"/>
      <c r="FG39" s="583"/>
      <c r="FH39" s="583"/>
      <c r="FI39" s="583"/>
      <c r="FJ39" s="583"/>
      <c r="FK39" s="583"/>
      <c r="FL39" s="583"/>
      <c r="FM39" s="584"/>
      <c r="FN39" s="582"/>
      <c r="FO39" s="583"/>
      <c r="FP39" s="583"/>
      <c r="FQ39" s="583"/>
      <c r="FR39" s="583"/>
      <c r="FS39" s="583"/>
      <c r="FT39" s="583"/>
      <c r="FU39" s="583"/>
      <c r="FV39" s="583"/>
      <c r="FW39" s="583"/>
      <c r="FX39" s="583"/>
      <c r="FY39" s="583"/>
      <c r="FZ39" s="583"/>
      <c r="GA39" s="583"/>
      <c r="GB39" s="583"/>
      <c r="GC39" s="583"/>
      <c r="GD39" s="583"/>
      <c r="GE39" s="583"/>
      <c r="GF39" s="582"/>
      <c r="GG39" s="583"/>
      <c r="GH39" s="583"/>
      <c r="GI39" s="583"/>
      <c r="GJ39" s="583"/>
      <c r="GK39" s="583"/>
      <c r="GL39" s="583"/>
      <c r="GM39" s="583"/>
      <c r="GN39" s="583"/>
      <c r="GO39" s="583"/>
      <c r="GP39" s="583"/>
      <c r="GQ39" s="583"/>
      <c r="GR39" s="583"/>
      <c r="GS39" s="583"/>
      <c r="GT39" s="583"/>
      <c r="GU39" s="583"/>
      <c r="GV39" s="583"/>
      <c r="GW39" s="744"/>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row>
    <row r="40" spans="1:231" ht="12.75" customHeight="1" x14ac:dyDescent="0.2">
      <c r="A40" s="18"/>
      <c r="B40" s="630" t="s">
        <v>140</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1"/>
      <c r="AF40" s="674">
        <v>53059</v>
      </c>
      <c r="AG40" s="676" t="s">
        <v>219</v>
      </c>
      <c r="AH40" s="677"/>
      <c r="AI40" s="677"/>
      <c r="AJ40" s="677"/>
      <c r="AK40" s="677"/>
      <c r="AL40" s="677"/>
      <c r="AM40" s="677"/>
      <c r="AN40" s="677"/>
      <c r="AO40" s="677"/>
      <c r="AP40" s="677"/>
      <c r="AQ40" s="678"/>
      <c r="AR40" s="626">
        <v>167552</v>
      </c>
      <c r="AS40" s="551"/>
      <c r="AT40" s="551"/>
      <c r="AU40" s="551"/>
      <c r="AV40" s="551"/>
      <c r="AW40" s="551"/>
      <c r="AX40" s="551"/>
      <c r="AY40" s="551"/>
      <c r="AZ40" s="551"/>
      <c r="BA40" s="551"/>
      <c r="BB40" s="551"/>
      <c r="BC40" s="551"/>
      <c r="BD40" s="551"/>
      <c r="BE40" s="551"/>
      <c r="BF40" s="551"/>
      <c r="BG40" s="551"/>
      <c r="BH40" s="551"/>
      <c r="BI40" s="552"/>
      <c r="BJ40" s="550"/>
      <c r="BK40" s="551"/>
      <c r="BL40" s="551"/>
      <c r="BM40" s="551"/>
      <c r="BN40" s="551"/>
      <c r="BO40" s="551"/>
      <c r="BP40" s="551"/>
      <c r="BQ40" s="551"/>
      <c r="BR40" s="551"/>
      <c r="BS40" s="551"/>
      <c r="BT40" s="551"/>
      <c r="BU40" s="551"/>
      <c r="BV40" s="551"/>
      <c r="BW40" s="551"/>
      <c r="BX40" s="551"/>
      <c r="BY40" s="551"/>
      <c r="BZ40" s="551"/>
      <c r="CA40" s="552"/>
      <c r="CB40" s="550">
        <f>386766+3047</f>
        <v>389813</v>
      </c>
      <c r="CC40" s="551"/>
      <c r="CD40" s="551"/>
      <c r="CE40" s="551"/>
      <c r="CF40" s="551"/>
      <c r="CG40" s="551"/>
      <c r="CH40" s="551"/>
      <c r="CI40" s="551"/>
      <c r="CJ40" s="551"/>
      <c r="CK40" s="551"/>
      <c r="CL40" s="551"/>
      <c r="CM40" s="551"/>
      <c r="CN40" s="551"/>
      <c r="CO40" s="551"/>
      <c r="CP40" s="552"/>
      <c r="CQ40" s="537" t="s">
        <v>6</v>
      </c>
      <c r="CR40" s="538"/>
      <c r="CS40" s="551">
        <f>530656+1584+3047</f>
        <v>535287</v>
      </c>
      <c r="CT40" s="551"/>
      <c r="CU40" s="551"/>
      <c r="CV40" s="551"/>
      <c r="CW40" s="551"/>
      <c r="CX40" s="551"/>
      <c r="CY40" s="551"/>
      <c r="CZ40" s="551"/>
      <c r="DA40" s="551"/>
      <c r="DB40" s="551"/>
      <c r="DC40" s="551"/>
      <c r="DD40" s="551"/>
      <c r="DE40" s="551"/>
      <c r="DF40" s="551"/>
      <c r="DG40" s="551"/>
      <c r="DH40" s="551"/>
      <c r="DI40" s="595" t="s">
        <v>7</v>
      </c>
      <c r="DJ40" s="601"/>
      <c r="DK40" s="550"/>
      <c r="DL40" s="551"/>
      <c r="DM40" s="551"/>
      <c r="DN40" s="551"/>
      <c r="DO40" s="551"/>
      <c r="DP40" s="551"/>
      <c r="DQ40" s="551"/>
      <c r="DR40" s="551"/>
      <c r="DS40" s="551"/>
      <c r="DT40" s="551"/>
      <c r="DU40" s="551"/>
      <c r="DV40" s="551"/>
      <c r="DW40" s="551"/>
      <c r="DX40" s="551"/>
      <c r="DY40" s="551"/>
      <c r="DZ40" s="551"/>
      <c r="EA40" s="551"/>
      <c r="EB40" s="551"/>
      <c r="EC40" s="551"/>
      <c r="ED40" s="552"/>
      <c r="EE40" s="550"/>
      <c r="EF40" s="551"/>
      <c r="EG40" s="551"/>
      <c r="EH40" s="551"/>
      <c r="EI40" s="551"/>
      <c r="EJ40" s="551"/>
      <c r="EK40" s="551"/>
      <c r="EL40" s="551"/>
      <c r="EM40" s="551"/>
      <c r="EN40" s="551"/>
      <c r="EO40" s="551"/>
      <c r="EP40" s="551"/>
      <c r="EQ40" s="551"/>
      <c r="ER40" s="551"/>
      <c r="ES40" s="551"/>
      <c r="ET40" s="551"/>
      <c r="EU40" s="551"/>
      <c r="EV40" s="551"/>
      <c r="EW40" s="551"/>
      <c r="EX40" s="552"/>
      <c r="EY40" s="550"/>
      <c r="EZ40" s="551"/>
      <c r="FA40" s="551"/>
      <c r="FB40" s="551"/>
      <c r="FC40" s="551"/>
      <c r="FD40" s="551"/>
      <c r="FE40" s="551"/>
      <c r="FF40" s="551"/>
      <c r="FG40" s="551"/>
      <c r="FH40" s="551"/>
      <c r="FI40" s="551"/>
      <c r="FJ40" s="551"/>
      <c r="FK40" s="551"/>
      <c r="FL40" s="551"/>
      <c r="FM40" s="552"/>
      <c r="FN40" s="550">
        <f>+AR40+BJ40+CB40-CS40-DK40+EE40+EY40-GF40</f>
        <v>22078</v>
      </c>
      <c r="FO40" s="551"/>
      <c r="FP40" s="551"/>
      <c r="FQ40" s="551"/>
      <c r="FR40" s="551"/>
      <c r="FS40" s="551"/>
      <c r="FT40" s="551"/>
      <c r="FU40" s="551"/>
      <c r="FV40" s="551"/>
      <c r="FW40" s="551"/>
      <c r="FX40" s="551"/>
      <c r="FY40" s="551"/>
      <c r="FZ40" s="551"/>
      <c r="GA40" s="551"/>
      <c r="GB40" s="551"/>
      <c r="GC40" s="551"/>
      <c r="GD40" s="551"/>
      <c r="GE40" s="552"/>
      <c r="GF40" s="550">
        <f>+BJ40-DK40+EY40</f>
        <v>0</v>
      </c>
      <c r="GG40" s="551"/>
      <c r="GH40" s="551"/>
      <c r="GI40" s="551"/>
      <c r="GJ40" s="551"/>
      <c r="GK40" s="551"/>
      <c r="GL40" s="551"/>
      <c r="GM40" s="551"/>
      <c r="GN40" s="551"/>
      <c r="GO40" s="551"/>
      <c r="GP40" s="551"/>
      <c r="GQ40" s="551"/>
      <c r="GR40" s="551"/>
      <c r="GS40" s="551"/>
      <c r="GT40" s="551"/>
      <c r="GU40" s="551"/>
      <c r="GV40" s="551"/>
      <c r="GW40" s="746"/>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row>
    <row r="41" spans="1:231" ht="3" customHeight="1" x14ac:dyDescent="0.2">
      <c r="A41" s="18"/>
      <c r="B41" s="632"/>
      <c r="C41" s="632"/>
      <c r="D41" s="632"/>
      <c r="E41" s="632"/>
      <c r="F41" s="632"/>
      <c r="G41" s="632"/>
      <c r="H41" s="632"/>
      <c r="I41" s="632"/>
      <c r="J41" s="632"/>
      <c r="K41" s="632"/>
      <c r="L41" s="632"/>
      <c r="M41" s="632"/>
      <c r="N41" s="632"/>
      <c r="O41" s="632"/>
      <c r="P41" s="632"/>
      <c r="Q41" s="632"/>
      <c r="R41" s="632"/>
      <c r="S41" s="632"/>
      <c r="T41" s="632"/>
      <c r="U41" s="632"/>
      <c r="V41" s="632"/>
      <c r="W41" s="632"/>
      <c r="X41" s="632"/>
      <c r="Y41" s="632"/>
      <c r="Z41" s="632"/>
      <c r="AA41" s="632"/>
      <c r="AB41" s="632"/>
      <c r="AC41" s="632"/>
      <c r="AD41" s="632"/>
      <c r="AE41" s="633"/>
      <c r="AF41" s="675"/>
      <c r="AG41" s="679"/>
      <c r="AH41" s="680"/>
      <c r="AI41" s="680"/>
      <c r="AJ41" s="680"/>
      <c r="AK41" s="680"/>
      <c r="AL41" s="680"/>
      <c r="AM41" s="680"/>
      <c r="AN41" s="680"/>
      <c r="AO41" s="680"/>
      <c r="AP41" s="680"/>
      <c r="AQ41" s="681"/>
      <c r="AR41" s="623"/>
      <c r="AS41" s="583"/>
      <c r="AT41" s="583"/>
      <c r="AU41" s="583"/>
      <c r="AV41" s="583"/>
      <c r="AW41" s="583"/>
      <c r="AX41" s="583"/>
      <c r="AY41" s="583"/>
      <c r="AZ41" s="583"/>
      <c r="BA41" s="583"/>
      <c r="BB41" s="583"/>
      <c r="BC41" s="583"/>
      <c r="BD41" s="583"/>
      <c r="BE41" s="583"/>
      <c r="BF41" s="583"/>
      <c r="BG41" s="583"/>
      <c r="BH41" s="583"/>
      <c r="BI41" s="584"/>
      <c r="BJ41" s="582"/>
      <c r="BK41" s="583"/>
      <c r="BL41" s="583"/>
      <c r="BM41" s="583"/>
      <c r="BN41" s="583"/>
      <c r="BO41" s="583"/>
      <c r="BP41" s="583"/>
      <c r="BQ41" s="583"/>
      <c r="BR41" s="583"/>
      <c r="BS41" s="583"/>
      <c r="BT41" s="583"/>
      <c r="BU41" s="583"/>
      <c r="BV41" s="583"/>
      <c r="BW41" s="583"/>
      <c r="BX41" s="583"/>
      <c r="BY41" s="583"/>
      <c r="BZ41" s="583"/>
      <c r="CA41" s="584"/>
      <c r="CB41" s="582"/>
      <c r="CC41" s="583"/>
      <c r="CD41" s="583"/>
      <c r="CE41" s="583"/>
      <c r="CF41" s="583"/>
      <c r="CG41" s="583"/>
      <c r="CH41" s="583"/>
      <c r="CI41" s="583"/>
      <c r="CJ41" s="583"/>
      <c r="CK41" s="583"/>
      <c r="CL41" s="583"/>
      <c r="CM41" s="583"/>
      <c r="CN41" s="583"/>
      <c r="CO41" s="583"/>
      <c r="CP41" s="584"/>
      <c r="CQ41" s="587"/>
      <c r="CR41" s="588"/>
      <c r="CS41" s="583"/>
      <c r="CT41" s="583"/>
      <c r="CU41" s="583"/>
      <c r="CV41" s="583"/>
      <c r="CW41" s="583"/>
      <c r="CX41" s="583"/>
      <c r="CY41" s="583"/>
      <c r="CZ41" s="583"/>
      <c r="DA41" s="583"/>
      <c r="DB41" s="583"/>
      <c r="DC41" s="583"/>
      <c r="DD41" s="583"/>
      <c r="DE41" s="583"/>
      <c r="DF41" s="583"/>
      <c r="DG41" s="583"/>
      <c r="DH41" s="583"/>
      <c r="DI41" s="608"/>
      <c r="DJ41" s="668"/>
      <c r="DK41" s="582"/>
      <c r="DL41" s="583"/>
      <c r="DM41" s="583"/>
      <c r="DN41" s="583"/>
      <c r="DO41" s="583"/>
      <c r="DP41" s="583"/>
      <c r="DQ41" s="583"/>
      <c r="DR41" s="583"/>
      <c r="DS41" s="583"/>
      <c r="DT41" s="583"/>
      <c r="DU41" s="583"/>
      <c r="DV41" s="583"/>
      <c r="DW41" s="583"/>
      <c r="DX41" s="583"/>
      <c r="DY41" s="583"/>
      <c r="DZ41" s="583"/>
      <c r="EA41" s="583"/>
      <c r="EB41" s="583"/>
      <c r="EC41" s="583"/>
      <c r="ED41" s="584"/>
      <c r="EE41" s="582"/>
      <c r="EF41" s="583"/>
      <c r="EG41" s="583"/>
      <c r="EH41" s="583"/>
      <c r="EI41" s="583"/>
      <c r="EJ41" s="583"/>
      <c r="EK41" s="583"/>
      <c r="EL41" s="583"/>
      <c r="EM41" s="583"/>
      <c r="EN41" s="583"/>
      <c r="EO41" s="583"/>
      <c r="EP41" s="583"/>
      <c r="EQ41" s="583"/>
      <c r="ER41" s="583"/>
      <c r="ES41" s="583"/>
      <c r="ET41" s="583"/>
      <c r="EU41" s="583"/>
      <c r="EV41" s="583"/>
      <c r="EW41" s="583"/>
      <c r="EX41" s="584"/>
      <c r="EY41" s="582"/>
      <c r="EZ41" s="583"/>
      <c r="FA41" s="583"/>
      <c r="FB41" s="583"/>
      <c r="FC41" s="583"/>
      <c r="FD41" s="583"/>
      <c r="FE41" s="583"/>
      <c r="FF41" s="583"/>
      <c r="FG41" s="583"/>
      <c r="FH41" s="583"/>
      <c r="FI41" s="583"/>
      <c r="FJ41" s="583"/>
      <c r="FK41" s="583"/>
      <c r="FL41" s="583"/>
      <c r="FM41" s="584"/>
      <c r="FN41" s="582"/>
      <c r="FO41" s="583"/>
      <c r="FP41" s="583"/>
      <c r="FQ41" s="583"/>
      <c r="FR41" s="583"/>
      <c r="FS41" s="583"/>
      <c r="FT41" s="583"/>
      <c r="FU41" s="583"/>
      <c r="FV41" s="583"/>
      <c r="FW41" s="583"/>
      <c r="FX41" s="583"/>
      <c r="FY41" s="583"/>
      <c r="FZ41" s="583"/>
      <c r="GA41" s="583"/>
      <c r="GB41" s="583"/>
      <c r="GC41" s="583"/>
      <c r="GD41" s="583"/>
      <c r="GE41" s="584"/>
      <c r="GF41" s="582"/>
      <c r="GG41" s="583"/>
      <c r="GH41" s="583"/>
      <c r="GI41" s="583"/>
      <c r="GJ41" s="583"/>
      <c r="GK41" s="583"/>
      <c r="GL41" s="583"/>
      <c r="GM41" s="583"/>
      <c r="GN41" s="583"/>
      <c r="GO41" s="583"/>
      <c r="GP41" s="583"/>
      <c r="GQ41" s="583"/>
      <c r="GR41" s="583"/>
      <c r="GS41" s="583"/>
      <c r="GT41" s="583"/>
      <c r="GU41" s="583"/>
      <c r="GV41" s="583"/>
      <c r="GW41" s="744"/>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row>
    <row r="42" spans="1:231" x14ac:dyDescent="0.2">
      <c r="A42" s="18"/>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3"/>
      <c r="AF42" s="674">
        <v>53159</v>
      </c>
      <c r="AG42" s="676" t="s">
        <v>220</v>
      </c>
      <c r="AH42" s="677"/>
      <c r="AI42" s="677"/>
      <c r="AJ42" s="677"/>
      <c r="AK42" s="677"/>
      <c r="AL42" s="677"/>
      <c r="AM42" s="677"/>
      <c r="AN42" s="677"/>
      <c r="AO42" s="677"/>
      <c r="AP42" s="677"/>
      <c r="AQ42" s="678"/>
      <c r="AR42" s="626">
        <v>95976</v>
      </c>
      <c r="AS42" s="551"/>
      <c r="AT42" s="551"/>
      <c r="AU42" s="551"/>
      <c r="AV42" s="551"/>
      <c r="AW42" s="551"/>
      <c r="AX42" s="551"/>
      <c r="AY42" s="551"/>
      <c r="AZ42" s="551"/>
      <c r="BA42" s="551"/>
      <c r="BB42" s="551"/>
      <c r="BC42" s="551"/>
      <c r="BD42" s="551"/>
      <c r="BE42" s="551"/>
      <c r="BF42" s="551"/>
      <c r="BG42" s="551"/>
      <c r="BH42" s="551"/>
      <c r="BI42" s="552"/>
      <c r="BJ42" s="550"/>
      <c r="BK42" s="551"/>
      <c r="BL42" s="551"/>
      <c r="BM42" s="551"/>
      <c r="BN42" s="551"/>
      <c r="BO42" s="551"/>
      <c r="BP42" s="551"/>
      <c r="BQ42" s="551"/>
      <c r="BR42" s="551"/>
      <c r="BS42" s="551"/>
      <c r="BT42" s="551"/>
      <c r="BU42" s="551"/>
      <c r="BV42" s="551"/>
      <c r="BW42" s="551"/>
      <c r="BX42" s="551"/>
      <c r="BY42" s="551"/>
      <c r="BZ42" s="551"/>
      <c r="CA42" s="552"/>
      <c r="CB42" s="550">
        <v>1251406</v>
      </c>
      <c r="CC42" s="551"/>
      <c r="CD42" s="551"/>
      <c r="CE42" s="551"/>
      <c r="CF42" s="551"/>
      <c r="CG42" s="551"/>
      <c r="CH42" s="551"/>
      <c r="CI42" s="551"/>
      <c r="CJ42" s="551"/>
      <c r="CK42" s="551"/>
      <c r="CL42" s="551"/>
      <c r="CM42" s="551"/>
      <c r="CN42" s="551"/>
      <c r="CO42" s="551"/>
      <c r="CP42" s="552"/>
      <c r="CQ42" s="537" t="s">
        <v>6</v>
      </c>
      <c r="CR42" s="538"/>
      <c r="CS42" s="551">
        <v>1179830</v>
      </c>
      <c r="CT42" s="551"/>
      <c r="CU42" s="551"/>
      <c r="CV42" s="551"/>
      <c r="CW42" s="551"/>
      <c r="CX42" s="551"/>
      <c r="CY42" s="551"/>
      <c r="CZ42" s="551"/>
      <c r="DA42" s="551"/>
      <c r="DB42" s="551"/>
      <c r="DC42" s="551"/>
      <c r="DD42" s="551"/>
      <c r="DE42" s="551"/>
      <c r="DF42" s="551"/>
      <c r="DG42" s="551"/>
      <c r="DH42" s="551"/>
      <c r="DI42" s="595" t="s">
        <v>7</v>
      </c>
      <c r="DJ42" s="601"/>
      <c r="DK42" s="550"/>
      <c r="DL42" s="551"/>
      <c r="DM42" s="551"/>
      <c r="DN42" s="551"/>
      <c r="DO42" s="551"/>
      <c r="DP42" s="551"/>
      <c r="DQ42" s="551"/>
      <c r="DR42" s="551"/>
      <c r="DS42" s="551"/>
      <c r="DT42" s="551"/>
      <c r="DU42" s="551"/>
      <c r="DV42" s="551"/>
      <c r="DW42" s="551"/>
      <c r="DX42" s="551"/>
      <c r="DY42" s="551"/>
      <c r="DZ42" s="551"/>
      <c r="EA42" s="551"/>
      <c r="EB42" s="551"/>
      <c r="EC42" s="551"/>
      <c r="ED42" s="552"/>
      <c r="EE42" s="550"/>
      <c r="EF42" s="551"/>
      <c r="EG42" s="551"/>
      <c r="EH42" s="551"/>
      <c r="EI42" s="551"/>
      <c r="EJ42" s="551"/>
      <c r="EK42" s="551"/>
      <c r="EL42" s="551"/>
      <c r="EM42" s="551"/>
      <c r="EN42" s="551"/>
      <c r="EO42" s="551"/>
      <c r="EP42" s="551"/>
      <c r="EQ42" s="551"/>
      <c r="ER42" s="551"/>
      <c r="ES42" s="551"/>
      <c r="ET42" s="551"/>
      <c r="EU42" s="551"/>
      <c r="EV42" s="551"/>
      <c r="EW42" s="551"/>
      <c r="EX42" s="552"/>
      <c r="EY42" s="550"/>
      <c r="EZ42" s="551"/>
      <c r="FA42" s="551"/>
      <c r="FB42" s="551"/>
      <c r="FC42" s="551"/>
      <c r="FD42" s="551"/>
      <c r="FE42" s="551"/>
      <c r="FF42" s="551"/>
      <c r="FG42" s="551"/>
      <c r="FH42" s="551"/>
      <c r="FI42" s="551"/>
      <c r="FJ42" s="551"/>
      <c r="FK42" s="551"/>
      <c r="FL42" s="551"/>
      <c r="FM42" s="552"/>
      <c r="FN42" s="550">
        <f>+AR42+BJ42+CB42-CS42-DK42+EE42+EY42-GF42</f>
        <v>167552</v>
      </c>
      <c r="FO42" s="551"/>
      <c r="FP42" s="551"/>
      <c r="FQ42" s="551"/>
      <c r="FR42" s="551"/>
      <c r="FS42" s="551"/>
      <c r="FT42" s="551"/>
      <c r="FU42" s="551"/>
      <c r="FV42" s="551"/>
      <c r="FW42" s="551"/>
      <c r="FX42" s="551"/>
      <c r="FY42" s="551"/>
      <c r="FZ42" s="551"/>
      <c r="GA42" s="551"/>
      <c r="GB42" s="551"/>
      <c r="GC42" s="551"/>
      <c r="GD42" s="551"/>
      <c r="GE42" s="552"/>
      <c r="GF42" s="550">
        <f>+BJ42-DK42+EY42</f>
        <v>0</v>
      </c>
      <c r="GG42" s="551"/>
      <c r="GH42" s="551"/>
      <c r="GI42" s="551"/>
      <c r="GJ42" s="551"/>
      <c r="GK42" s="551"/>
      <c r="GL42" s="551"/>
      <c r="GM42" s="551"/>
      <c r="GN42" s="551"/>
      <c r="GO42" s="551"/>
      <c r="GP42" s="551"/>
      <c r="GQ42" s="551"/>
      <c r="GR42" s="551"/>
      <c r="GS42" s="551"/>
      <c r="GT42" s="551"/>
      <c r="GU42" s="551"/>
      <c r="GV42" s="551"/>
      <c r="GW42" s="746"/>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row>
    <row r="43" spans="1:231" ht="3" customHeight="1" x14ac:dyDescent="0.2">
      <c r="A43" s="18"/>
      <c r="B43" s="634"/>
      <c r="C43" s="634"/>
      <c r="D43" s="634"/>
      <c r="E43" s="634"/>
      <c r="F43" s="634"/>
      <c r="G43" s="634"/>
      <c r="H43" s="634"/>
      <c r="I43" s="634"/>
      <c r="J43" s="634"/>
      <c r="K43" s="634"/>
      <c r="L43" s="634"/>
      <c r="M43" s="634"/>
      <c r="N43" s="634"/>
      <c r="O43" s="634"/>
      <c r="P43" s="634"/>
      <c r="Q43" s="634"/>
      <c r="R43" s="634"/>
      <c r="S43" s="634"/>
      <c r="T43" s="634"/>
      <c r="U43" s="634"/>
      <c r="V43" s="634"/>
      <c r="W43" s="634"/>
      <c r="X43" s="634"/>
      <c r="Y43" s="634"/>
      <c r="Z43" s="634"/>
      <c r="AA43" s="634"/>
      <c r="AB43" s="634"/>
      <c r="AC43" s="634"/>
      <c r="AD43" s="634"/>
      <c r="AE43" s="635"/>
      <c r="AF43" s="675"/>
      <c r="AG43" s="679"/>
      <c r="AH43" s="680"/>
      <c r="AI43" s="680"/>
      <c r="AJ43" s="680"/>
      <c r="AK43" s="680"/>
      <c r="AL43" s="680"/>
      <c r="AM43" s="680"/>
      <c r="AN43" s="680"/>
      <c r="AO43" s="680"/>
      <c r="AP43" s="680"/>
      <c r="AQ43" s="681"/>
      <c r="AR43" s="623"/>
      <c r="AS43" s="583"/>
      <c r="AT43" s="583"/>
      <c r="AU43" s="583"/>
      <c r="AV43" s="583"/>
      <c r="AW43" s="583"/>
      <c r="AX43" s="583"/>
      <c r="AY43" s="583"/>
      <c r="AZ43" s="583"/>
      <c r="BA43" s="583"/>
      <c r="BB43" s="583"/>
      <c r="BC43" s="583"/>
      <c r="BD43" s="583"/>
      <c r="BE43" s="583"/>
      <c r="BF43" s="583"/>
      <c r="BG43" s="583"/>
      <c r="BH43" s="583"/>
      <c r="BI43" s="584"/>
      <c r="BJ43" s="582"/>
      <c r="BK43" s="583"/>
      <c r="BL43" s="583"/>
      <c r="BM43" s="583"/>
      <c r="BN43" s="583"/>
      <c r="BO43" s="583"/>
      <c r="BP43" s="583"/>
      <c r="BQ43" s="583"/>
      <c r="BR43" s="583"/>
      <c r="BS43" s="583"/>
      <c r="BT43" s="583"/>
      <c r="BU43" s="583"/>
      <c r="BV43" s="583"/>
      <c r="BW43" s="583"/>
      <c r="BX43" s="583"/>
      <c r="BY43" s="583"/>
      <c r="BZ43" s="583"/>
      <c r="CA43" s="584"/>
      <c r="CB43" s="582"/>
      <c r="CC43" s="583"/>
      <c r="CD43" s="583"/>
      <c r="CE43" s="583"/>
      <c r="CF43" s="583"/>
      <c r="CG43" s="583"/>
      <c r="CH43" s="583"/>
      <c r="CI43" s="583"/>
      <c r="CJ43" s="583"/>
      <c r="CK43" s="583"/>
      <c r="CL43" s="583"/>
      <c r="CM43" s="583"/>
      <c r="CN43" s="583"/>
      <c r="CO43" s="583"/>
      <c r="CP43" s="584"/>
      <c r="CQ43" s="587"/>
      <c r="CR43" s="588"/>
      <c r="CS43" s="583"/>
      <c r="CT43" s="583"/>
      <c r="CU43" s="583"/>
      <c r="CV43" s="583"/>
      <c r="CW43" s="583"/>
      <c r="CX43" s="583"/>
      <c r="CY43" s="583"/>
      <c r="CZ43" s="583"/>
      <c r="DA43" s="583"/>
      <c r="DB43" s="583"/>
      <c r="DC43" s="583"/>
      <c r="DD43" s="583"/>
      <c r="DE43" s="583"/>
      <c r="DF43" s="583"/>
      <c r="DG43" s="583"/>
      <c r="DH43" s="583"/>
      <c r="DI43" s="608"/>
      <c r="DJ43" s="668"/>
      <c r="DK43" s="582"/>
      <c r="DL43" s="583"/>
      <c r="DM43" s="583"/>
      <c r="DN43" s="583"/>
      <c r="DO43" s="583"/>
      <c r="DP43" s="583"/>
      <c r="DQ43" s="583"/>
      <c r="DR43" s="583"/>
      <c r="DS43" s="583"/>
      <c r="DT43" s="583"/>
      <c r="DU43" s="583"/>
      <c r="DV43" s="583"/>
      <c r="DW43" s="583"/>
      <c r="DX43" s="583"/>
      <c r="DY43" s="583"/>
      <c r="DZ43" s="583"/>
      <c r="EA43" s="583"/>
      <c r="EB43" s="583"/>
      <c r="EC43" s="583"/>
      <c r="ED43" s="584"/>
      <c r="EE43" s="582"/>
      <c r="EF43" s="583"/>
      <c r="EG43" s="583"/>
      <c r="EH43" s="583"/>
      <c r="EI43" s="583"/>
      <c r="EJ43" s="583"/>
      <c r="EK43" s="583"/>
      <c r="EL43" s="583"/>
      <c r="EM43" s="583"/>
      <c r="EN43" s="583"/>
      <c r="EO43" s="583"/>
      <c r="EP43" s="583"/>
      <c r="EQ43" s="583"/>
      <c r="ER43" s="583"/>
      <c r="ES43" s="583"/>
      <c r="ET43" s="583"/>
      <c r="EU43" s="583"/>
      <c r="EV43" s="583"/>
      <c r="EW43" s="583"/>
      <c r="EX43" s="584"/>
      <c r="EY43" s="582"/>
      <c r="EZ43" s="583"/>
      <c r="FA43" s="583"/>
      <c r="FB43" s="583"/>
      <c r="FC43" s="583"/>
      <c r="FD43" s="583"/>
      <c r="FE43" s="583"/>
      <c r="FF43" s="583"/>
      <c r="FG43" s="583"/>
      <c r="FH43" s="583"/>
      <c r="FI43" s="583"/>
      <c r="FJ43" s="583"/>
      <c r="FK43" s="583"/>
      <c r="FL43" s="583"/>
      <c r="FM43" s="584"/>
      <c r="FN43" s="582"/>
      <c r="FO43" s="583"/>
      <c r="FP43" s="583"/>
      <c r="FQ43" s="583"/>
      <c r="FR43" s="583"/>
      <c r="FS43" s="583"/>
      <c r="FT43" s="583"/>
      <c r="FU43" s="583"/>
      <c r="FV43" s="583"/>
      <c r="FW43" s="583"/>
      <c r="FX43" s="583"/>
      <c r="FY43" s="583"/>
      <c r="FZ43" s="583"/>
      <c r="GA43" s="583"/>
      <c r="GB43" s="583"/>
      <c r="GC43" s="583"/>
      <c r="GD43" s="583"/>
      <c r="GE43" s="584"/>
      <c r="GF43" s="582"/>
      <c r="GG43" s="583"/>
      <c r="GH43" s="583"/>
      <c r="GI43" s="583"/>
      <c r="GJ43" s="583"/>
      <c r="GK43" s="583"/>
      <c r="GL43" s="583"/>
      <c r="GM43" s="583"/>
      <c r="GN43" s="583"/>
      <c r="GO43" s="583"/>
      <c r="GP43" s="583"/>
      <c r="GQ43" s="583"/>
      <c r="GR43" s="583"/>
      <c r="GS43" s="583"/>
      <c r="GT43" s="583"/>
      <c r="GU43" s="583"/>
      <c r="GV43" s="583"/>
      <c r="GW43" s="744"/>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row>
    <row r="44" spans="1:231" ht="12.75" customHeight="1" x14ac:dyDescent="0.2">
      <c r="A44" s="16"/>
      <c r="B44" s="862" t="s">
        <v>51</v>
      </c>
      <c r="C44" s="862"/>
      <c r="D44" s="862"/>
      <c r="E44" s="862"/>
      <c r="F44" s="862"/>
      <c r="G44" s="862"/>
      <c r="H44" s="862"/>
      <c r="I44" s="862"/>
      <c r="J44" s="862"/>
      <c r="K44" s="862"/>
      <c r="L44" s="862"/>
      <c r="M44" s="862"/>
      <c r="N44" s="862"/>
      <c r="O44" s="862"/>
      <c r="P44" s="862"/>
      <c r="Q44" s="862"/>
      <c r="R44" s="862"/>
      <c r="S44" s="862"/>
      <c r="T44" s="862"/>
      <c r="U44" s="862"/>
      <c r="V44" s="862"/>
      <c r="W44" s="862"/>
      <c r="X44" s="862"/>
      <c r="Y44" s="862"/>
      <c r="Z44" s="862"/>
      <c r="AA44" s="862"/>
      <c r="AB44" s="862"/>
      <c r="AC44" s="862"/>
      <c r="AD44" s="862"/>
      <c r="AE44" s="862"/>
      <c r="AF44" s="860">
        <v>5300</v>
      </c>
      <c r="AG44" s="832" t="s">
        <v>219</v>
      </c>
      <c r="AH44" s="833"/>
      <c r="AI44" s="833"/>
      <c r="AJ44" s="833"/>
      <c r="AK44" s="833"/>
      <c r="AL44" s="833"/>
      <c r="AM44" s="833"/>
      <c r="AN44" s="833"/>
      <c r="AO44" s="833"/>
      <c r="AP44" s="833"/>
      <c r="AQ44" s="834"/>
      <c r="AR44" s="845">
        <f>+лист10!AR11+лист11!AR7</f>
        <v>16272478</v>
      </c>
      <c r="AS44" s="839"/>
      <c r="AT44" s="839"/>
      <c r="AU44" s="839"/>
      <c r="AV44" s="839"/>
      <c r="AW44" s="839"/>
      <c r="AX44" s="839"/>
      <c r="AY44" s="839"/>
      <c r="AZ44" s="839"/>
      <c r="BA44" s="839"/>
      <c r="BB44" s="839"/>
      <c r="BC44" s="839"/>
      <c r="BD44" s="839"/>
      <c r="BE44" s="839"/>
      <c r="BF44" s="839"/>
      <c r="BG44" s="839"/>
      <c r="BH44" s="839"/>
      <c r="BI44" s="840"/>
      <c r="BJ44" s="839">
        <f>+лист10!BL11+лист11!BJ7</f>
        <v>775495</v>
      </c>
      <c r="BK44" s="839"/>
      <c r="BL44" s="839"/>
      <c r="BM44" s="839"/>
      <c r="BN44" s="839"/>
      <c r="BO44" s="839"/>
      <c r="BP44" s="839"/>
      <c r="BQ44" s="839"/>
      <c r="BR44" s="839"/>
      <c r="BS44" s="839"/>
      <c r="BT44" s="839"/>
      <c r="BU44" s="839"/>
      <c r="BV44" s="839"/>
      <c r="BW44" s="839"/>
      <c r="BX44" s="839"/>
      <c r="BY44" s="839"/>
      <c r="BZ44" s="839"/>
      <c r="CA44" s="840"/>
      <c r="CB44" s="838">
        <f>+лист10!CF11+лист11!CB7</f>
        <v>1934821</v>
      </c>
      <c r="CC44" s="839"/>
      <c r="CD44" s="839"/>
      <c r="CE44" s="839"/>
      <c r="CF44" s="839"/>
      <c r="CG44" s="839"/>
      <c r="CH44" s="839"/>
      <c r="CI44" s="839"/>
      <c r="CJ44" s="839"/>
      <c r="CK44" s="839"/>
      <c r="CL44" s="839"/>
      <c r="CM44" s="839"/>
      <c r="CN44" s="839"/>
      <c r="CO44" s="839"/>
      <c r="CP44" s="840"/>
      <c r="CQ44" s="829" t="s">
        <v>6</v>
      </c>
      <c r="CR44" s="829"/>
      <c r="CS44" s="839">
        <f>+лист10!CX11+лист11!CS7</f>
        <v>1438217</v>
      </c>
      <c r="CT44" s="839"/>
      <c r="CU44" s="839"/>
      <c r="CV44" s="839"/>
      <c r="CW44" s="839"/>
      <c r="CX44" s="839"/>
      <c r="CY44" s="839"/>
      <c r="CZ44" s="839"/>
      <c r="DA44" s="839"/>
      <c r="DB44" s="839"/>
      <c r="DC44" s="839"/>
      <c r="DD44" s="839"/>
      <c r="DE44" s="839"/>
      <c r="DF44" s="839"/>
      <c r="DG44" s="839"/>
      <c r="DH44" s="839"/>
      <c r="DI44" s="891" t="s">
        <v>7</v>
      </c>
      <c r="DJ44" s="893"/>
      <c r="DK44" s="829" t="s">
        <v>6</v>
      </c>
      <c r="DL44" s="829"/>
      <c r="DM44" s="839">
        <f>+лист10!DQ11+лист11!DK7</f>
        <v>368595</v>
      </c>
      <c r="DN44" s="839"/>
      <c r="DO44" s="839"/>
      <c r="DP44" s="839"/>
      <c r="DQ44" s="839"/>
      <c r="DR44" s="839"/>
      <c r="DS44" s="839"/>
      <c r="DT44" s="839"/>
      <c r="DU44" s="839"/>
      <c r="DV44" s="839"/>
      <c r="DW44" s="839"/>
      <c r="DX44" s="839"/>
      <c r="DY44" s="839"/>
      <c r="DZ44" s="839"/>
      <c r="EA44" s="839"/>
      <c r="EB44" s="839"/>
      <c r="EC44" s="842" t="s">
        <v>7</v>
      </c>
      <c r="ED44" s="842"/>
      <c r="EE44" s="838">
        <f>+лист10!EH11+лист11!EE7</f>
        <v>0</v>
      </c>
      <c r="EF44" s="839"/>
      <c r="EG44" s="839"/>
      <c r="EH44" s="839"/>
      <c r="EI44" s="839"/>
      <c r="EJ44" s="839"/>
      <c r="EK44" s="839"/>
      <c r="EL44" s="839"/>
      <c r="EM44" s="839"/>
      <c r="EN44" s="839"/>
      <c r="EO44" s="839"/>
      <c r="EP44" s="839"/>
      <c r="EQ44" s="839"/>
      <c r="ER44" s="839"/>
      <c r="ES44" s="839"/>
      <c r="ET44" s="839"/>
      <c r="EU44" s="839"/>
      <c r="EV44" s="839"/>
      <c r="EW44" s="839"/>
      <c r="EX44" s="840"/>
      <c r="EY44" s="838">
        <f>+лист10!FB11+лист11!EY7</f>
        <v>279711</v>
      </c>
      <c r="EZ44" s="839"/>
      <c r="FA44" s="839"/>
      <c r="FB44" s="839"/>
      <c r="FC44" s="839"/>
      <c r="FD44" s="839"/>
      <c r="FE44" s="839"/>
      <c r="FF44" s="839"/>
      <c r="FG44" s="839"/>
      <c r="FH44" s="839"/>
      <c r="FI44" s="839"/>
      <c r="FJ44" s="839"/>
      <c r="FK44" s="839"/>
      <c r="FL44" s="839"/>
      <c r="FM44" s="840"/>
      <c r="FN44" s="838">
        <f>+лист10!FQ11+лист11!FN7</f>
        <v>16769082</v>
      </c>
      <c r="FO44" s="839"/>
      <c r="FP44" s="839"/>
      <c r="FQ44" s="839"/>
      <c r="FR44" s="839"/>
      <c r="FS44" s="839"/>
      <c r="FT44" s="839"/>
      <c r="FU44" s="839"/>
      <c r="FV44" s="839"/>
      <c r="FW44" s="839"/>
      <c r="FX44" s="839"/>
      <c r="FY44" s="839"/>
      <c r="FZ44" s="839"/>
      <c r="GA44" s="839"/>
      <c r="GB44" s="839"/>
      <c r="GC44" s="839"/>
      <c r="GD44" s="839"/>
      <c r="GE44" s="839"/>
      <c r="GF44" s="838">
        <f>+лист10!GK11+лист11!GF7</f>
        <v>686611</v>
      </c>
      <c r="GG44" s="839"/>
      <c r="GH44" s="839"/>
      <c r="GI44" s="839"/>
      <c r="GJ44" s="839"/>
      <c r="GK44" s="839"/>
      <c r="GL44" s="839"/>
      <c r="GM44" s="839"/>
      <c r="GN44" s="839"/>
      <c r="GO44" s="839"/>
      <c r="GP44" s="839"/>
      <c r="GQ44" s="839"/>
      <c r="GR44" s="839"/>
      <c r="GS44" s="839"/>
      <c r="GT44" s="839"/>
      <c r="GU44" s="839"/>
      <c r="GV44" s="839"/>
      <c r="GW44" s="841"/>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row>
    <row r="45" spans="1:231" ht="3" customHeight="1" x14ac:dyDescent="0.2">
      <c r="A45" s="18"/>
      <c r="B45" s="863"/>
      <c r="C45" s="863"/>
      <c r="D45" s="863"/>
      <c r="E45" s="863"/>
      <c r="F45" s="863"/>
      <c r="G45" s="863"/>
      <c r="H45" s="863"/>
      <c r="I45" s="863"/>
      <c r="J45" s="863"/>
      <c r="K45" s="863"/>
      <c r="L45" s="863"/>
      <c r="M45" s="863"/>
      <c r="N45" s="863"/>
      <c r="O45" s="863"/>
      <c r="P45" s="863"/>
      <c r="Q45" s="863"/>
      <c r="R45" s="863"/>
      <c r="S45" s="863"/>
      <c r="T45" s="863"/>
      <c r="U45" s="863"/>
      <c r="V45" s="863"/>
      <c r="W45" s="863"/>
      <c r="X45" s="863"/>
      <c r="Y45" s="863"/>
      <c r="Z45" s="863"/>
      <c r="AA45" s="863"/>
      <c r="AB45" s="863"/>
      <c r="AC45" s="863"/>
      <c r="AD45" s="863"/>
      <c r="AE45" s="863"/>
      <c r="AF45" s="861"/>
      <c r="AG45" s="835"/>
      <c r="AH45" s="836"/>
      <c r="AI45" s="836"/>
      <c r="AJ45" s="836"/>
      <c r="AK45" s="836"/>
      <c r="AL45" s="836"/>
      <c r="AM45" s="836"/>
      <c r="AN45" s="836"/>
      <c r="AO45" s="836"/>
      <c r="AP45" s="836"/>
      <c r="AQ45" s="837"/>
      <c r="AR45" s="870"/>
      <c r="AS45" s="852"/>
      <c r="AT45" s="852"/>
      <c r="AU45" s="852"/>
      <c r="AV45" s="852"/>
      <c r="AW45" s="852"/>
      <c r="AX45" s="852"/>
      <c r="AY45" s="852"/>
      <c r="AZ45" s="852"/>
      <c r="BA45" s="852"/>
      <c r="BB45" s="852"/>
      <c r="BC45" s="852"/>
      <c r="BD45" s="852"/>
      <c r="BE45" s="852"/>
      <c r="BF45" s="852"/>
      <c r="BG45" s="852"/>
      <c r="BH45" s="852"/>
      <c r="BI45" s="853"/>
      <c r="BJ45" s="852"/>
      <c r="BK45" s="852"/>
      <c r="BL45" s="852"/>
      <c r="BM45" s="852"/>
      <c r="BN45" s="852"/>
      <c r="BO45" s="852"/>
      <c r="BP45" s="852"/>
      <c r="BQ45" s="852"/>
      <c r="BR45" s="852"/>
      <c r="BS45" s="852"/>
      <c r="BT45" s="852"/>
      <c r="BU45" s="852"/>
      <c r="BV45" s="852"/>
      <c r="BW45" s="852"/>
      <c r="BX45" s="852"/>
      <c r="BY45" s="852"/>
      <c r="BZ45" s="852"/>
      <c r="CA45" s="853"/>
      <c r="CB45" s="855"/>
      <c r="CC45" s="852"/>
      <c r="CD45" s="852"/>
      <c r="CE45" s="852"/>
      <c r="CF45" s="852"/>
      <c r="CG45" s="852"/>
      <c r="CH45" s="852"/>
      <c r="CI45" s="852"/>
      <c r="CJ45" s="852"/>
      <c r="CK45" s="852"/>
      <c r="CL45" s="852"/>
      <c r="CM45" s="852"/>
      <c r="CN45" s="852"/>
      <c r="CO45" s="852"/>
      <c r="CP45" s="853"/>
      <c r="CQ45" s="829"/>
      <c r="CR45" s="829"/>
      <c r="CS45" s="839"/>
      <c r="CT45" s="839"/>
      <c r="CU45" s="839"/>
      <c r="CV45" s="839"/>
      <c r="CW45" s="839"/>
      <c r="CX45" s="839"/>
      <c r="CY45" s="839"/>
      <c r="CZ45" s="839"/>
      <c r="DA45" s="839"/>
      <c r="DB45" s="839"/>
      <c r="DC45" s="839"/>
      <c r="DD45" s="839"/>
      <c r="DE45" s="839"/>
      <c r="DF45" s="839"/>
      <c r="DG45" s="839"/>
      <c r="DH45" s="839"/>
      <c r="DI45" s="842"/>
      <c r="DJ45" s="894"/>
      <c r="DK45" s="829"/>
      <c r="DL45" s="829"/>
      <c r="DM45" s="839"/>
      <c r="DN45" s="839"/>
      <c r="DO45" s="839"/>
      <c r="DP45" s="839"/>
      <c r="DQ45" s="839"/>
      <c r="DR45" s="839"/>
      <c r="DS45" s="839"/>
      <c r="DT45" s="839"/>
      <c r="DU45" s="839"/>
      <c r="DV45" s="839"/>
      <c r="DW45" s="839"/>
      <c r="DX45" s="839"/>
      <c r="DY45" s="839"/>
      <c r="DZ45" s="839"/>
      <c r="EA45" s="839"/>
      <c r="EB45" s="839"/>
      <c r="EC45" s="842"/>
      <c r="ED45" s="842"/>
      <c r="EE45" s="855"/>
      <c r="EF45" s="852"/>
      <c r="EG45" s="852"/>
      <c r="EH45" s="852"/>
      <c r="EI45" s="852"/>
      <c r="EJ45" s="852"/>
      <c r="EK45" s="852"/>
      <c r="EL45" s="852"/>
      <c r="EM45" s="852"/>
      <c r="EN45" s="852"/>
      <c r="EO45" s="852"/>
      <c r="EP45" s="852"/>
      <c r="EQ45" s="852"/>
      <c r="ER45" s="852"/>
      <c r="ES45" s="852"/>
      <c r="ET45" s="852"/>
      <c r="EU45" s="852"/>
      <c r="EV45" s="852"/>
      <c r="EW45" s="852"/>
      <c r="EX45" s="853"/>
      <c r="EY45" s="855"/>
      <c r="EZ45" s="852"/>
      <c r="FA45" s="852"/>
      <c r="FB45" s="852"/>
      <c r="FC45" s="852"/>
      <c r="FD45" s="852"/>
      <c r="FE45" s="852"/>
      <c r="FF45" s="852"/>
      <c r="FG45" s="852"/>
      <c r="FH45" s="852"/>
      <c r="FI45" s="852"/>
      <c r="FJ45" s="852"/>
      <c r="FK45" s="852"/>
      <c r="FL45" s="852"/>
      <c r="FM45" s="853"/>
      <c r="FN45" s="855"/>
      <c r="FO45" s="852"/>
      <c r="FP45" s="852"/>
      <c r="FQ45" s="852"/>
      <c r="FR45" s="852"/>
      <c r="FS45" s="852"/>
      <c r="FT45" s="852"/>
      <c r="FU45" s="852"/>
      <c r="FV45" s="852"/>
      <c r="FW45" s="852"/>
      <c r="FX45" s="852"/>
      <c r="FY45" s="852"/>
      <c r="FZ45" s="852"/>
      <c r="GA45" s="852"/>
      <c r="GB45" s="852"/>
      <c r="GC45" s="852"/>
      <c r="GD45" s="852"/>
      <c r="GE45" s="852"/>
      <c r="GF45" s="855"/>
      <c r="GG45" s="852"/>
      <c r="GH45" s="852"/>
      <c r="GI45" s="852"/>
      <c r="GJ45" s="852"/>
      <c r="GK45" s="852"/>
      <c r="GL45" s="852"/>
      <c r="GM45" s="852"/>
      <c r="GN45" s="852"/>
      <c r="GO45" s="852"/>
      <c r="GP45" s="852"/>
      <c r="GQ45" s="852"/>
      <c r="GR45" s="852"/>
      <c r="GS45" s="852"/>
      <c r="GT45" s="852"/>
      <c r="GU45" s="852"/>
      <c r="GV45" s="852"/>
      <c r="GW45" s="878"/>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row>
    <row r="46" spans="1:231" x14ac:dyDescent="0.2">
      <c r="A46" s="18"/>
      <c r="B46" s="863"/>
      <c r="C46" s="863"/>
      <c r="D46" s="863"/>
      <c r="E46" s="863"/>
      <c r="F46" s="863"/>
      <c r="G46" s="863"/>
      <c r="H46" s="863"/>
      <c r="I46" s="863"/>
      <c r="J46" s="863"/>
      <c r="K46" s="863"/>
      <c r="L46" s="863"/>
      <c r="M46" s="863"/>
      <c r="N46" s="863"/>
      <c r="O46" s="863"/>
      <c r="P46" s="863"/>
      <c r="Q46" s="863"/>
      <c r="R46" s="863"/>
      <c r="S46" s="863"/>
      <c r="T46" s="863"/>
      <c r="U46" s="863"/>
      <c r="V46" s="863"/>
      <c r="W46" s="863"/>
      <c r="X46" s="863"/>
      <c r="Y46" s="863"/>
      <c r="Z46" s="863"/>
      <c r="AA46" s="863"/>
      <c r="AB46" s="863"/>
      <c r="AC46" s="863"/>
      <c r="AD46" s="863"/>
      <c r="AE46" s="863"/>
      <c r="AF46" s="860">
        <v>5310</v>
      </c>
      <c r="AG46" s="832" t="s">
        <v>220</v>
      </c>
      <c r="AH46" s="833"/>
      <c r="AI46" s="833"/>
      <c r="AJ46" s="833"/>
      <c r="AK46" s="833"/>
      <c r="AL46" s="833"/>
      <c r="AM46" s="833"/>
      <c r="AN46" s="833"/>
      <c r="AO46" s="833"/>
      <c r="AP46" s="833"/>
      <c r="AQ46" s="834"/>
      <c r="AR46" s="888">
        <f>+лист10!AR13+лист11!AR9</f>
        <v>14881096</v>
      </c>
      <c r="AS46" s="884"/>
      <c r="AT46" s="884"/>
      <c r="AU46" s="884"/>
      <c r="AV46" s="884"/>
      <c r="AW46" s="884"/>
      <c r="AX46" s="884"/>
      <c r="AY46" s="884"/>
      <c r="AZ46" s="884"/>
      <c r="BA46" s="884"/>
      <c r="BB46" s="884"/>
      <c r="BC46" s="884"/>
      <c r="BD46" s="884"/>
      <c r="BE46" s="884"/>
      <c r="BF46" s="884"/>
      <c r="BG46" s="884"/>
      <c r="BH46" s="884"/>
      <c r="BI46" s="885"/>
      <c r="BJ46" s="884">
        <f>+лист10!BL13+лист11!BJ9</f>
        <v>1416429</v>
      </c>
      <c r="BK46" s="884"/>
      <c r="BL46" s="884"/>
      <c r="BM46" s="884"/>
      <c r="BN46" s="884"/>
      <c r="BO46" s="884"/>
      <c r="BP46" s="884"/>
      <c r="BQ46" s="884"/>
      <c r="BR46" s="884"/>
      <c r="BS46" s="884"/>
      <c r="BT46" s="884"/>
      <c r="BU46" s="884"/>
      <c r="BV46" s="884"/>
      <c r="BW46" s="884"/>
      <c r="BX46" s="884"/>
      <c r="BY46" s="884"/>
      <c r="BZ46" s="884"/>
      <c r="CA46" s="885"/>
      <c r="CB46" s="886">
        <f>+лист10!CF13+лист11!CB9</f>
        <v>6290356</v>
      </c>
      <c r="CC46" s="884"/>
      <c r="CD46" s="884"/>
      <c r="CE46" s="884"/>
      <c r="CF46" s="884"/>
      <c r="CG46" s="884"/>
      <c r="CH46" s="884"/>
      <c r="CI46" s="884"/>
      <c r="CJ46" s="884"/>
      <c r="CK46" s="884"/>
      <c r="CL46" s="884"/>
      <c r="CM46" s="884"/>
      <c r="CN46" s="884"/>
      <c r="CO46" s="884"/>
      <c r="CP46" s="885"/>
      <c r="CQ46" s="890" t="s">
        <v>6</v>
      </c>
      <c r="CR46" s="890"/>
      <c r="CS46" s="884">
        <f>+лист10!CX13+лист11!CS9</f>
        <v>4898974</v>
      </c>
      <c r="CT46" s="884"/>
      <c r="CU46" s="884"/>
      <c r="CV46" s="884"/>
      <c r="CW46" s="884"/>
      <c r="CX46" s="884"/>
      <c r="CY46" s="884"/>
      <c r="CZ46" s="884"/>
      <c r="DA46" s="884"/>
      <c r="DB46" s="884"/>
      <c r="DC46" s="884"/>
      <c r="DD46" s="884"/>
      <c r="DE46" s="884"/>
      <c r="DF46" s="884"/>
      <c r="DG46" s="884"/>
      <c r="DH46" s="884"/>
      <c r="DI46" s="891" t="s">
        <v>7</v>
      </c>
      <c r="DJ46" s="893"/>
      <c r="DK46" s="890" t="s">
        <v>6</v>
      </c>
      <c r="DL46" s="890"/>
      <c r="DM46" s="884">
        <f>+лист10!DQ13+лист11!DK9</f>
        <v>821874</v>
      </c>
      <c r="DN46" s="884"/>
      <c r="DO46" s="884"/>
      <c r="DP46" s="884"/>
      <c r="DQ46" s="884"/>
      <c r="DR46" s="884"/>
      <c r="DS46" s="884"/>
      <c r="DT46" s="884"/>
      <c r="DU46" s="884"/>
      <c r="DV46" s="884"/>
      <c r="DW46" s="884"/>
      <c r="DX46" s="884"/>
      <c r="DY46" s="884"/>
      <c r="DZ46" s="884"/>
      <c r="EA46" s="884"/>
      <c r="EB46" s="884"/>
      <c r="EC46" s="891" t="s">
        <v>7</v>
      </c>
      <c r="ED46" s="891"/>
      <c r="EE46" s="886">
        <f>+лист10!EH13+лист11!EE9</f>
        <v>0</v>
      </c>
      <c r="EF46" s="884"/>
      <c r="EG46" s="884"/>
      <c r="EH46" s="884"/>
      <c r="EI46" s="884"/>
      <c r="EJ46" s="884"/>
      <c r="EK46" s="884"/>
      <c r="EL46" s="884"/>
      <c r="EM46" s="884"/>
      <c r="EN46" s="884"/>
      <c r="EO46" s="884"/>
      <c r="EP46" s="884"/>
      <c r="EQ46" s="884"/>
      <c r="ER46" s="884"/>
      <c r="ES46" s="884"/>
      <c r="ET46" s="884"/>
      <c r="EU46" s="884"/>
      <c r="EV46" s="884"/>
      <c r="EW46" s="884"/>
      <c r="EX46" s="885"/>
      <c r="EY46" s="886">
        <f>+лист10!FB13+лист11!EY9</f>
        <v>180940</v>
      </c>
      <c r="EZ46" s="884"/>
      <c r="FA46" s="884"/>
      <c r="FB46" s="884"/>
      <c r="FC46" s="884"/>
      <c r="FD46" s="884"/>
      <c r="FE46" s="884"/>
      <c r="FF46" s="884"/>
      <c r="FG46" s="884"/>
      <c r="FH46" s="884"/>
      <c r="FI46" s="884"/>
      <c r="FJ46" s="884"/>
      <c r="FK46" s="884"/>
      <c r="FL46" s="884"/>
      <c r="FM46" s="885"/>
      <c r="FN46" s="886">
        <f>+лист10!FQ13+лист11!FN9</f>
        <v>16272478</v>
      </c>
      <c r="FO46" s="884"/>
      <c r="FP46" s="884"/>
      <c r="FQ46" s="884"/>
      <c r="FR46" s="884"/>
      <c r="FS46" s="884"/>
      <c r="FT46" s="884"/>
      <c r="FU46" s="884"/>
      <c r="FV46" s="884"/>
      <c r="FW46" s="884"/>
      <c r="FX46" s="884"/>
      <c r="FY46" s="884"/>
      <c r="FZ46" s="884"/>
      <c r="GA46" s="884"/>
      <c r="GB46" s="884"/>
      <c r="GC46" s="884"/>
      <c r="GD46" s="884"/>
      <c r="GE46" s="884"/>
      <c r="GF46" s="886">
        <f>+лист10!GK13+лист11!GF9</f>
        <v>775495</v>
      </c>
      <c r="GG46" s="884"/>
      <c r="GH46" s="884"/>
      <c r="GI46" s="884"/>
      <c r="GJ46" s="884"/>
      <c r="GK46" s="884"/>
      <c r="GL46" s="884"/>
      <c r="GM46" s="884"/>
      <c r="GN46" s="884"/>
      <c r="GO46" s="884"/>
      <c r="GP46" s="884"/>
      <c r="GQ46" s="884"/>
      <c r="GR46" s="884"/>
      <c r="GS46" s="884"/>
      <c r="GT46" s="884"/>
      <c r="GU46" s="884"/>
      <c r="GV46" s="884"/>
      <c r="GW46" s="889"/>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row>
    <row r="47" spans="1:231" ht="3" customHeight="1" thickBot="1" x14ac:dyDescent="0.25">
      <c r="A47" s="7"/>
      <c r="B47" s="864"/>
      <c r="C47" s="864"/>
      <c r="D47" s="864"/>
      <c r="E47" s="864"/>
      <c r="F47" s="864"/>
      <c r="G47" s="864"/>
      <c r="H47" s="864"/>
      <c r="I47" s="864"/>
      <c r="J47" s="864"/>
      <c r="K47" s="864"/>
      <c r="L47" s="864"/>
      <c r="M47" s="864"/>
      <c r="N47" s="864"/>
      <c r="O47" s="864"/>
      <c r="P47" s="864"/>
      <c r="Q47" s="864"/>
      <c r="R47" s="864"/>
      <c r="S47" s="864"/>
      <c r="T47" s="864"/>
      <c r="U47" s="864"/>
      <c r="V47" s="864"/>
      <c r="W47" s="864"/>
      <c r="X47" s="864"/>
      <c r="Y47" s="864"/>
      <c r="Z47" s="864"/>
      <c r="AA47" s="864"/>
      <c r="AB47" s="864"/>
      <c r="AC47" s="864"/>
      <c r="AD47" s="864"/>
      <c r="AE47" s="864"/>
      <c r="AF47" s="861"/>
      <c r="AG47" s="835"/>
      <c r="AH47" s="836"/>
      <c r="AI47" s="836"/>
      <c r="AJ47" s="836"/>
      <c r="AK47" s="836"/>
      <c r="AL47" s="836"/>
      <c r="AM47" s="836"/>
      <c r="AN47" s="836"/>
      <c r="AO47" s="836"/>
      <c r="AP47" s="836"/>
      <c r="AQ47" s="837"/>
      <c r="AR47" s="901"/>
      <c r="AS47" s="895"/>
      <c r="AT47" s="895"/>
      <c r="AU47" s="895"/>
      <c r="AV47" s="895"/>
      <c r="AW47" s="895"/>
      <c r="AX47" s="895"/>
      <c r="AY47" s="895"/>
      <c r="AZ47" s="895"/>
      <c r="BA47" s="895"/>
      <c r="BB47" s="895"/>
      <c r="BC47" s="895"/>
      <c r="BD47" s="895"/>
      <c r="BE47" s="895"/>
      <c r="BF47" s="895"/>
      <c r="BG47" s="895"/>
      <c r="BH47" s="895"/>
      <c r="BI47" s="896"/>
      <c r="BJ47" s="895"/>
      <c r="BK47" s="895"/>
      <c r="BL47" s="895"/>
      <c r="BM47" s="895"/>
      <c r="BN47" s="895"/>
      <c r="BO47" s="895"/>
      <c r="BP47" s="895"/>
      <c r="BQ47" s="895"/>
      <c r="BR47" s="895"/>
      <c r="BS47" s="895"/>
      <c r="BT47" s="895"/>
      <c r="BU47" s="895"/>
      <c r="BV47" s="895"/>
      <c r="BW47" s="895"/>
      <c r="BX47" s="895"/>
      <c r="BY47" s="895"/>
      <c r="BZ47" s="895"/>
      <c r="CA47" s="896"/>
      <c r="CB47" s="897"/>
      <c r="CC47" s="895"/>
      <c r="CD47" s="895"/>
      <c r="CE47" s="895"/>
      <c r="CF47" s="895"/>
      <c r="CG47" s="895"/>
      <c r="CH47" s="895"/>
      <c r="CI47" s="895"/>
      <c r="CJ47" s="895"/>
      <c r="CK47" s="895"/>
      <c r="CL47" s="895"/>
      <c r="CM47" s="895"/>
      <c r="CN47" s="895"/>
      <c r="CO47" s="895"/>
      <c r="CP47" s="896"/>
      <c r="CQ47" s="898"/>
      <c r="CR47" s="898"/>
      <c r="CS47" s="895"/>
      <c r="CT47" s="895"/>
      <c r="CU47" s="895"/>
      <c r="CV47" s="895"/>
      <c r="CW47" s="895"/>
      <c r="CX47" s="895"/>
      <c r="CY47" s="895"/>
      <c r="CZ47" s="895"/>
      <c r="DA47" s="895"/>
      <c r="DB47" s="895"/>
      <c r="DC47" s="895"/>
      <c r="DD47" s="895"/>
      <c r="DE47" s="895"/>
      <c r="DF47" s="895"/>
      <c r="DG47" s="895"/>
      <c r="DH47" s="895"/>
      <c r="DI47" s="899"/>
      <c r="DJ47" s="902"/>
      <c r="DK47" s="898"/>
      <c r="DL47" s="898"/>
      <c r="DM47" s="895"/>
      <c r="DN47" s="895"/>
      <c r="DO47" s="895"/>
      <c r="DP47" s="895"/>
      <c r="DQ47" s="895"/>
      <c r="DR47" s="895"/>
      <c r="DS47" s="895"/>
      <c r="DT47" s="895"/>
      <c r="DU47" s="895"/>
      <c r="DV47" s="895"/>
      <c r="DW47" s="895"/>
      <c r="DX47" s="895"/>
      <c r="DY47" s="895"/>
      <c r="DZ47" s="895"/>
      <c r="EA47" s="895"/>
      <c r="EB47" s="895"/>
      <c r="EC47" s="899"/>
      <c r="ED47" s="899"/>
      <c r="EE47" s="897"/>
      <c r="EF47" s="895"/>
      <c r="EG47" s="895"/>
      <c r="EH47" s="895"/>
      <c r="EI47" s="895"/>
      <c r="EJ47" s="895"/>
      <c r="EK47" s="895"/>
      <c r="EL47" s="895"/>
      <c r="EM47" s="895"/>
      <c r="EN47" s="895"/>
      <c r="EO47" s="895"/>
      <c r="EP47" s="895"/>
      <c r="EQ47" s="895"/>
      <c r="ER47" s="895"/>
      <c r="ES47" s="895"/>
      <c r="ET47" s="895"/>
      <c r="EU47" s="895"/>
      <c r="EV47" s="895"/>
      <c r="EW47" s="895"/>
      <c r="EX47" s="896"/>
      <c r="EY47" s="897"/>
      <c r="EZ47" s="895"/>
      <c r="FA47" s="895"/>
      <c r="FB47" s="895"/>
      <c r="FC47" s="895"/>
      <c r="FD47" s="895"/>
      <c r="FE47" s="895"/>
      <c r="FF47" s="895"/>
      <c r="FG47" s="895"/>
      <c r="FH47" s="895"/>
      <c r="FI47" s="895"/>
      <c r="FJ47" s="895"/>
      <c r="FK47" s="895"/>
      <c r="FL47" s="895"/>
      <c r="FM47" s="896"/>
      <c r="FN47" s="897"/>
      <c r="FO47" s="895"/>
      <c r="FP47" s="895"/>
      <c r="FQ47" s="895"/>
      <c r="FR47" s="895"/>
      <c r="FS47" s="895"/>
      <c r="FT47" s="895"/>
      <c r="FU47" s="895"/>
      <c r="FV47" s="895"/>
      <c r="FW47" s="895"/>
      <c r="FX47" s="895"/>
      <c r="FY47" s="895"/>
      <c r="FZ47" s="895"/>
      <c r="GA47" s="895"/>
      <c r="GB47" s="895"/>
      <c r="GC47" s="895"/>
      <c r="GD47" s="895"/>
      <c r="GE47" s="895"/>
      <c r="GF47" s="897"/>
      <c r="GG47" s="895"/>
      <c r="GH47" s="895"/>
      <c r="GI47" s="895"/>
      <c r="GJ47" s="895"/>
      <c r="GK47" s="895"/>
      <c r="GL47" s="895"/>
      <c r="GM47" s="895"/>
      <c r="GN47" s="895"/>
      <c r="GO47" s="895"/>
      <c r="GP47" s="895"/>
      <c r="GQ47" s="895"/>
      <c r="GR47" s="895"/>
      <c r="GS47" s="895"/>
      <c r="GT47" s="895"/>
      <c r="GU47" s="895"/>
      <c r="GV47" s="895"/>
      <c r="GW47" s="900"/>
    </row>
    <row r="48" spans="1:231" x14ac:dyDescent="0.2">
      <c r="A48" s="2"/>
      <c r="B48" s="2"/>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1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row>
    <row r="49" spans="1:23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1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row>
    <row r="50" spans="1:23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c r="GU50"/>
      <c r="GV50"/>
      <c r="GW50"/>
      <c r="GX50"/>
      <c r="GY50"/>
      <c r="GZ50"/>
      <c r="HA50"/>
      <c r="HB50"/>
      <c r="HC50"/>
      <c r="HD50"/>
      <c r="HE50"/>
      <c r="HF50"/>
      <c r="HG50"/>
      <c r="HH50"/>
      <c r="HI50"/>
      <c r="HJ50"/>
      <c r="HK50"/>
      <c r="HL50"/>
      <c r="HM50"/>
      <c r="HN50"/>
      <c r="HO50"/>
      <c r="HP50"/>
      <c r="HQ50"/>
      <c r="HR50"/>
      <c r="HS50"/>
      <c r="HT50"/>
      <c r="HU50"/>
      <c r="HV50"/>
      <c r="HW50"/>
    </row>
    <row r="51" spans="1:231" ht="15" x14ac:dyDescent="0.25">
      <c r="A51" s="556" t="s">
        <v>55</v>
      </c>
      <c r="B51" s="556"/>
      <c r="C51" s="556"/>
      <c r="D51" s="556"/>
      <c r="E51" s="556"/>
      <c r="F51" s="556"/>
      <c r="G51" s="556"/>
      <c r="H51" s="556"/>
      <c r="I51" s="556"/>
      <c r="J51" s="556"/>
      <c r="K51" s="556"/>
      <c r="L51" s="556"/>
      <c r="M51" s="556"/>
      <c r="N51" s="556"/>
      <c r="O51" s="556"/>
      <c r="P51" s="556"/>
      <c r="Q51" s="556"/>
      <c r="R51" s="556"/>
      <c r="S51" s="556"/>
      <c r="T51" s="556"/>
      <c r="U51" s="556"/>
      <c r="V51" s="556"/>
      <c r="W51" s="556"/>
      <c r="X51" s="556"/>
      <c r="Y51" s="556"/>
      <c r="Z51" s="556"/>
      <c r="AA51" s="556"/>
      <c r="AB51" s="556"/>
      <c r="AC51" s="556"/>
      <c r="AD51" s="556"/>
      <c r="AE51" s="556"/>
      <c r="AF51" s="556"/>
      <c r="AG51" s="556"/>
      <c r="AH51" s="556"/>
      <c r="AI51" s="556"/>
      <c r="AJ51" s="556"/>
      <c r="AK51" s="556"/>
      <c r="AL51" s="556"/>
      <c r="AM51" s="556"/>
      <c r="AN51" s="556"/>
      <c r="AO51" s="556"/>
      <c r="AP51" s="556"/>
      <c r="AQ51" s="556"/>
      <c r="AR51" s="556"/>
      <c r="AS51" s="556"/>
      <c r="AT51" s="556"/>
      <c r="AU51" s="556"/>
      <c r="AV51" s="556"/>
      <c r="AW51" s="556"/>
      <c r="AX51" s="556"/>
      <c r="AY51" s="556"/>
      <c r="AZ51" s="556"/>
      <c r="BA51" s="556"/>
      <c r="BB51" s="556"/>
      <c r="BC51" s="556"/>
      <c r="BD51" s="556"/>
      <c r="BE51" s="556"/>
      <c r="BF51" s="556"/>
      <c r="BG51" s="556"/>
      <c r="BH51" s="556"/>
      <c r="BI51" s="556"/>
      <c r="BJ51" s="556"/>
      <c r="BK51" s="556"/>
      <c r="BL51" s="556"/>
      <c r="BM51" s="556"/>
      <c r="BN51" s="556"/>
      <c r="BO51" s="556"/>
      <c r="BP51" s="556"/>
      <c r="BQ51" s="556"/>
      <c r="BR51" s="556"/>
      <c r="BS51" s="556"/>
      <c r="BT51" s="556"/>
      <c r="BU51" s="556"/>
      <c r="BV51" s="556"/>
      <c r="BW51" s="556"/>
      <c r="BX51" s="556"/>
      <c r="BY51" s="556"/>
      <c r="BZ51" s="556"/>
      <c r="CA51" s="556"/>
      <c r="CB51" s="556"/>
      <c r="CC51" s="556"/>
      <c r="CD51" s="556"/>
      <c r="CE51" s="556"/>
      <c r="CF51" s="556"/>
      <c r="CG51" s="556"/>
      <c r="CH51" s="556"/>
      <c r="CI51" s="556"/>
      <c r="CJ51" s="556"/>
      <c r="CK51" s="556"/>
      <c r="CL51" s="556"/>
      <c r="CM51" s="556"/>
      <c r="CN51" s="556"/>
      <c r="CO51" s="556"/>
      <c r="CP51" s="556"/>
      <c r="CQ51" s="556"/>
      <c r="CR51" s="556"/>
      <c r="CS51" s="556"/>
      <c r="CT51" s="556"/>
      <c r="CU51" s="556"/>
      <c r="CV51" s="556"/>
      <c r="CW51" s="556"/>
      <c r="CX51" s="556"/>
      <c r="CY51" s="556"/>
      <c r="CZ51" s="556"/>
      <c r="DA51" s="556"/>
      <c r="DB51" s="556"/>
      <c r="DC51" s="556"/>
      <c r="DD51" s="556"/>
      <c r="DE51" s="556"/>
      <c r="DF51" s="556"/>
      <c r="DG51" s="556"/>
      <c r="DH51" s="556"/>
      <c r="DI51" s="556"/>
      <c r="DJ51" s="556"/>
      <c r="DK51" s="556"/>
      <c r="DL51" s="556"/>
      <c r="DM51" s="556"/>
      <c r="DN51" s="556"/>
      <c r="DO51" s="556"/>
      <c r="DP51" s="556"/>
      <c r="DQ51" s="556"/>
      <c r="DR51" s="556"/>
      <c r="DS51" s="556"/>
      <c r="DT51" s="556"/>
      <c r="DU51" s="556"/>
      <c r="DV51" s="556"/>
      <c r="DW51" s="556"/>
      <c r="DX51" s="556"/>
      <c r="DY51" s="556"/>
      <c r="DZ51" s="556"/>
      <c r="EA51" s="556"/>
      <c r="EB51" s="556"/>
      <c r="EC51" s="556"/>
      <c r="ED51" s="556"/>
      <c r="EE51" s="556"/>
      <c r="EF51" s="556"/>
      <c r="EG51" s="556"/>
      <c r="EH51" s="556"/>
      <c r="EI51" s="556"/>
      <c r="EJ51" s="556"/>
      <c r="EK51" s="556"/>
      <c r="EL51" s="146"/>
      <c r="EM51" s="146"/>
      <c r="EN51" s="146"/>
      <c r="EO51" s="146"/>
      <c r="EP51" s="146"/>
      <c r="EQ51" s="146"/>
      <c r="ER51" s="146"/>
      <c r="ES51" s="146"/>
      <c r="ET51" s="146"/>
      <c r="EU51" s="146"/>
      <c r="EV51" s="146"/>
      <c r="EW51" s="146"/>
      <c r="EX51" s="146"/>
      <c r="EY51" s="146"/>
      <c r="EZ51" s="146"/>
      <c r="FA51" s="146"/>
      <c r="FB51" s="146"/>
      <c r="FC51" s="146"/>
      <c r="FD51" s="146"/>
      <c r="FE51" s="146"/>
      <c r="FF51" s="146"/>
      <c r="FG51" s="146"/>
      <c r="FH51" s="146"/>
      <c r="FI51" s="146"/>
      <c r="FJ51" s="146"/>
      <c r="FK51" s="146"/>
      <c r="FL51" s="146"/>
      <c r="FM51" s="14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c r="GU51"/>
      <c r="GV51"/>
      <c r="GW51"/>
      <c r="GX51"/>
      <c r="GY51"/>
      <c r="GZ51"/>
      <c r="HA51"/>
      <c r="HB51"/>
      <c r="HC51"/>
      <c r="HD51"/>
      <c r="HE51"/>
      <c r="HF51"/>
      <c r="HG51"/>
      <c r="HH51"/>
      <c r="HI51"/>
      <c r="HJ51"/>
      <c r="HK51"/>
      <c r="HL51"/>
      <c r="HM51"/>
      <c r="HN51"/>
      <c r="HO51"/>
      <c r="HP51"/>
      <c r="HQ51"/>
      <c r="HR51"/>
      <c r="HS51"/>
      <c r="HT51"/>
      <c r="HU51"/>
      <c r="HV51"/>
      <c r="HW51"/>
    </row>
    <row r="52" spans="1:231" x14ac:dyDescent="0.2">
      <c r="GT52"/>
      <c r="GU52"/>
      <c r="GV52"/>
      <c r="GW52"/>
      <c r="GX52"/>
      <c r="GY52"/>
      <c r="GZ52"/>
      <c r="HA52"/>
      <c r="HB52"/>
      <c r="HC52"/>
      <c r="HD52"/>
      <c r="HE52"/>
      <c r="HF52"/>
      <c r="HG52"/>
      <c r="HH52"/>
      <c r="HI52"/>
      <c r="HJ52"/>
      <c r="HK52"/>
      <c r="HL52"/>
      <c r="HM52"/>
      <c r="HN52"/>
      <c r="HO52"/>
      <c r="HP52"/>
      <c r="HQ52"/>
      <c r="HR52"/>
      <c r="HS52"/>
      <c r="HT52"/>
      <c r="HU52"/>
      <c r="HV52"/>
      <c r="HW52"/>
    </row>
    <row r="53" spans="1:231" x14ac:dyDescent="0.2">
      <c r="A53" s="566" t="s">
        <v>2</v>
      </c>
      <c r="B53" s="567"/>
      <c r="C53" s="567"/>
      <c r="D53" s="567"/>
      <c r="E53" s="567"/>
      <c r="F53" s="567"/>
      <c r="G53" s="567"/>
      <c r="H53" s="567"/>
      <c r="I53" s="567"/>
      <c r="J53" s="567"/>
      <c r="K53" s="567"/>
      <c r="L53" s="567"/>
      <c r="M53" s="567"/>
      <c r="N53" s="567"/>
      <c r="O53" s="567"/>
      <c r="P53" s="567"/>
      <c r="Q53" s="567"/>
      <c r="R53" s="567"/>
      <c r="S53" s="567"/>
      <c r="T53" s="567"/>
      <c r="U53" s="567"/>
      <c r="V53" s="567"/>
      <c r="W53" s="567"/>
      <c r="X53" s="567"/>
      <c r="Y53" s="567"/>
      <c r="Z53" s="567"/>
      <c r="AA53" s="567"/>
      <c r="AB53" s="567"/>
      <c r="AC53" s="567"/>
      <c r="AD53" s="567"/>
      <c r="AE53" s="567"/>
      <c r="AF53" s="567"/>
      <c r="AG53" s="567"/>
      <c r="AH53" s="567"/>
      <c r="AI53" s="567"/>
      <c r="AJ53" s="567"/>
      <c r="AK53" s="567"/>
      <c r="AL53" s="567"/>
      <c r="AM53" s="567"/>
      <c r="AN53" s="567"/>
      <c r="AO53" s="567"/>
      <c r="AP53" s="725" t="s">
        <v>102</v>
      </c>
      <c r="AQ53" s="726"/>
      <c r="AR53" s="726"/>
      <c r="AS53" s="726"/>
      <c r="AT53" s="726"/>
      <c r="AU53" s="727"/>
      <c r="AV53" s="560" t="s">
        <v>18</v>
      </c>
      <c r="AW53" s="561"/>
      <c r="AX53" s="561"/>
      <c r="AY53" s="561"/>
      <c r="AZ53" s="561"/>
      <c r="BA53" s="561"/>
      <c r="BB53" s="561"/>
      <c r="BC53" s="561"/>
      <c r="BD53" s="561"/>
      <c r="BE53" s="561"/>
      <c r="BF53" s="561"/>
      <c r="BG53" s="561"/>
      <c r="BH53" s="561"/>
      <c r="BI53" s="561"/>
      <c r="BJ53" s="561"/>
      <c r="BK53" s="561"/>
      <c r="BL53" s="561"/>
      <c r="BM53" s="561"/>
      <c r="BN53" s="561"/>
      <c r="BO53" s="561"/>
      <c r="BP53" s="561"/>
      <c r="BQ53" s="561"/>
      <c r="BR53" s="561"/>
      <c r="BS53" s="561"/>
      <c r="BT53" s="561"/>
      <c r="BU53" s="561"/>
      <c r="BV53" s="561"/>
      <c r="BW53" s="561"/>
      <c r="BX53" s="561"/>
      <c r="BY53" s="562"/>
      <c r="BZ53" s="560" t="s">
        <v>18</v>
      </c>
      <c r="CA53" s="561"/>
      <c r="CB53" s="561"/>
      <c r="CC53" s="561"/>
      <c r="CD53" s="561"/>
      <c r="CE53" s="561"/>
      <c r="CF53" s="561"/>
      <c r="CG53" s="561"/>
      <c r="CH53" s="561"/>
      <c r="CI53" s="561"/>
      <c r="CJ53" s="561"/>
      <c r="CK53" s="561"/>
      <c r="CL53" s="561"/>
      <c r="CM53" s="561"/>
      <c r="CN53" s="561"/>
      <c r="CO53" s="561"/>
      <c r="CP53" s="561"/>
      <c r="CQ53" s="561"/>
      <c r="CR53" s="561"/>
      <c r="CS53" s="561"/>
      <c r="CT53" s="561"/>
      <c r="CU53" s="561"/>
      <c r="CV53" s="561"/>
      <c r="CW53" s="561"/>
      <c r="CX53" s="561"/>
      <c r="CY53" s="561"/>
      <c r="CZ53" s="561"/>
      <c r="DA53" s="561"/>
      <c r="DB53" s="561"/>
      <c r="DC53" s="562"/>
      <c r="DD53" s="560" t="s">
        <v>18</v>
      </c>
      <c r="DE53" s="561"/>
      <c r="DF53" s="561"/>
      <c r="DG53" s="561"/>
      <c r="DH53" s="561"/>
      <c r="DI53" s="561"/>
      <c r="DJ53" s="561"/>
      <c r="DK53" s="561"/>
      <c r="DL53" s="561"/>
      <c r="DM53" s="561"/>
      <c r="DN53" s="561"/>
      <c r="DO53" s="561"/>
      <c r="DP53" s="561"/>
      <c r="DQ53" s="561"/>
      <c r="DR53" s="561"/>
      <c r="DS53" s="561"/>
      <c r="DT53" s="561"/>
      <c r="DU53" s="561"/>
      <c r="DV53" s="561"/>
      <c r="DW53" s="561"/>
      <c r="DX53" s="561"/>
      <c r="DY53" s="561"/>
      <c r="DZ53" s="561"/>
      <c r="EA53" s="561"/>
      <c r="EB53" s="561"/>
      <c r="EC53" s="561"/>
      <c r="ED53" s="561"/>
      <c r="EE53" s="561"/>
      <c r="EF53" s="561"/>
      <c r="EG53" s="561"/>
      <c r="EH53" s="56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row>
    <row r="54" spans="1:231" x14ac:dyDescent="0.2">
      <c r="A54" s="815"/>
      <c r="B54" s="816"/>
      <c r="C54" s="816"/>
      <c r="D54" s="816"/>
      <c r="E54" s="816"/>
      <c r="F54" s="816"/>
      <c r="G54" s="816"/>
      <c r="H54" s="816"/>
      <c r="I54" s="816"/>
      <c r="J54" s="816"/>
      <c r="K54" s="816"/>
      <c r="L54" s="816"/>
      <c r="M54" s="816"/>
      <c r="N54" s="816"/>
      <c r="O54" s="816"/>
      <c r="P54" s="816"/>
      <c r="Q54" s="816"/>
      <c r="R54" s="816"/>
      <c r="S54" s="816"/>
      <c r="T54" s="816"/>
      <c r="U54" s="816"/>
      <c r="V54" s="816"/>
      <c r="W54" s="816"/>
      <c r="X54" s="816"/>
      <c r="Y54" s="816"/>
      <c r="Z54" s="816"/>
      <c r="AA54" s="816"/>
      <c r="AB54" s="816"/>
      <c r="AC54" s="816"/>
      <c r="AD54" s="816"/>
      <c r="AE54" s="816"/>
      <c r="AF54" s="816"/>
      <c r="AG54" s="816"/>
      <c r="AH54" s="816"/>
      <c r="AI54" s="816"/>
      <c r="AJ54" s="816"/>
      <c r="AK54" s="816"/>
      <c r="AL54" s="816"/>
      <c r="AM54" s="816"/>
      <c r="AN54" s="816"/>
      <c r="AO54" s="816"/>
      <c r="AP54" s="819"/>
      <c r="AQ54" s="909"/>
      <c r="AR54" s="909"/>
      <c r="AS54" s="909"/>
      <c r="AT54" s="909"/>
      <c r="AU54" s="910"/>
      <c r="AV54" s="907" t="s">
        <v>214</v>
      </c>
      <c r="AW54" s="563"/>
      <c r="AX54" s="563"/>
      <c r="AY54" s="563"/>
      <c r="AZ54" s="563"/>
      <c r="BA54" s="563"/>
      <c r="BB54" s="563"/>
      <c r="BC54" s="563"/>
      <c r="BD54" s="563"/>
      <c r="BE54" s="563"/>
      <c r="BF54" s="563"/>
      <c r="BG54" s="563"/>
      <c r="BH54" s="563"/>
      <c r="BI54" s="563"/>
      <c r="BJ54" s="563"/>
      <c r="BK54" s="563"/>
      <c r="BL54" s="563"/>
      <c r="BM54" s="563"/>
      <c r="BN54" s="563"/>
      <c r="BO54" s="563"/>
      <c r="BP54" s="563"/>
      <c r="BQ54" s="563"/>
      <c r="BR54" s="563"/>
      <c r="BS54" s="563"/>
      <c r="BT54" s="563"/>
      <c r="BU54" s="563"/>
      <c r="BV54" s="563"/>
      <c r="BW54" s="563"/>
      <c r="BX54" s="563"/>
      <c r="BY54" s="908"/>
      <c r="BZ54" s="907" t="s">
        <v>182</v>
      </c>
      <c r="CA54" s="563"/>
      <c r="CB54" s="563"/>
      <c r="CC54" s="563"/>
      <c r="CD54" s="563"/>
      <c r="CE54" s="563"/>
      <c r="CF54" s="563"/>
      <c r="CG54" s="563"/>
      <c r="CH54" s="563"/>
      <c r="CI54" s="563"/>
      <c r="CJ54" s="563"/>
      <c r="CK54" s="563"/>
      <c r="CL54" s="563"/>
      <c r="CM54" s="563"/>
      <c r="CN54" s="563"/>
      <c r="CO54" s="563"/>
      <c r="CP54" s="563"/>
      <c r="CQ54" s="563"/>
      <c r="CR54" s="563"/>
      <c r="CS54" s="563"/>
      <c r="CT54" s="563"/>
      <c r="CU54" s="563"/>
      <c r="CV54" s="563"/>
      <c r="CW54" s="563"/>
      <c r="CX54" s="563"/>
      <c r="CY54" s="563"/>
      <c r="CZ54" s="563"/>
      <c r="DA54" s="563"/>
      <c r="DB54" s="563"/>
      <c r="DC54" s="908"/>
      <c r="DD54" s="907" t="s">
        <v>183</v>
      </c>
      <c r="DE54" s="563"/>
      <c r="DF54" s="563"/>
      <c r="DG54" s="563"/>
      <c r="DH54" s="563"/>
      <c r="DI54" s="563"/>
      <c r="DJ54" s="563"/>
      <c r="DK54" s="563"/>
      <c r="DL54" s="563"/>
      <c r="DM54" s="563"/>
      <c r="DN54" s="563"/>
      <c r="DO54" s="563"/>
      <c r="DP54" s="563"/>
      <c r="DQ54" s="563"/>
      <c r="DR54" s="563"/>
      <c r="DS54" s="563"/>
      <c r="DT54" s="563"/>
      <c r="DU54" s="563"/>
      <c r="DV54" s="563"/>
      <c r="DW54" s="563"/>
      <c r="DX54" s="563"/>
      <c r="DY54" s="563"/>
      <c r="DZ54" s="563"/>
      <c r="EA54" s="563"/>
      <c r="EB54" s="563"/>
      <c r="EC54" s="563"/>
      <c r="ED54" s="563"/>
      <c r="EE54" s="563"/>
      <c r="EF54" s="563"/>
      <c r="EG54" s="563"/>
      <c r="EH54" s="908"/>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row>
    <row r="55" spans="1:231" ht="3" customHeight="1" x14ac:dyDescent="0.2">
      <c r="A55" s="815"/>
      <c r="B55" s="816"/>
      <c r="C55" s="816"/>
      <c r="D55" s="816"/>
      <c r="E55" s="816"/>
      <c r="F55" s="816"/>
      <c r="G55" s="816"/>
      <c r="H55" s="816"/>
      <c r="I55" s="816"/>
      <c r="J55" s="816"/>
      <c r="K55" s="816"/>
      <c r="L55" s="816"/>
      <c r="M55" s="816"/>
      <c r="N55" s="816"/>
      <c r="O55" s="816"/>
      <c r="P55" s="816"/>
      <c r="Q55" s="816"/>
      <c r="R55" s="816"/>
      <c r="S55" s="816"/>
      <c r="T55" s="816"/>
      <c r="U55" s="816"/>
      <c r="V55" s="816"/>
      <c r="W55" s="816"/>
      <c r="X55" s="816"/>
      <c r="Y55" s="816"/>
      <c r="Z55" s="816"/>
      <c r="AA55" s="816"/>
      <c r="AB55" s="816"/>
      <c r="AC55" s="816"/>
      <c r="AD55" s="816"/>
      <c r="AE55" s="816"/>
      <c r="AF55" s="816"/>
      <c r="AG55" s="816"/>
      <c r="AH55" s="816"/>
      <c r="AI55" s="816"/>
      <c r="AJ55" s="816"/>
      <c r="AK55" s="816"/>
      <c r="AL55" s="816"/>
      <c r="AM55" s="816"/>
      <c r="AN55" s="816"/>
      <c r="AO55" s="816"/>
      <c r="AP55" s="728"/>
      <c r="AQ55" s="729"/>
      <c r="AR55" s="729"/>
      <c r="AS55" s="729"/>
      <c r="AT55" s="729"/>
      <c r="AU55" s="730"/>
      <c r="AV55" s="165"/>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7"/>
      <c r="BZ55" s="154"/>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55"/>
      <c r="DA55" s="155"/>
      <c r="DB55" s="155"/>
      <c r="DC55" s="156"/>
      <c r="DD55" s="165"/>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7"/>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row>
    <row r="56" spans="1:231" ht="13.5" thickBot="1" x14ac:dyDescent="0.25">
      <c r="A56" s="903">
        <v>1</v>
      </c>
      <c r="B56" s="903"/>
      <c r="C56" s="903"/>
      <c r="D56" s="903"/>
      <c r="E56" s="903"/>
      <c r="F56" s="903"/>
      <c r="G56" s="903"/>
      <c r="H56" s="903"/>
      <c r="I56" s="903"/>
      <c r="J56" s="903"/>
      <c r="K56" s="903"/>
      <c r="L56" s="903"/>
      <c r="M56" s="903"/>
      <c r="N56" s="903"/>
      <c r="O56" s="903"/>
      <c r="P56" s="903"/>
      <c r="Q56" s="903"/>
      <c r="R56" s="903"/>
      <c r="S56" s="903"/>
      <c r="T56" s="903"/>
      <c r="U56" s="903"/>
      <c r="V56" s="903"/>
      <c r="W56" s="903"/>
      <c r="X56" s="903"/>
      <c r="Y56" s="903"/>
      <c r="Z56" s="903"/>
      <c r="AA56" s="903"/>
      <c r="AB56" s="903"/>
      <c r="AC56" s="903"/>
      <c r="AD56" s="903"/>
      <c r="AE56" s="903"/>
      <c r="AF56" s="903"/>
      <c r="AG56" s="903"/>
      <c r="AH56" s="903"/>
      <c r="AI56" s="903"/>
      <c r="AJ56" s="903"/>
      <c r="AK56" s="903"/>
      <c r="AL56" s="903"/>
      <c r="AM56" s="903"/>
      <c r="AN56" s="903"/>
      <c r="AO56" s="903"/>
      <c r="AP56" s="911">
        <v>2</v>
      </c>
      <c r="AQ56" s="912"/>
      <c r="AR56" s="912"/>
      <c r="AS56" s="912"/>
      <c r="AT56" s="912"/>
      <c r="AU56" s="913"/>
      <c r="AV56" s="904">
        <v>3</v>
      </c>
      <c r="AW56" s="905"/>
      <c r="AX56" s="905"/>
      <c r="AY56" s="905"/>
      <c r="AZ56" s="905"/>
      <c r="BA56" s="905"/>
      <c r="BB56" s="905"/>
      <c r="BC56" s="905"/>
      <c r="BD56" s="905"/>
      <c r="BE56" s="905"/>
      <c r="BF56" s="905"/>
      <c r="BG56" s="905"/>
      <c r="BH56" s="905"/>
      <c r="BI56" s="905"/>
      <c r="BJ56" s="905"/>
      <c r="BK56" s="905"/>
      <c r="BL56" s="905"/>
      <c r="BM56" s="905"/>
      <c r="BN56" s="905"/>
      <c r="BO56" s="905"/>
      <c r="BP56" s="905"/>
      <c r="BQ56" s="905"/>
      <c r="BR56" s="905"/>
      <c r="BS56" s="905"/>
      <c r="BT56" s="905"/>
      <c r="BU56" s="905"/>
      <c r="BV56" s="905"/>
      <c r="BW56" s="905"/>
      <c r="BX56" s="905"/>
      <c r="BY56" s="906"/>
      <c r="BZ56" s="904">
        <v>4</v>
      </c>
      <c r="CA56" s="905"/>
      <c r="CB56" s="905"/>
      <c r="CC56" s="905"/>
      <c r="CD56" s="905"/>
      <c r="CE56" s="905"/>
      <c r="CF56" s="905"/>
      <c r="CG56" s="905"/>
      <c r="CH56" s="905"/>
      <c r="CI56" s="905"/>
      <c r="CJ56" s="905"/>
      <c r="CK56" s="905"/>
      <c r="CL56" s="905"/>
      <c r="CM56" s="905"/>
      <c r="CN56" s="905"/>
      <c r="CO56" s="905"/>
      <c r="CP56" s="905"/>
      <c r="CQ56" s="905"/>
      <c r="CR56" s="905"/>
      <c r="CS56" s="905"/>
      <c r="CT56" s="905"/>
      <c r="CU56" s="905"/>
      <c r="CV56" s="905"/>
      <c r="CW56" s="905"/>
      <c r="CX56" s="905"/>
      <c r="CY56" s="905"/>
      <c r="CZ56" s="905"/>
      <c r="DA56" s="905"/>
      <c r="DB56" s="905"/>
      <c r="DC56" s="906"/>
      <c r="DD56" s="904">
        <v>5</v>
      </c>
      <c r="DE56" s="905"/>
      <c r="DF56" s="905"/>
      <c r="DG56" s="905"/>
      <c r="DH56" s="905"/>
      <c r="DI56" s="905"/>
      <c r="DJ56" s="905"/>
      <c r="DK56" s="905"/>
      <c r="DL56" s="905"/>
      <c r="DM56" s="905"/>
      <c r="DN56" s="905"/>
      <c r="DO56" s="905"/>
      <c r="DP56" s="905"/>
      <c r="DQ56" s="905"/>
      <c r="DR56" s="905"/>
      <c r="DS56" s="905"/>
      <c r="DT56" s="905"/>
      <c r="DU56" s="905"/>
      <c r="DV56" s="905"/>
      <c r="DW56" s="905"/>
      <c r="DX56" s="905"/>
      <c r="DY56" s="905"/>
      <c r="DZ56" s="905"/>
      <c r="EA56" s="905"/>
      <c r="EB56" s="905"/>
      <c r="EC56" s="905"/>
      <c r="ED56" s="905"/>
      <c r="EE56" s="905"/>
      <c r="EF56" s="905"/>
      <c r="EG56" s="905"/>
      <c r="EH56" s="906"/>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row>
    <row r="57" spans="1:231" s="138" customFormat="1" ht="27" customHeight="1" x14ac:dyDescent="0.2">
      <c r="A57" s="25"/>
      <c r="B57" s="817" t="s">
        <v>98</v>
      </c>
      <c r="C57" s="817"/>
      <c r="D57" s="817"/>
      <c r="E57" s="817"/>
      <c r="F57" s="817"/>
      <c r="G57" s="817"/>
      <c r="H57" s="817"/>
      <c r="I57" s="817"/>
      <c r="J57" s="817"/>
      <c r="K57" s="817"/>
      <c r="L57" s="817"/>
      <c r="M57" s="817"/>
      <c r="N57" s="817"/>
      <c r="O57" s="817"/>
      <c r="P57" s="817"/>
      <c r="Q57" s="817"/>
      <c r="R57" s="817"/>
      <c r="S57" s="817"/>
      <c r="T57" s="817"/>
      <c r="U57" s="817"/>
      <c r="V57" s="817"/>
      <c r="W57" s="817"/>
      <c r="X57" s="817"/>
      <c r="Y57" s="817"/>
      <c r="Z57" s="817"/>
      <c r="AA57" s="817"/>
      <c r="AB57" s="817"/>
      <c r="AC57" s="817"/>
      <c r="AD57" s="817"/>
      <c r="AE57" s="817"/>
      <c r="AF57" s="817"/>
      <c r="AG57" s="817"/>
      <c r="AH57" s="817"/>
      <c r="AI57" s="817"/>
      <c r="AJ57" s="817"/>
      <c r="AK57" s="817"/>
      <c r="AL57" s="817"/>
      <c r="AM57" s="817"/>
      <c r="AN57" s="817"/>
      <c r="AO57" s="817"/>
      <c r="AP57" s="735">
        <v>5320</v>
      </c>
      <c r="AQ57" s="736"/>
      <c r="AR57" s="736"/>
      <c r="AS57" s="736"/>
      <c r="AT57" s="736"/>
      <c r="AU57" s="737"/>
      <c r="AV57" s="720">
        <v>1200000</v>
      </c>
      <c r="AW57" s="721"/>
      <c r="AX57" s="721"/>
      <c r="AY57" s="721"/>
      <c r="AZ57" s="721"/>
      <c r="BA57" s="721"/>
      <c r="BB57" s="721"/>
      <c r="BC57" s="721"/>
      <c r="BD57" s="721"/>
      <c r="BE57" s="721"/>
      <c r="BF57" s="721"/>
      <c r="BG57" s="721"/>
      <c r="BH57" s="721"/>
      <c r="BI57" s="721"/>
      <c r="BJ57" s="721"/>
      <c r="BK57" s="721"/>
      <c r="BL57" s="721"/>
      <c r="BM57" s="721"/>
      <c r="BN57" s="721"/>
      <c r="BO57" s="721"/>
      <c r="BP57" s="721"/>
      <c r="BQ57" s="721"/>
      <c r="BR57" s="721"/>
      <c r="BS57" s="721"/>
      <c r="BT57" s="721"/>
      <c r="BU57" s="721"/>
      <c r="BV57" s="721"/>
      <c r="BW57" s="721"/>
      <c r="BX57" s="721"/>
      <c r="BY57" s="722"/>
      <c r="BZ57" s="756">
        <v>1200000</v>
      </c>
      <c r="CA57" s="721"/>
      <c r="CB57" s="721"/>
      <c r="CC57" s="721"/>
      <c r="CD57" s="721"/>
      <c r="CE57" s="721"/>
      <c r="CF57" s="721"/>
      <c r="CG57" s="721"/>
      <c r="CH57" s="721"/>
      <c r="CI57" s="721"/>
      <c r="CJ57" s="721"/>
      <c r="CK57" s="721"/>
      <c r="CL57" s="721"/>
      <c r="CM57" s="721"/>
      <c r="CN57" s="721"/>
      <c r="CO57" s="721"/>
      <c r="CP57" s="721"/>
      <c r="CQ57" s="721"/>
      <c r="CR57" s="721"/>
      <c r="CS57" s="721"/>
      <c r="CT57" s="721"/>
      <c r="CU57" s="721"/>
      <c r="CV57" s="721"/>
      <c r="CW57" s="721"/>
      <c r="CX57" s="721"/>
      <c r="CY57" s="721"/>
      <c r="CZ57" s="721"/>
      <c r="DA57" s="721"/>
      <c r="DB57" s="721"/>
      <c r="DC57" s="722"/>
      <c r="DD57" s="756">
        <v>1200000</v>
      </c>
      <c r="DE57" s="721"/>
      <c r="DF57" s="721"/>
      <c r="DG57" s="721"/>
      <c r="DH57" s="721"/>
      <c r="DI57" s="721"/>
      <c r="DJ57" s="721"/>
      <c r="DK57" s="721"/>
      <c r="DL57" s="721"/>
      <c r="DM57" s="721"/>
      <c r="DN57" s="721"/>
      <c r="DO57" s="721"/>
      <c r="DP57" s="721"/>
      <c r="DQ57" s="721"/>
      <c r="DR57" s="721"/>
      <c r="DS57" s="721"/>
      <c r="DT57" s="721"/>
      <c r="DU57" s="721"/>
      <c r="DV57" s="721"/>
      <c r="DW57" s="721"/>
      <c r="DX57" s="721"/>
      <c r="DY57" s="721"/>
      <c r="DZ57" s="721"/>
      <c r="EA57" s="721"/>
      <c r="EB57" s="721"/>
      <c r="EC57" s="721"/>
      <c r="ED57" s="721"/>
      <c r="EE57" s="721"/>
      <c r="EF57" s="721"/>
      <c r="EG57" s="721"/>
      <c r="EH57" s="757"/>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row>
    <row r="58" spans="1:231" s="138" customFormat="1" ht="27" customHeight="1" x14ac:dyDescent="0.2">
      <c r="A58" s="22"/>
      <c r="B58" s="699" t="s">
        <v>99</v>
      </c>
      <c r="C58" s="699"/>
      <c r="D58" s="699"/>
      <c r="E58" s="699"/>
      <c r="F58" s="699"/>
      <c r="G58" s="699"/>
      <c r="H58" s="699"/>
      <c r="I58" s="699"/>
      <c r="J58" s="699"/>
      <c r="K58" s="699"/>
      <c r="L58" s="699"/>
      <c r="M58" s="699"/>
      <c r="N58" s="699"/>
      <c r="O58" s="699"/>
      <c r="P58" s="699"/>
      <c r="Q58" s="699"/>
      <c r="R58" s="699"/>
      <c r="S58" s="699"/>
      <c r="T58" s="699"/>
      <c r="U58" s="699"/>
      <c r="V58" s="699"/>
      <c r="W58" s="699"/>
      <c r="X58" s="699"/>
      <c r="Y58" s="699"/>
      <c r="Z58" s="699"/>
      <c r="AA58" s="699"/>
      <c r="AB58" s="699"/>
      <c r="AC58" s="699"/>
      <c r="AD58" s="699"/>
      <c r="AE58" s="699"/>
      <c r="AF58" s="699"/>
      <c r="AG58" s="699"/>
      <c r="AH58" s="699"/>
      <c r="AI58" s="699"/>
      <c r="AJ58" s="699"/>
      <c r="AK58" s="699"/>
      <c r="AL58" s="699"/>
      <c r="AM58" s="699"/>
      <c r="AN58" s="699"/>
      <c r="AO58" s="699"/>
      <c r="AP58" s="735">
        <v>5325</v>
      </c>
      <c r="AQ58" s="736"/>
      <c r="AR58" s="736"/>
      <c r="AS58" s="736"/>
      <c r="AT58" s="736"/>
      <c r="AU58" s="737"/>
      <c r="AV58" s="813">
        <v>326703</v>
      </c>
      <c r="AW58" s="698"/>
      <c r="AX58" s="698"/>
      <c r="AY58" s="698"/>
      <c r="AZ58" s="698"/>
      <c r="BA58" s="698"/>
      <c r="BB58" s="698"/>
      <c r="BC58" s="698"/>
      <c r="BD58" s="698"/>
      <c r="BE58" s="698"/>
      <c r="BF58" s="698"/>
      <c r="BG58" s="698"/>
      <c r="BH58" s="698"/>
      <c r="BI58" s="698"/>
      <c r="BJ58" s="698"/>
      <c r="BK58" s="698"/>
      <c r="BL58" s="698"/>
      <c r="BM58" s="698"/>
      <c r="BN58" s="698"/>
      <c r="BO58" s="698"/>
      <c r="BP58" s="698"/>
      <c r="BQ58" s="698"/>
      <c r="BR58" s="698"/>
      <c r="BS58" s="698"/>
      <c r="BT58" s="698"/>
      <c r="BU58" s="698"/>
      <c r="BV58" s="698"/>
      <c r="BW58" s="698"/>
      <c r="BX58" s="698"/>
      <c r="BY58" s="814"/>
      <c r="BZ58" s="811">
        <v>309973</v>
      </c>
      <c r="CA58" s="698"/>
      <c r="CB58" s="698"/>
      <c r="CC58" s="698"/>
      <c r="CD58" s="698"/>
      <c r="CE58" s="698"/>
      <c r="CF58" s="698"/>
      <c r="CG58" s="698"/>
      <c r="CH58" s="698"/>
      <c r="CI58" s="698"/>
      <c r="CJ58" s="698"/>
      <c r="CK58" s="698"/>
      <c r="CL58" s="698"/>
      <c r="CM58" s="698"/>
      <c r="CN58" s="698"/>
      <c r="CO58" s="698"/>
      <c r="CP58" s="698"/>
      <c r="CQ58" s="698"/>
      <c r="CR58" s="698"/>
      <c r="CS58" s="698"/>
      <c r="CT58" s="698"/>
      <c r="CU58" s="698"/>
      <c r="CV58" s="698"/>
      <c r="CW58" s="698"/>
      <c r="CX58" s="698"/>
      <c r="CY58" s="698"/>
      <c r="CZ58" s="698"/>
      <c r="DA58" s="698"/>
      <c r="DB58" s="698"/>
      <c r="DC58" s="814"/>
      <c r="DD58" s="811">
        <v>288104</v>
      </c>
      <c r="DE58" s="698"/>
      <c r="DF58" s="698"/>
      <c r="DG58" s="698"/>
      <c r="DH58" s="698"/>
      <c r="DI58" s="698"/>
      <c r="DJ58" s="698"/>
      <c r="DK58" s="698"/>
      <c r="DL58" s="698"/>
      <c r="DM58" s="698"/>
      <c r="DN58" s="698"/>
      <c r="DO58" s="698"/>
      <c r="DP58" s="698"/>
      <c r="DQ58" s="698"/>
      <c r="DR58" s="698"/>
      <c r="DS58" s="698"/>
      <c r="DT58" s="698"/>
      <c r="DU58" s="698"/>
      <c r="DV58" s="698"/>
      <c r="DW58" s="698"/>
      <c r="DX58" s="698"/>
      <c r="DY58" s="698"/>
      <c r="DZ58" s="698"/>
      <c r="EA58" s="698"/>
      <c r="EB58" s="698"/>
      <c r="EC58" s="698"/>
      <c r="ED58" s="698"/>
      <c r="EE58" s="698"/>
      <c r="EF58" s="698"/>
      <c r="EG58" s="698"/>
      <c r="EH58" s="812"/>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row>
    <row r="59" spans="1:231" s="138" customFormat="1" ht="13.5" customHeight="1" thickBot="1" x14ac:dyDescent="0.25">
      <c r="A59" s="22"/>
      <c r="B59" s="768" t="s">
        <v>56</v>
      </c>
      <c r="C59" s="768"/>
      <c r="D59" s="768"/>
      <c r="E59" s="768"/>
      <c r="F59" s="768"/>
      <c r="G59" s="768"/>
      <c r="H59" s="768"/>
      <c r="I59" s="768"/>
      <c r="J59" s="768"/>
      <c r="K59" s="768"/>
      <c r="L59" s="768"/>
      <c r="M59" s="768"/>
      <c r="N59" s="768"/>
      <c r="O59" s="768"/>
      <c r="P59" s="768"/>
      <c r="Q59" s="768"/>
      <c r="R59" s="768"/>
      <c r="S59" s="768"/>
      <c r="T59" s="768"/>
      <c r="U59" s="768"/>
      <c r="V59" s="768"/>
      <c r="W59" s="768"/>
      <c r="X59" s="768"/>
      <c r="Y59" s="768"/>
      <c r="Z59" s="768"/>
      <c r="AA59" s="768"/>
      <c r="AB59" s="768"/>
      <c r="AC59" s="768"/>
      <c r="AD59" s="768"/>
      <c r="AE59" s="768"/>
      <c r="AF59" s="768"/>
      <c r="AG59" s="768"/>
      <c r="AH59" s="768"/>
      <c r="AI59" s="768"/>
      <c r="AJ59" s="768"/>
      <c r="AK59" s="768"/>
      <c r="AL59" s="768"/>
      <c r="AM59" s="768"/>
      <c r="AN59" s="768"/>
      <c r="AO59" s="768"/>
      <c r="AP59" s="914">
        <v>5329</v>
      </c>
      <c r="AQ59" s="915"/>
      <c r="AR59" s="915"/>
      <c r="AS59" s="915"/>
      <c r="AT59" s="915"/>
      <c r="AU59" s="916"/>
      <c r="AV59" s="723">
        <v>0</v>
      </c>
      <c r="AW59" s="697"/>
      <c r="AX59" s="697"/>
      <c r="AY59" s="697"/>
      <c r="AZ59" s="697"/>
      <c r="BA59" s="697"/>
      <c r="BB59" s="697"/>
      <c r="BC59" s="697"/>
      <c r="BD59" s="697"/>
      <c r="BE59" s="697"/>
      <c r="BF59" s="697"/>
      <c r="BG59" s="697"/>
      <c r="BH59" s="697"/>
      <c r="BI59" s="697"/>
      <c r="BJ59" s="697"/>
      <c r="BK59" s="697"/>
      <c r="BL59" s="697"/>
      <c r="BM59" s="697"/>
      <c r="BN59" s="697"/>
      <c r="BO59" s="697"/>
      <c r="BP59" s="697"/>
      <c r="BQ59" s="697"/>
      <c r="BR59" s="697"/>
      <c r="BS59" s="697"/>
      <c r="BT59" s="697"/>
      <c r="BU59" s="697"/>
      <c r="BV59" s="697"/>
      <c r="BW59" s="697"/>
      <c r="BX59" s="697"/>
      <c r="BY59" s="724"/>
      <c r="BZ59" s="776">
        <v>0</v>
      </c>
      <c r="CA59" s="697"/>
      <c r="CB59" s="697"/>
      <c r="CC59" s="697"/>
      <c r="CD59" s="697"/>
      <c r="CE59" s="697"/>
      <c r="CF59" s="697"/>
      <c r="CG59" s="697"/>
      <c r="CH59" s="697"/>
      <c r="CI59" s="697"/>
      <c r="CJ59" s="697"/>
      <c r="CK59" s="697"/>
      <c r="CL59" s="697"/>
      <c r="CM59" s="697"/>
      <c r="CN59" s="697"/>
      <c r="CO59" s="697"/>
      <c r="CP59" s="697"/>
      <c r="CQ59" s="697"/>
      <c r="CR59" s="697"/>
      <c r="CS59" s="697"/>
      <c r="CT59" s="697"/>
      <c r="CU59" s="697"/>
      <c r="CV59" s="697"/>
      <c r="CW59" s="697"/>
      <c r="CX59" s="697"/>
      <c r="CY59" s="697"/>
      <c r="CZ59" s="697"/>
      <c r="DA59" s="697"/>
      <c r="DB59" s="697"/>
      <c r="DC59" s="724"/>
      <c r="DD59" s="776">
        <v>0</v>
      </c>
      <c r="DE59" s="697"/>
      <c r="DF59" s="697"/>
      <c r="DG59" s="697"/>
      <c r="DH59" s="697"/>
      <c r="DI59" s="697"/>
      <c r="DJ59" s="697"/>
      <c r="DK59" s="697"/>
      <c r="DL59" s="697"/>
      <c r="DM59" s="697"/>
      <c r="DN59" s="697"/>
      <c r="DO59" s="697"/>
      <c r="DP59" s="697"/>
      <c r="DQ59" s="697"/>
      <c r="DR59" s="697"/>
      <c r="DS59" s="697"/>
      <c r="DT59" s="697"/>
      <c r="DU59" s="697"/>
      <c r="DV59" s="697"/>
      <c r="DW59" s="697"/>
      <c r="DX59" s="697"/>
      <c r="DY59" s="697"/>
      <c r="DZ59" s="697"/>
      <c r="EA59" s="697"/>
      <c r="EB59" s="697"/>
      <c r="EC59" s="697"/>
      <c r="ED59" s="697"/>
      <c r="EE59" s="697"/>
      <c r="EF59" s="697"/>
      <c r="EG59" s="697"/>
      <c r="EH59" s="777"/>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row>
    <row r="60" spans="1:231" s="138" customFormat="1" x14ac:dyDescent="0.2">
      <c r="A60" s="2"/>
      <c r="B60" s="2"/>
      <c r="C60" s="160"/>
      <c r="D60" s="17"/>
      <c r="E60" s="17"/>
      <c r="F60" s="17"/>
      <c r="G60" s="17"/>
      <c r="H60" s="17"/>
      <c r="I60" s="17"/>
      <c r="J60" s="17"/>
      <c r="K60" s="17"/>
      <c r="L60" s="17"/>
      <c r="M60" s="17"/>
      <c r="N60" s="17"/>
      <c r="O60" s="17"/>
      <c r="P60" s="17"/>
      <c r="Q60" s="17"/>
      <c r="R60" s="17"/>
      <c r="S60" s="17"/>
      <c r="T60" s="17"/>
      <c r="U60" s="17"/>
      <c r="V60" s="17"/>
      <c r="W60" s="17"/>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row>
    <row r="61" spans="1:231" s="147" customFormat="1" x14ac:dyDescent="0.2">
      <c r="A61" s="2"/>
      <c r="B61" s="2"/>
      <c r="C61" s="3"/>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row>
    <row r="62" spans="1:231" s="147" customFormat="1" x14ac:dyDescent="0.2">
      <c r="A62" s="2"/>
      <c r="B62" s="2"/>
      <c r="C62" s="3"/>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row>
    <row r="63" spans="1:231" s="147" customFormat="1" x14ac:dyDescent="0.2">
      <c r="A63" s="2"/>
      <c r="B63" s="2"/>
      <c r="C63" s="3"/>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row>
    <row r="64" spans="1:231" s="147" customForma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row>
    <row r="65" spans="1:231" s="147" customForma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row>
  </sheetData>
  <mergeCells count="331">
    <mergeCell ref="AG36:AQ37"/>
    <mergeCell ref="AG38:AQ39"/>
    <mergeCell ref="AG40:AQ41"/>
    <mergeCell ref="AG42:AQ43"/>
    <mergeCell ref="AG44:AQ45"/>
    <mergeCell ref="AG22:AQ23"/>
    <mergeCell ref="AG24:AQ25"/>
    <mergeCell ref="AG26:AQ27"/>
    <mergeCell ref="AG28:AQ29"/>
    <mergeCell ref="AG30:AQ31"/>
    <mergeCell ref="AG34:AQ35"/>
    <mergeCell ref="AG7:AQ8"/>
    <mergeCell ref="AG9:AQ10"/>
    <mergeCell ref="AG11:AQ13"/>
    <mergeCell ref="AG14:AQ15"/>
    <mergeCell ref="AG16:AQ17"/>
    <mergeCell ref="AG18:AQ19"/>
    <mergeCell ref="AP56:AU56"/>
    <mergeCell ref="AP58:AU58"/>
    <mergeCell ref="AP59:AU59"/>
    <mergeCell ref="AV56:BY56"/>
    <mergeCell ref="AV53:BY53"/>
    <mergeCell ref="AV54:BY54"/>
    <mergeCell ref="AV57:BY57"/>
    <mergeCell ref="AV58:BY58"/>
    <mergeCell ref="AV59:BY59"/>
    <mergeCell ref="AP57:AU57"/>
    <mergeCell ref="A56:AO56"/>
    <mergeCell ref="A51:EK51"/>
    <mergeCell ref="BZ56:DC56"/>
    <mergeCell ref="DD56:EH56"/>
    <mergeCell ref="DD53:EH53"/>
    <mergeCell ref="DD54:EH54"/>
    <mergeCell ref="BZ53:DC53"/>
    <mergeCell ref="BZ54:DC54"/>
    <mergeCell ref="AP53:AU55"/>
    <mergeCell ref="A53:AO55"/>
    <mergeCell ref="BZ57:DC57"/>
    <mergeCell ref="BZ58:DC58"/>
    <mergeCell ref="BZ59:DC59"/>
    <mergeCell ref="B57:AO57"/>
    <mergeCell ref="DD57:EH57"/>
    <mergeCell ref="DD58:EH58"/>
    <mergeCell ref="DD59:EH59"/>
    <mergeCell ref="B59:AO59"/>
    <mergeCell ref="B58:AO58"/>
    <mergeCell ref="EE46:EX47"/>
    <mergeCell ref="EY46:FM47"/>
    <mergeCell ref="FN46:GE47"/>
    <mergeCell ref="AR46:BI47"/>
    <mergeCell ref="FN44:GE45"/>
    <mergeCell ref="AR44:BI45"/>
    <mergeCell ref="DI46:DJ47"/>
    <mergeCell ref="BJ44:CA45"/>
    <mergeCell ref="CB44:CP45"/>
    <mergeCell ref="CQ44:CR45"/>
    <mergeCell ref="GF44:GW45"/>
    <mergeCell ref="DK46:DL47"/>
    <mergeCell ref="DM46:EB47"/>
    <mergeCell ref="EC46:ED47"/>
    <mergeCell ref="DM44:EB45"/>
    <mergeCell ref="EC44:ED45"/>
    <mergeCell ref="DK44:DL45"/>
    <mergeCell ref="EE44:EX45"/>
    <mergeCell ref="EY44:FM45"/>
    <mergeCell ref="GF46:GW47"/>
    <mergeCell ref="CS44:DH45"/>
    <mergeCell ref="DI44:DJ45"/>
    <mergeCell ref="B44:AE47"/>
    <mergeCell ref="AF44:AF45"/>
    <mergeCell ref="AF46:AF47"/>
    <mergeCell ref="BJ46:CA47"/>
    <mergeCell ref="CB46:CP47"/>
    <mergeCell ref="CQ46:CR47"/>
    <mergeCell ref="CS46:DH47"/>
    <mergeCell ref="AG46:AQ47"/>
    <mergeCell ref="DI42:DJ43"/>
    <mergeCell ref="DK42:ED43"/>
    <mergeCell ref="EE42:EX43"/>
    <mergeCell ref="EY42:FM43"/>
    <mergeCell ref="FN42:GE43"/>
    <mergeCell ref="GF42:GW43"/>
    <mergeCell ref="FN40:GE41"/>
    <mergeCell ref="DI40:DJ41"/>
    <mergeCell ref="AF42:AF43"/>
    <mergeCell ref="AR42:BI43"/>
    <mergeCell ref="BJ42:CA43"/>
    <mergeCell ref="CB42:CP43"/>
    <mergeCell ref="CQ42:CR43"/>
    <mergeCell ref="CS42:DH43"/>
    <mergeCell ref="AR40:BI41"/>
    <mergeCell ref="BJ40:CA41"/>
    <mergeCell ref="B40:AE43"/>
    <mergeCell ref="AF40:AF41"/>
    <mergeCell ref="CQ40:CR41"/>
    <mergeCell ref="CS40:DH41"/>
    <mergeCell ref="EE38:EX39"/>
    <mergeCell ref="EY38:FM39"/>
    <mergeCell ref="DK40:ED41"/>
    <mergeCell ref="EE40:EX41"/>
    <mergeCell ref="EY40:FM41"/>
    <mergeCell ref="CB40:CP41"/>
    <mergeCell ref="CS36:DH37"/>
    <mergeCell ref="DI36:DJ37"/>
    <mergeCell ref="DK36:ED37"/>
    <mergeCell ref="GF40:GW41"/>
    <mergeCell ref="CQ38:CR39"/>
    <mergeCell ref="CS38:DH39"/>
    <mergeCell ref="DI38:DJ39"/>
    <mergeCell ref="DK38:ED39"/>
    <mergeCell ref="FN38:GE39"/>
    <mergeCell ref="GF38:GW39"/>
    <mergeCell ref="B36:AE39"/>
    <mergeCell ref="AF36:AF37"/>
    <mergeCell ref="AR36:BI37"/>
    <mergeCell ref="BJ36:CA37"/>
    <mergeCell ref="CB36:CP37"/>
    <mergeCell ref="CS34:DH35"/>
    <mergeCell ref="AF38:AF39"/>
    <mergeCell ref="AR38:BI39"/>
    <mergeCell ref="BJ38:CA39"/>
    <mergeCell ref="CB38:CP39"/>
    <mergeCell ref="BJ34:CA35"/>
    <mergeCell ref="CB34:CP35"/>
    <mergeCell ref="CQ34:CR35"/>
    <mergeCell ref="EE36:EX37"/>
    <mergeCell ref="EY36:FM37"/>
    <mergeCell ref="GF34:GW35"/>
    <mergeCell ref="DI34:DJ35"/>
    <mergeCell ref="FN36:GE37"/>
    <mergeCell ref="GF36:GW37"/>
    <mergeCell ref="CQ36:CR37"/>
    <mergeCell ref="GF30:GW31"/>
    <mergeCell ref="DK32:ED33"/>
    <mergeCell ref="EE32:EX33"/>
    <mergeCell ref="EY32:FM33"/>
    <mergeCell ref="FN32:GE33"/>
    <mergeCell ref="DK34:ED35"/>
    <mergeCell ref="EE34:EX35"/>
    <mergeCell ref="EY34:FM35"/>
    <mergeCell ref="FN34:GE35"/>
    <mergeCell ref="B32:AE35"/>
    <mergeCell ref="AF32:AF33"/>
    <mergeCell ref="CS32:DH33"/>
    <mergeCell ref="AR32:BI33"/>
    <mergeCell ref="BJ32:CA33"/>
    <mergeCell ref="CB32:CP33"/>
    <mergeCell ref="AG32:AQ33"/>
    <mergeCell ref="CQ32:CR33"/>
    <mergeCell ref="AF34:AF35"/>
    <mergeCell ref="AR34:BI35"/>
    <mergeCell ref="CB30:CP31"/>
    <mergeCell ref="CQ30:CR31"/>
    <mergeCell ref="CS30:DH31"/>
    <mergeCell ref="DI30:DJ31"/>
    <mergeCell ref="DK30:ED31"/>
    <mergeCell ref="GF32:GW33"/>
    <mergeCell ref="DI32:DJ33"/>
    <mergeCell ref="EE30:EX31"/>
    <mergeCell ref="EY30:FM31"/>
    <mergeCell ref="FN30:GE31"/>
    <mergeCell ref="EY28:FM29"/>
    <mergeCell ref="FN28:GE29"/>
    <mergeCell ref="GF28:GW29"/>
    <mergeCell ref="AF30:AF31"/>
    <mergeCell ref="AR30:BI31"/>
    <mergeCell ref="BJ28:CA29"/>
    <mergeCell ref="CB28:CP29"/>
    <mergeCell ref="CQ28:CR29"/>
    <mergeCell ref="CS28:DH29"/>
    <mergeCell ref="BJ30:CA31"/>
    <mergeCell ref="DI28:DJ29"/>
    <mergeCell ref="DK28:ED29"/>
    <mergeCell ref="B28:AE31"/>
    <mergeCell ref="AF28:AF29"/>
    <mergeCell ref="AR28:BI29"/>
    <mergeCell ref="EE26:EX27"/>
    <mergeCell ref="B24:AE27"/>
    <mergeCell ref="AF24:AF25"/>
    <mergeCell ref="AF26:AF27"/>
    <mergeCell ref="EE28:EX29"/>
    <mergeCell ref="EY26:FM27"/>
    <mergeCell ref="FN26:GE27"/>
    <mergeCell ref="GF26:GW27"/>
    <mergeCell ref="AR26:BI27"/>
    <mergeCell ref="BJ26:CA27"/>
    <mergeCell ref="CB26:CP27"/>
    <mergeCell ref="CQ26:CR27"/>
    <mergeCell ref="DI26:DJ27"/>
    <mergeCell ref="DK26:ED27"/>
    <mergeCell ref="CS26:DH27"/>
    <mergeCell ref="AR24:BI25"/>
    <mergeCell ref="BJ24:CA25"/>
    <mergeCell ref="CB24:CP25"/>
    <mergeCell ref="CQ24:CR25"/>
    <mergeCell ref="CS24:DH25"/>
    <mergeCell ref="DI24:DJ25"/>
    <mergeCell ref="GF22:GW23"/>
    <mergeCell ref="DK24:ED25"/>
    <mergeCell ref="EE24:EX25"/>
    <mergeCell ref="EY24:FM25"/>
    <mergeCell ref="FN24:GE25"/>
    <mergeCell ref="GF24:GW25"/>
    <mergeCell ref="EY20:FM21"/>
    <mergeCell ref="FN20:GE21"/>
    <mergeCell ref="AR22:BI23"/>
    <mergeCell ref="BJ22:CA23"/>
    <mergeCell ref="CB22:CP23"/>
    <mergeCell ref="CQ22:CR23"/>
    <mergeCell ref="CS22:DH23"/>
    <mergeCell ref="EE22:EX23"/>
    <mergeCell ref="EY22:FM23"/>
    <mergeCell ref="FN22:GE23"/>
    <mergeCell ref="GF20:GW21"/>
    <mergeCell ref="DI20:DJ21"/>
    <mergeCell ref="DK22:ED23"/>
    <mergeCell ref="AR20:BI21"/>
    <mergeCell ref="BJ20:CA21"/>
    <mergeCell ref="CB20:CP21"/>
    <mergeCell ref="CQ20:CR21"/>
    <mergeCell ref="CS20:DH21"/>
    <mergeCell ref="DI22:DJ23"/>
    <mergeCell ref="DK20:ED21"/>
    <mergeCell ref="B20:AE23"/>
    <mergeCell ref="AF20:AF21"/>
    <mergeCell ref="AF22:AF23"/>
    <mergeCell ref="DI18:DJ19"/>
    <mergeCell ref="DK18:ED19"/>
    <mergeCell ref="EE18:EX19"/>
    <mergeCell ref="B16:AE19"/>
    <mergeCell ref="AF16:AF17"/>
    <mergeCell ref="EE20:EX21"/>
    <mergeCell ref="AG20:AQ21"/>
    <mergeCell ref="EY18:FM19"/>
    <mergeCell ref="FN18:GE19"/>
    <mergeCell ref="GF18:GW19"/>
    <mergeCell ref="DI16:DJ17"/>
    <mergeCell ref="AF18:AF19"/>
    <mergeCell ref="AR18:BI19"/>
    <mergeCell ref="BJ18:CA19"/>
    <mergeCell ref="CB18:CP19"/>
    <mergeCell ref="CQ18:CR19"/>
    <mergeCell ref="CS18:DH19"/>
    <mergeCell ref="AR16:BI17"/>
    <mergeCell ref="BJ16:CA17"/>
    <mergeCell ref="CB16:CP17"/>
    <mergeCell ref="CQ16:CR17"/>
    <mergeCell ref="CS16:DH17"/>
    <mergeCell ref="EE14:EX15"/>
    <mergeCell ref="DI14:DJ15"/>
    <mergeCell ref="DK16:ED17"/>
    <mergeCell ref="EE16:EX17"/>
    <mergeCell ref="DK14:ED15"/>
    <mergeCell ref="B12:AE15"/>
    <mergeCell ref="AF12:AF13"/>
    <mergeCell ref="BJ14:CA15"/>
    <mergeCell ref="CB14:CP15"/>
    <mergeCell ref="CQ14:CR15"/>
    <mergeCell ref="CS14:DH15"/>
    <mergeCell ref="AF14:AF15"/>
    <mergeCell ref="AR14:BI15"/>
    <mergeCell ref="BJ12:CA13"/>
    <mergeCell ref="CB12:CP13"/>
    <mergeCell ref="EY14:FM15"/>
    <mergeCell ref="FN14:GE15"/>
    <mergeCell ref="GF14:GW15"/>
    <mergeCell ref="EY16:FM17"/>
    <mergeCell ref="FN16:GE17"/>
    <mergeCell ref="GF16:GW17"/>
    <mergeCell ref="CS12:DH13"/>
    <mergeCell ref="FN9:GE10"/>
    <mergeCell ref="EE12:EX13"/>
    <mergeCell ref="EY12:FM13"/>
    <mergeCell ref="FN12:GE13"/>
    <mergeCell ref="CQ9:CR10"/>
    <mergeCell ref="CS9:DH10"/>
    <mergeCell ref="DI9:DJ10"/>
    <mergeCell ref="GF12:GW13"/>
    <mergeCell ref="AF7:AF8"/>
    <mergeCell ref="DI12:DJ13"/>
    <mergeCell ref="DK12:ED13"/>
    <mergeCell ref="AR12:BI13"/>
    <mergeCell ref="EE9:EX10"/>
    <mergeCell ref="EY9:FM10"/>
    <mergeCell ref="AR7:BI8"/>
    <mergeCell ref="GF9:GW10"/>
    <mergeCell ref="CQ12:CR13"/>
    <mergeCell ref="B11:AD11"/>
    <mergeCell ref="BJ9:CA10"/>
    <mergeCell ref="CB9:CP10"/>
    <mergeCell ref="AF9:AF10"/>
    <mergeCell ref="B7:AE10"/>
    <mergeCell ref="DK6:ED6"/>
    <mergeCell ref="DI7:DJ8"/>
    <mergeCell ref="DK7:ED8"/>
    <mergeCell ref="DK9:ED10"/>
    <mergeCell ref="AR9:BI10"/>
    <mergeCell ref="EE6:EX6"/>
    <mergeCell ref="EY6:FM6"/>
    <mergeCell ref="EE7:EX8"/>
    <mergeCell ref="EY7:FM8"/>
    <mergeCell ref="BJ7:CA8"/>
    <mergeCell ref="CB7:CP8"/>
    <mergeCell ref="CQ7:CR8"/>
    <mergeCell ref="CS7:DH8"/>
    <mergeCell ref="CB4:CP5"/>
    <mergeCell ref="CQ4:ED4"/>
    <mergeCell ref="GF7:GW8"/>
    <mergeCell ref="FN7:GE8"/>
    <mergeCell ref="A6:AE6"/>
    <mergeCell ref="AG6:AQ6"/>
    <mergeCell ref="AR6:BI6"/>
    <mergeCell ref="BJ6:CA6"/>
    <mergeCell ref="CB6:CP6"/>
    <mergeCell ref="CQ6:DJ6"/>
    <mergeCell ref="EE4:EX5"/>
    <mergeCell ref="EY4:FM5"/>
    <mergeCell ref="FN4:GE5"/>
    <mergeCell ref="GF4:GW5"/>
    <mergeCell ref="CQ5:DJ5"/>
    <mergeCell ref="DK5:ED5"/>
    <mergeCell ref="FN6:GE6"/>
    <mergeCell ref="GF6:GW6"/>
    <mergeCell ref="A3:AE5"/>
    <mergeCell ref="AF3:AF5"/>
    <mergeCell ref="AG3:AQ5"/>
    <mergeCell ref="AR3:CA3"/>
    <mergeCell ref="CB3:FM3"/>
    <mergeCell ref="FN3:GW3"/>
    <mergeCell ref="AR4:BI5"/>
    <mergeCell ref="BJ4:CA5"/>
  </mergeCells>
  <printOptions horizontalCentered="1"/>
  <pageMargins left="0.70866141732283472" right="0.70866141732283472" top="0.55118110236220474" bottom="0.35433070866141736"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6"/>
  <sheetViews>
    <sheetView topLeftCell="A82" zoomScaleNormal="100" workbookViewId="0">
      <selection activeCell="GJ1" sqref="GJ1:GV1"/>
    </sheetView>
  </sheetViews>
  <sheetFormatPr defaultRowHeight="12.75" x14ac:dyDescent="0.2"/>
  <cols>
    <col min="1" max="1" width="0.7109375" style="3" customWidth="1"/>
    <col min="2" max="11" width="0.85546875" style="3" customWidth="1"/>
    <col min="12" max="12" width="18.5703125" style="3" customWidth="1"/>
    <col min="13" max="22" width="0.85546875" style="3" customWidth="1"/>
    <col min="23" max="23" width="7.7109375" style="3" customWidth="1"/>
    <col min="24" max="212" width="0.85546875" style="3" customWidth="1"/>
  </cols>
  <sheetData>
    <row r="1" spans="1:212"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12"/>
      <c r="GW1" s="2"/>
      <c r="GY1" s="2"/>
      <c r="GZ1" s="2"/>
      <c r="HA1" s="2"/>
      <c r="HB1" s="2"/>
      <c r="HC1" s="2"/>
      <c r="HD1" s="2"/>
    </row>
    <row r="2" spans="1:212"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row>
    <row r="3" spans="1:212" ht="15" x14ac:dyDescent="0.25">
      <c r="A3" s="556" t="s">
        <v>57</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556"/>
      <c r="GZ3" s="556"/>
    </row>
    <row r="5" spans="1:212" ht="15" x14ac:dyDescent="0.25">
      <c r="A5" s="556" t="s">
        <v>58</v>
      </c>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6"/>
      <c r="BT5" s="556"/>
      <c r="BU5" s="556"/>
      <c r="BV5" s="556"/>
      <c r="BW5" s="556"/>
      <c r="BX5" s="556"/>
      <c r="BY5" s="556"/>
      <c r="BZ5" s="556"/>
      <c r="CA5" s="556"/>
      <c r="CB5" s="556"/>
      <c r="CC5" s="556"/>
      <c r="CD5" s="556"/>
      <c r="CE5" s="556"/>
      <c r="CF5" s="556"/>
      <c r="CG5" s="556"/>
      <c r="CH5" s="556"/>
      <c r="CI5" s="556"/>
      <c r="CJ5" s="556"/>
      <c r="CK5" s="556"/>
      <c r="CL5" s="556"/>
      <c r="CM5" s="556"/>
      <c r="CN5" s="556"/>
      <c r="CO5" s="556"/>
      <c r="CP5" s="556"/>
      <c r="CQ5" s="556"/>
      <c r="CR5" s="556"/>
      <c r="CS5" s="556"/>
      <c r="CT5" s="556"/>
      <c r="CU5" s="556"/>
      <c r="CV5" s="556"/>
      <c r="CW5" s="556"/>
      <c r="CX5" s="556"/>
      <c r="CY5" s="556"/>
      <c r="CZ5" s="556"/>
      <c r="DA5" s="556"/>
      <c r="DB5" s="556"/>
      <c r="DC5" s="556"/>
      <c r="DD5" s="556"/>
      <c r="DE5" s="556"/>
      <c r="DF5" s="556"/>
      <c r="DG5" s="556"/>
      <c r="DH5" s="556"/>
      <c r="DI5" s="55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c r="FQ5" s="146"/>
      <c r="FR5" s="146"/>
      <c r="FS5" s="146"/>
      <c r="FT5" s="146"/>
      <c r="FU5" s="146"/>
      <c r="FV5" s="146"/>
      <c r="FW5" s="146"/>
      <c r="FX5" s="146"/>
      <c r="FY5" s="146"/>
      <c r="FZ5" s="146"/>
      <c r="GA5" s="146"/>
      <c r="GB5" s="146"/>
      <c r="GC5" s="146"/>
      <c r="GD5" s="146"/>
      <c r="GE5" s="146"/>
      <c r="GF5" s="146"/>
      <c r="GG5" s="146"/>
      <c r="GH5" s="146"/>
      <c r="GI5" s="146"/>
      <c r="GJ5" s="146"/>
      <c r="GK5" s="146"/>
      <c r="GL5" s="146"/>
      <c r="GM5" s="146"/>
      <c r="GN5" s="146"/>
      <c r="GO5" s="146"/>
      <c r="GP5" s="146"/>
      <c r="GQ5" s="146"/>
      <c r="GR5" s="146"/>
      <c r="GS5" s="146"/>
      <c r="GT5" s="146"/>
      <c r="GU5" s="146"/>
      <c r="GV5" s="146"/>
      <c r="GW5" s="146"/>
      <c r="GX5" s="146"/>
      <c r="GY5" s="556"/>
      <c r="GZ5" s="556"/>
      <c r="HA5" s="1"/>
      <c r="HB5" s="1"/>
      <c r="HC5" s="1"/>
      <c r="HD5" s="1"/>
    </row>
    <row r="7" spans="1:212" ht="15" customHeight="1" x14ac:dyDescent="0.2">
      <c r="A7" s="541" t="s">
        <v>2</v>
      </c>
      <c r="B7" s="542"/>
      <c r="C7" s="542"/>
      <c r="D7" s="542"/>
      <c r="E7" s="542"/>
      <c r="F7" s="542"/>
      <c r="G7" s="542"/>
      <c r="H7" s="542"/>
      <c r="I7" s="542"/>
      <c r="J7" s="542"/>
      <c r="K7" s="542"/>
      <c r="L7" s="542"/>
      <c r="M7" s="542"/>
      <c r="N7" s="542"/>
      <c r="O7" s="542"/>
      <c r="P7" s="542"/>
      <c r="Q7" s="542"/>
      <c r="R7" s="542"/>
      <c r="S7" s="542"/>
      <c r="T7" s="542"/>
      <c r="U7" s="542"/>
      <c r="V7" s="543"/>
      <c r="W7" s="933" t="s">
        <v>102</v>
      </c>
      <c r="X7" s="541" t="s">
        <v>4</v>
      </c>
      <c r="Y7" s="542"/>
      <c r="Z7" s="542"/>
      <c r="AA7" s="542"/>
      <c r="AB7" s="542"/>
      <c r="AC7" s="542"/>
      <c r="AD7" s="542"/>
      <c r="AE7" s="542"/>
      <c r="AF7" s="542"/>
      <c r="AG7" s="542"/>
      <c r="AH7" s="542"/>
      <c r="AI7" s="542"/>
      <c r="AJ7" s="542"/>
      <c r="AK7" s="542"/>
      <c r="AL7" s="547" t="s">
        <v>9</v>
      </c>
      <c r="AM7" s="548"/>
      <c r="AN7" s="548"/>
      <c r="AO7" s="548"/>
      <c r="AP7" s="548"/>
      <c r="AQ7" s="548"/>
      <c r="AR7" s="548"/>
      <c r="AS7" s="548"/>
      <c r="AT7" s="548"/>
      <c r="AU7" s="548"/>
      <c r="AV7" s="548"/>
      <c r="AW7" s="548"/>
      <c r="AX7" s="548"/>
      <c r="AY7" s="548"/>
      <c r="AZ7" s="548"/>
      <c r="BA7" s="548"/>
      <c r="BB7" s="548"/>
      <c r="BC7" s="548"/>
      <c r="BD7" s="548"/>
      <c r="BE7" s="548"/>
      <c r="BF7" s="548"/>
      <c r="BG7" s="548"/>
      <c r="BH7" s="548"/>
      <c r="BI7" s="548"/>
      <c r="BJ7" s="548"/>
      <c r="BK7" s="548"/>
      <c r="BL7" s="548"/>
      <c r="BM7" s="548"/>
      <c r="BN7" s="548"/>
      <c r="BO7" s="548"/>
      <c r="BP7" s="548"/>
      <c r="BQ7" s="549"/>
      <c r="BR7" s="671" t="s">
        <v>14</v>
      </c>
      <c r="BS7" s="672"/>
      <c r="BT7" s="672"/>
      <c r="BU7" s="672"/>
      <c r="BV7" s="672"/>
      <c r="BW7" s="672"/>
      <c r="BX7" s="672"/>
      <c r="BY7" s="672"/>
      <c r="BZ7" s="672"/>
      <c r="CA7" s="672"/>
      <c r="CB7" s="672"/>
      <c r="CC7" s="672"/>
      <c r="CD7" s="672"/>
      <c r="CE7" s="672"/>
      <c r="CF7" s="672"/>
      <c r="CG7" s="672"/>
      <c r="CH7" s="672"/>
      <c r="CI7" s="672"/>
      <c r="CJ7" s="672"/>
      <c r="CK7" s="672"/>
      <c r="CL7" s="672"/>
      <c r="CM7" s="672"/>
      <c r="CN7" s="672"/>
      <c r="CO7" s="672"/>
      <c r="CP7" s="672"/>
      <c r="CQ7" s="672"/>
      <c r="CR7" s="672"/>
      <c r="CS7" s="672"/>
      <c r="CT7" s="672"/>
      <c r="CU7" s="672"/>
      <c r="CV7" s="672"/>
      <c r="CW7" s="672"/>
      <c r="CX7" s="672"/>
      <c r="CY7" s="672"/>
      <c r="CZ7" s="672"/>
      <c r="DA7" s="672"/>
      <c r="DB7" s="672"/>
      <c r="DC7" s="672"/>
      <c r="DD7" s="672"/>
      <c r="DE7" s="672"/>
      <c r="DF7" s="672"/>
      <c r="DG7" s="672"/>
      <c r="DH7" s="672"/>
      <c r="DI7" s="672"/>
      <c r="DJ7" s="672"/>
      <c r="DK7" s="672"/>
      <c r="DL7" s="672"/>
      <c r="DM7" s="672"/>
      <c r="DN7" s="672"/>
      <c r="DO7" s="672"/>
      <c r="DP7" s="672"/>
      <c r="DQ7" s="672"/>
      <c r="DR7" s="672"/>
      <c r="DS7" s="672"/>
      <c r="DT7" s="672"/>
      <c r="DU7" s="672"/>
      <c r="DV7" s="672"/>
      <c r="DW7" s="672"/>
      <c r="DX7" s="672"/>
      <c r="DY7" s="672"/>
      <c r="DZ7" s="672"/>
      <c r="EA7" s="672"/>
      <c r="EB7" s="672"/>
      <c r="EC7" s="672"/>
      <c r="ED7" s="672"/>
      <c r="EE7" s="672"/>
      <c r="EF7" s="672"/>
      <c r="EG7" s="672"/>
      <c r="EH7" s="672"/>
      <c r="EI7" s="672"/>
      <c r="EJ7" s="672"/>
      <c r="EK7" s="672"/>
      <c r="EL7" s="672"/>
      <c r="EM7" s="672"/>
      <c r="EN7" s="672"/>
      <c r="EO7" s="672"/>
      <c r="EP7" s="672"/>
      <c r="EQ7" s="672"/>
      <c r="ER7" s="672"/>
      <c r="ES7" s="672"/>
      <c r="ET7" s="672"/>
      <c r="EU7" s="672"/>
      <c r="EV7" s="672"/>
      <c r="EW7" s="672"/>
      <c r="EX7" s="672"/>
      <c r="EY7" s="672"/>
      <c r="EZ7" s="672"/>
      <c r="FA7" s="672"/>
      <c r="FB7" s="673"/>
      <c r="FC7" s="547" t="s">
        <v>211</v>
      </c>
      <c r="FD7" s="548"/>
      <c r="FE7" s="548"/>
      <c r="FF7" s="548"/>
      <c r="FG7" s="548"/>
      <c r="FH7" s="548"/>
      <c r="FI7" s="548"/>
      <c r="FJ7" s="548"/>
      <c r="FK7" s="548"/>
      <c r="FL7" s="548"/>
      <c r="FM7" s="548"/>
      <c r="FN7" s="548"/>
      <c r="FO7" s="548"/>
      <c r="FP7" s="548"/>
      <c r="FQ7" s="548"/>
      <c r="FR7" s="548"/>
      <c r="FS7" s="548"/>
      <c r="FT7" s="548"/>
      <c r="FU7" s="548"/>
      <c r="FV7" s="548"/>
      <c r="FW7" s="548"/>
      <c r="FX7" s="548"/>
      <c r="FY7" s="548"/>
      <c r="FZ7" s="548"/>
      <c r="GA7" s="548"/>
      <c r="GB7" s="548"/>
      <c r="GC7" s="548"/>
      <c r="GD7" s="548"/>
      <c r="GE7" s="548"/>
      <c r="GF7" s="548"/>
      <c r="GG7" s="548"/>
      <c r="GH7" s="549"/>
      <c r="GM7"/>
      <c r="GN7"/>
      <c r="GO7"/>
      <c r="GP7"/>
      <c r="GQ7"/>
      <c r="GR7"/>
      <c r="GS7"/>
      <c r="GT7"/>
      <c r="GU7"/>
      <c r="GV7"/>
      <c r="GW7"/>
      <c r="GX7"/>
      <c r="GY7"/>
      <c r="GZ7"/>
      <c r="HA7"/>
      <c r="HB7"/>
      <c r="HC7"/>
      <c r="HD7"/>
    </row>
    <row r="8" spans="1:212" ht="30" customHeight="1" x14ac:dyDescent="0.2">
      <c r="A8" s="544"/>
      <c r="B8" s="545"/>
      <c r="C8" s="545"/>
      <c r="D8" s="545"/>
      <c r="E8" s="545"/>
      <c r="F8" s="545"/>
      <c r="G8" s="545"/>
      <c r="H8" s="545"/>
      <c r="I8" s="545"/>
      <c r="J8" s="545"/>
      <c r="K8" s="545"/>
      <c r="L8" s="545"/>
      <c r="M8" s="545"/>
      <c r="N8" s="545"/>
      <c r="O8" s="545"/>
      <c r="P8" s="545"/>
      <c r="Q8" s="545"/>
      <c r="R8" s="545"/>
      <c r="S8" s="545"/>
      <c r="T8" s="545"/>
      <c r="U8" s="545"/>
      <c r="V8" s="546"/>
      <c r="W8" s="934"/>
      <c r="X8" s="544"/>
      <c r="Y8" s="545"/>
      <c r="Z8" s="545"/>
      <c r="AA8" s="545"/>
      <c r="AB8" s="545"/>
      <c r="AC8" s="545"/>
      <c r="AD8" s="545"/>
      <c r="AE8" s="545"/>
      <c r="AF8" s="545"/>
      <c r="AG8" s="545"/>
      <c r="AH8" s="545"/>
      <c r="AI8" s="545"/>
      <c r="AJ8" s="545"/>
      <c r="AK8" s="545"/>
      <c r="AL8" s="589" t="s">
        <v>97</v>
      </c>
      <c r="AM8" s="590"/>
      <c r="AN8" s="590"/>
      <c r="AO8" s="590"/>
      <c r="AP8" s="590"/>
      <c r="AQ8" s="590"/>
      <c r="AR8" s="590"/>
      <c r="AS8" s="590"/>
      <c r="AT8" s="590"/>
      <c r="AU8" s="590"/>
      <c r="AV8" s="590"/>
      <c r="AW8" s="590"/>
      <c r="AX8" s="590"/>
      <c r="AY8" s="590"/>
      <c r="AZ8" s="590"/>
      <c r="BA8" s="591"/>
      <c r="BB8" s="589" t="s">
        <v>95</v>
      </c>
      <c r="BC8" s="590"/>
      <c r="BD8" s="590"/>
      <c r="BE8" s="590"/>
      <c r="BF8" s="590"/>
      <c r="BG8" s="590"/>
      <c r="BH8" s="590"/>
      <c r="BI8" s="590"/>
      <c r="BJ8" s="590"/>
      <c r="BK8" s="590"/>
      <c r="BL8" s="590"/>
      <c r="BM8" s="590"/>
      <c r="BN8" s="590"/>
      <c r="BO8" s="590"/>
      <c r="BP8" s="590"/>
      <c r="BQ8" s="591"/>
      <c r="BR8" s="589" t="s">
        <v>62</v>
      </c>
      <c r="BS8" s="590"/>
      <c r="BT8" s="590"/>
      <c r="BU8" s="590"/>
      <c r="BV8" s="590"/>
      <c r="BW8" s="590"/>
      <c r="BX8" s="590"/>
      <c r="BY8" s="590"/>
      <c r="BZ8" s="590"/>
      <c r="CA8" s="590"/>
      <c r="CB8" s="590"/>
      <c r="CC8" s="590"/>
      <c r="CD8" s="590"/>
      <c r="CE8" s="590"/>
      <c r="CF8" s="590"/>
      <c r="CG8" s="590"/>
      <c r="CH8" s="590"/>
      <c r="CI8" s="591"/>
      <c r="CJ8" s="871" t="s">
        <v>10</v>
      </c>
      <c r="CK8" s="872"/>
      <c r="CL8" s="872"/>
      <c r="CM8" s="872"/>
      <c r="CN8" s="872"/>
      <c r="CO8" s="872"/>
      <c r="CP8" s="872"/>
      <c r="CQ8" s="872"/>
      <c r="CR8" s="872"/>
      <c r="CS8" s="872"/>
      <c r="CT8" s="872"/>
      <c r="CU8" s="872"/>
      <c r="CV8" s="872"/>
      <c r="CW8" s="872"/>
      <c r="CX8" s="872"/>
      <c r="CY8" s="872"/>
      <c r="CZ8" s="872"/>
      <c r="DA8" s="872"/>
      <c r="DB8" s="872"/>
      <c r="DC8" s="872"/>
      <c r="DD8" s="872"/>
      <c r="DE8" s="872"/>
      <c r="DF8" s="872"/>
      <c r="DG8" s="872"/>
      <c r="DH8" s="872"/>
      <c r="DI8" s="872"/>
      <c r="DJ8" s="872"/>
      <c r="DK8" s="872"/>
      <c r="DL8" s="872"/>
      <c r="DM8" s="872"/>
      <c r="DN8" s="872"/>
      <c r="DO8" s="872"/>
      <c r="DP8" s="872"/>
      <c r="DQ8" s="872"/>
      <c r="DR8" s="872"/>
      <c r="DS8" s="872"/>
      <c r="DT8" s="872"/>
      <c r="DU8" s="882"/>
      <c r="DV8" s="589" t="s">
        <v>63</v>
      </c>
      <c r="DW8" s="590"/>
      <c r="DX8" s="590"/>
      <c r="DY8" s="590"/>
      <c r="DZ8" s="590"/>
      <c r="EA8" s="590"/>
      <c r="EB8" s="590"/>
      <c r="EC8" s="590"/>
      <c r="ED8" s="590"/>
      <c r="EE8" s="590"/>
      <c r="EF8" s="590"/>
      <c r="EG8" s="590"/>
      <c r="EH8" s="590"/>
      <c r="EI8" s="590"/>
      <c r="EJ8" s="590"/>
      <c r="EK8" s="591"/>
      <c r="EL8" s="589" t="s">
        <v>60</v>
      </c>
      <c r="EM8" s="590"/>
      <c r="EN8" s="590"/>
      <c r="EO8" s="590"/>
      <c r="EP8" s="590"/>
      <c r="EQ8" s="590"/>
      <c r="ER8" s="590"/>
      <c r="ES8" s="590"/>
      <c r="ET8" s="590"/>
      <c r="EU8" s="590"/>
      <c r="EV8" s="590"/>
      <c r="EW8" s="590"/>
      <c r="EX8" s="590"/>
      <c r="EY8" s="590"/>
      <c r="EZ8" s="590"/>
      <c r="FA8" s="590"/>
      <c r="FB8" s="591"/>
      <c r="FC8" s="589" t="s">
        <v>97</v>
      </c>
      <c r="FD8" s="590"/>
      <c r="FE8" s="590"/>
      <c r="FF8" s="590"/>
      <c r="FG8" s="590"/>
      <c r="FH8" s="590"/>
      <c r="FI8" s="590"/>
      <c r="FJ8" s="590"/>
      <c r="FK8" s="590"/>
      <c r="FL8" s="590"/>
      <c r="FM8" s="590"/>
      <c r="FN8" s="590"/>
      <c r="FO8" s="590"/>
      <c r="FP8" s="590"/>
      <c r="FQ8" s="590"/>
      <c r="FR8" s="591"/>
      <c r="FS8" s="589" t="s">
        <v>95</v>
      </c>
      <c r="FT8" s="590"/>
      <c r="FU8" s="590"/>
      <c r="FV8" s="590"/>
      <c r="FW8" s="590"/>
      <c r="FX8" s="590"/>
      <c r="FY8" s="590"/>
      <c r="FZ8" s="590"/>
      <c r="GA8" s="590"/>
      <c r="GB8" s="590"/>
      <c r="GC8" s="590"/>
      <c r="GD8" s="590"/>
      <c r="GE8" s="590"/>
      <c r="GF8" s="590"/>
      <c r="GG8" s="590"/>
      <c r="GH8" s="591"/>
      <c r="GM8"/>
      <c r="GN8"/>
      <c r="GO8"/>
      <c r="GP8"/>
      <c r="GQ8"/>
      <c r="GR8"/>
      <c r="GS8"/>
      <c r="GT8"/>
      <c r="GU8"/>
      <c r="GV8"/>
      <c r="GW8"/>
      <c r="GX8"/>
      <c r="GY8"/>
      <c r="GZ8"/>
      <c r="HA8"/>
      <c r="HB8"/>
      <c r="HC8"/>
      <c r="HD8"/>
    </row>
    <row r="9" spans="1:212" ht="45" customHeight="1" x14ac:dyDescent="0.2">
      <c r="A9" s="544"/>
      <c r="B9" s="545"/>
      <c r="C9" s="545"/>
      <c r="D9" s="545"/>
      <c r="E9" s="545"/>
      <c r="F9" s="545"/>
      <c r="G9" s="545"/>
      <c r="H9" s="545"/>
      <c r="I9" s="545"/>
      <c r="J9" s="545"/>
      <c r="K9" s="545"/>
      <c r="L9" s="545"/>
      <c r="M9" s="545"/>
      <c r="N9" s="545"/>
      <c r="O9" s="545"/>
      <c r="P9" s="545"/>
      <c r="Q9" s="545"/>
      <c r="R9" s="545"/>
      <c r="S9" s="545"/>
      <c r="T9" s="545"/>
      <c r="U9" s="545"/>
      <c r="V9" s="546"/>
      <c r="W9" s="934"/>
      <c r="X9" s="544"/>
      <c r="Y9" s="545"/>
      <c r="Z9" s="545"/>
      <c r="AA9" s="545"/>
      <c r="AB9" s="545"/>
      <c r="AC9" s="545"/>
      <c r="AD9" s="545"/>
      <c r="AE9" s="545"/>
      <c r="AF9" s="545"/>
      <c r="AG9" s="545"/>
      <c r="AH9" s="545"/>
      <c r="AI9" s="545"/>
      <c r="AJ9" s="545"/>
      <c r="AK9" s="545"/>
      <c r="AL9" s="847"/>
      <c r="AM9" s="848"/>
      <c r="AN9" s="848"/>
      <c r="AO9" s="848"/>
      <c r="AP9" s="848"/>
      <c r="AQ9" s="848"/>
      <c r="AR9" s="848"/>
      <c r="AS9" s="848"/>
      <c r="AT9" s="848"/>
      <c r="AU9" s="848"/>
      <c r="AV9" s="848"/>
      <c r="AW9" s="848"/>
      <c r="AX9" s="848"/>
      <c r="AY9" s="848"/>
      <c r="AZ9" s="848"/>
      <c r="BA9" s="849"/>
      <c r="BB9" s="847"/>
      <c r="BC9" s="848"/>
      <c r="BD9" s="848"/>
      <c r="BE9" s="848"/>
      <c r="BF9" s="848"/>
      <c r="BG9" s="848"/>
      <c r="BH9" s="848"/>
      <c r="BI9" s="848"/>
      <c r="BJ9" s="848"/>
      <c r="BK9" s="848"/>
      <c r="BL9" s="848"/>
      <c r="BM9" s="848"/>
      <c r="BN9" s="848"/>
      <c r="BO9" s="848"/>
      <c r="BP9" s="848"/>
      <c r="BQ9" s="849"/>
      <c r="BR9" s="847"/>
      <c r="BS9" s="848"/>
      <c r="BT9" s="848"/>
      <c r="BU9" s="848"/>
      <c r="BV9" s="848"/>
      <c r="BW9" s="848"/>
      <c r="BX9" s="848"/>
      <c r="BY9" s="848"/>
      <c r="BZ9" s="848"/>
      <c r="CA9" s="848"/>
      <c r="CB9" s="848"/>
      <c r="CC9" s="848"/>
      <c r="CD9" s="848"/>
      <c r="CE9" s="848"/>
      <c r="CF9" s="848"/>
      <c r="CG9" s="848"/>
      <c r="CH9" s="848"/>
      <c r="CI9" s="849"/>
      <c r="CJ9" s="589" t="s">
        <v>97</v>
      </c>
      <c r="CK9" s="590"/>
      <c r="CL9" s="590"/>
      <c r="CM9" s="590"/>
      <c r="CN9" s="590"/>
      <c r="CO9" s="590"/>
      <c r="CP9" s="590"/>
      <c r="CQ9" s="590"/>
      <c r="CR9" s="590"/>
      <c r="CS9" s="590"/>
      <c r="CT9" s="590"/>
      <c r="CU9" s="590"/>
      <c r="CV9" s="590"/>
      <c r="CW9" s="590"/>
      <c r="CX9" s="590"/>
      <c r="CY9" s="590"/>
      <c r="CZ9" s="590"/>
      <c r="DA9" s="590"/>
      <c r="DB9" s="590"/>
      <c r="DC9" s="590"/>
      <c r="DD9" s="590"/>
      <c r="DE9" s="590"/>
      <c r="DF9" s="589" t="s">
        <v>96</v>
      </c>
      <c r="DG9" s="590"/>
      <c r="DH9" s="590"/>
      <c r="DI9" s="590"/>
      <c r="DJ9" s="590"/>
      <c r="DK9" s="590"/>
      <c r="DL9" s="590"/>
      <c r="DM9" s="590"/>
      <c r="DN9" s="590"/>
      <c r="DO9" s="590"/>
      <c r="DP9" s="590"/>
      <c r="DQ9" s="590"/>
      <c r="DR9" s="590"/>
      <c r="DS9" s="590"/>
      <c r="DT9" s="590"/>
      <c r="DU9" s="591"/>
      <c r="DV9" s="847"/>
      <c r="DW9" s="848"/>
      <c r="DX9" s="848"/>
      <c r="DY9" s="848"/>
      <c r="DZ9" s="848"/>
      <c r="EA9" s="848"/>
      <c r="EB9" s="848"/>
      <c r="EC9" s="848"/>
      <c r="ED9" s="848"/>
      <c r="EE9" s="848"/>
      <c r="EF9" s="848"/>
      <c r="EG9" s="848"/>
      <c r="EH9" s="848"/>
      <c r="EI9" s="848"/>
      <c r="EJ9" s="848"/>
      <c r="EK9" s="849"/>
      <c r="EL9" s="847"/>
      <c r="EM9" s="848"/>
      <c r="EN9" s="848"/>
      <c r="EO9" s="848"/>
      <c r="EP9" s="848"/>
      <c r="EQ9" s="848"/>
      <c r="ER9" s="848"/>
      <c r="ES9" s="848"/>
      <c r="ET9" s="848"/>
      <c r="EU9" s="848"/>
      <c r="EV9" s="848"/>
      <c r="EW9" s="848"/>
      <c r="EX9" s="848"/>
      <c r="EY9" s="848"/>
      <c r="EZ9" s="848"/>
      <c r="FA9" s="848"/>
      <c r="FB9" s="849"/>
      <c r="FC9" s="847"/>
      <c r="FD9" s="848"/>
      <c r="FE9" s="848"/>
      <c r="FF9" s="848"/>
      <c r="FG9" s="848"/>
      <c r="FH9" s="848"/>
      <c r="FI9" s="848"/>
      <c r="FJ9" s="848"/>
      <c r="FK9" s="848"/>
      <c r="FL9" s="848"/>
      <c r="FM9" s="848"/>
      <c r="FN9" s="848"/>
      <c r="FO9" s="848"/>
      <c r="FP9" s="848"/>
      <c r="FQ9" s="848"/>
      <c r="FR9" s="849"/>
      <c r="FS9" s="847"/>
      <c r="FT9" s="848"/>
      <c r="FU9" s="848"/>
      <c r="FV9" s="848"/>
      <c r="FW9" s="848"/>
      <c r="FX9" s="848"/>
      <c r="FY9" s="848"/>
      <c r="FZ9" s="848"/>
      <c r="GA9" s="848"/>
      <c r="GB9" s="848"/>
      <c r="GC9" s="848"/>
      <c r="GD9" s="848"/>
      <c r="GE9" s="848"/>
      <c r="GF9" s="848"/>
      <c r="GG9" s="848"/>
      <c r="GH9" s="849"/>
      <c r="GM9"/>
      <c r="GN9"/>
      <c r="GO9"/>
      <c r="GP9"/>
      <c r="GQ9"/>
      <c r="GR9"/>
      <c r="GS9"/>
      <c r="GT9"/>
      <c r="GU9"/>
      <c r="GV9"/>
      <c r="GW9"/>
      <c r="GX9"/>
      <c r="GY9"/>
      <c r="GZ9"/>
      <c r="HA9"/>
      <c r="HB9"/>
      <c r="HC9"/>
      <c r="HD9"/>
    </row>
    <row r="10" spans="1:212" ht="15" customHeight="1" thickBot="1" x14ac:dyDescent="0.25">
      <c r="A10" s="874">
        <v>1</v>
      </c>
      <c r="B10" s="874"/>
      <c r="C10" s="874"/>
      <c r="D10" s="874"/>
      <c r="E10" s="874"/>
      <c r="F10" s="874"/>
      <c r="G10" s="874"/>
      <c r="H10" s="874"/>
      <c r="I10" s="874"/>
      <c r="J10" s="874"/>
      <c r="K10" s="874"/>
      <c r="L10" s="874"/>
      <c r="M10" s="874"/>
      <c r="N10" s="874"/>
      <c r="O10" s="874"/>
      <c r="P10" s="874"/>
      <c r="Q10" s="874"/>
      <c r="R10" s="874"/>
      <c r="S10" s="874"/>
      <c r="T10" s="874"/>
      <c r="U10" s="874"/>
      <c r="V10" s="874"/>
      <c r="W10" s="152">
        <v>2</v>
      </c>
      <c r="X10" s="874">
        <v>3</v>
      </c>
      <c r="Y10" s="874"/>
      <c r="Z10" s="874"/>
      <c r="AA10" s="874"/>
      <c r="AB10" s="874"/>
      <c r="AC10" s="874"/>
      <c r="AD10" s="874"/>
      <c r="AE10" s="874"/>
      <c r="AF10" s="874"/>
      <c r="AG10" s="874"/>
      <c r="AH10" s="874"/>
      <c r="AI10" s="874"/>
      <c r="AJ10" s="874"/>
      <c r="AK10" s="874"/>
      <c r="AL10" s="883">
        <v>4</v>
      </c>
      <c r="AM10" s="883"/>
      <c r="AN10" s="883"/>
      <c r="AO10" s="883"/>
      <c r="AP10" s="883"/>
      <c r="AQ10" s="883"/>
      <c r="AR10" s="883"/>
      <c r="AS10" s="883"/>
      <c r="AT10" s="883"/>
      <c r="AU10" s="883"/>
      <c r="AV10" s="883"/>
      <c r="AW10" s="883"/>
      <c r="AX10" s="883"/>
      <c r="AY10" s="883"/>
      <c r="AZ10" s="883"/>
      <c r="BA10" s="883"/>
      <c r="BB10" s="883">
        <v>5</v>
      </c>
      <c r="BC10" s="883"/>
      <c r="BD10" s="883"/>
      <c r="BE10" s="883"/>
      <c r="BF10" s="883"/>
      <c r="BG10" s="883"/>
      <c r="BH10" s="883"/>
      <c r="BI10" s="883"/>
      <c r="BJ10" s="883"/>
      <c r="BK10" s="883"/>
      <c r="BL10" s="883"/>
      <c r="BM10" s="883"/>
      <c r="BN10" s="883"/>
      <c r="BO10" s="883"/>
      <c r="BP10" s="883"/>
      <c r="BQ10" s="883"/>
      <c r="BR10" s="883">
        <v>6</v>
      </c>
      <c r="BS10" s="883"/>
      <c r="BT10" s="883"/>
      <c r="BU10" s="883"/>
      <c r="BV10" s="883"/>
      <c r="BW10" s="883"/>
      <c r="BX10" s="883"/>
      <c r="BY10" s="883"/>
      <c r="BZ10" s="883"/>
      <c r="CA10" s="883"/>
      <c r="CB10" s="883"/>
      <c r="CC10" s="883"/>
      <c r="CD10" s="883"/>
      <c r="CE10" s="883"/>
      <c r="CF10" s="883"/>
      <c r="CG10" s="883"/>
      <c r="CH10" s="883"/>
      <c r="CI10" s="883"/>
      <c r="CJ10" s="883">
        <v>7</v>
      </c>
      <c r="CK10" s="883"/>
      <c r="CL10" s="883"/>
      <c r="CM10" s="883"/>
      <c r="CN10" s="883"/>
      <c r="CO10" s="883"/>
      <c r="CP10" s="883"/>
      <c r="CQ10" s="883"/>
      <c r="CR10" s="883"/>
      <c r="CS10" s="883"/>
      <c r="CT10" s="883"/>
      <c r="CU10" s="883"/>
      <c r="CV10" s="883"/>
      <c r="CW10" s="883"/>
      <c r="CX10" s="883"/>
      <c r="CY10" s="883"/>
      <c r="CZ10" s="883"/>
      <c r="DA10" s="883"/>
      <c r="DB10" s="883"/>
      <c r="DC10" s="883"/>
      <c r="DD10" s="883"/>
      <c r="DE10" s="883"/>
      <c r="DF10" s="883">
        <v>8</v>
      </c>
      <c r="DG10" s="883"/>
      <c r="DH10" s="883"/>
      <c r="DI10" s="883"/>
      <c r="DJ10" s="883"/>
      <c r="DK10" s="883"/>
      <c r="DL10" s="883"/>
      <c r="DM10" s="883"/>
      <c r="DN10" s="883"/>
      <c r="DO10" s="883"/>
      <c r="DP10" s="883"/>
      <c r="DQ10" s="883"/>
      <c r="DR10" s="883"/>
      <c r="DS10" s="883"/>
      <c r="DT10" s="883"/>
      <c r="DU10" s="883"/>
      <c r="DV10" s="883">
        <v>9</v>
      </c>
      <c r="DW10" s="883"/>
      <c r="DX10" s="883"/>
      <c r="DY10" s="883"/>
      <c r="DZ10" s="883"/>
      <c r="EA10" s="883"/>
      <c r="EB10" s="883"/>
      <c r="EC10" s="883"/>
      <c r="ED10" s="883"/>
      <c r="EE10" s="883"/>
      <c r="EF10" s="883"/>
      <c r="EG10" s="883"/>
      <c r="EH10" s="883"/>
      <c r="EI10" s="883"/>
      <c r="EJ10" s="883"/>
      <c r="EK10" s="883"/>
      <c r="EL10" s="883">
        <v>10</v>
      </c>
      <c r="EM10" s="883"/>
      <c r="EN10" s="883"/>
      <c r="EO10" s="883"/>
      <c r="EP10" s="883"/>
      <c r="EQ10" s="883"/>
      <c r="ER10" s="883"/>
      <c r="ES10" s="883"/>
      <c r="ET10" s="883"/>
      <c r="EU10" s="883"/>
      <c r="EV10" s="883"/>
      <c r="EW10" s="883"/>
      <c r="EX10" s="883"/>
      <c r="EY10" s="883"/>
      <c r="EZ10" s="883"/>
      <c r="FA10" s="883"/>
      <c r="FB10" s="883"/>
      <c r="FC10" s="883">
        <v>11</v>
      </c>
      <c r="FD10" s="883"/>
      <c r="FE10" s="883"/>
      <c r="FF10" s="883"/>
      <c r="FG10" s="883"/>
      <c r="FH10" s="883"/>
      <c r="FI10" s="883"/>
      <c r="FJ10" s="883"/>
      <c r="FK10" s="883"/>
      <c r="FL10" s="883"/>
      <c r="FM10" s="883"/>
      <c r="FN10" s="883"/>
      <c r="FO10" s="883"/>
      <c r="FP10" s="883"/>
      <c r="FQ10" s="883"/>
      <c r="FR10" s="883"/>
      <c r="FS10" s="883">
        <v>12</v>
      </c>
      <c r="FT10" s="883"/>
      <c r="FU10" s="883"/>
      <c r="FV10" s="883"/>
      <c r="FW10" s="883"/>
      <c r="FX10" s="883"/>
      <c r="FY10" s="883"/>
      <c r="FZ10" s="883"/>
      <c r="GA10" s="883"/>
      <c r="GB10" s="883"/>
      <c r="GC10" s="883"/>
      <c r="GD10" s="883"/>
      <c r="GE10" s="883"/>
      <c r="GF10" s="883"/>
      <c r="GG10" s="883"/>
      <c r="GH10" s="883"/>
      <c r="GM10"/>
      <c r="GN10"/>
      <c r="GO10"/>
      <c r="GP10"/>
      <c r="GQ10"/>
      <c r="GR10"/>
      <c r="GS10"/>
      <c r="GT10"/>
      <c r="GU10"/>
      <c r="GV10"/>
      <c r="GW10"/>
      <c r="GX10"/>
      <c r="GY10"/>
      <c r="GZ10"/>
      <c r="HA10"/>
      <c r="HB10"/>
      <c r="HC10"/>
      <c r="HD10"/>
    </row>
    <row r="11" spans="1:212" x14ac:dyDescent="0.2">
      <c r="A11" s="18"/>
      <c r="B11" s="863" t="s">
        <v>59</v>
      </c>
      <c r="C11" s="863"/>
      <c r="D11" s="863"/>
      <c r="E11" s="863"/>
      <c r="F11" s="863"/>
      <c r="G11" s="863"/>
      <c r="H11" s="863"/>
      <c r="I11" s="863"/>
      <c r="J11" s="863"/>
      <c r="K11" s="863"/>
      <c r="L11" s="863"/>
      <c r="M11" s="863"/>
      <c r="N11" s="863"/>
      <c r="O11" s="863"/>
      <c r="P11" s="863"/>
      <c r="Q11" s="863"/>
      <c r="R11" s="863"/>
      <c r="S11" s="863"/>
      <c r="T11" s="863"/>
      <c r="U11" s="863"/>
      <c r="V11" s="924"/>
      <c r="W11" s="926">
        <v>5400</v>
      </c>
      <c r="X11" s="832" t="s">
        <v>219</v>
      </c>
      <c r="Y11" s="833"/>
      <c r="Z11" s="833"/>
      <c r="AA11" s="833"/>
      <c r="AB11" s="833"/>
      <c r="AC11" s="833"/>
      <c r="AD11" s="833"/>
      <c r="AE11" s="833"/>
      <c r="AF11" s="833"/>
      <c r="AG11" s="833"/>
      <c r="AH11" s="833"/>
      <c r="AI11" s="833"/>
      <c r="AJ11" s="833"/>
      <c r="AK11" s="834"/>
      <c r="AL11" s="869">
        <f>+AL16+AL24+AL28+AL32+AL36+AL40</f>
        <v>11603799</v>
      </c>
      <c r="AM11" s="850"/>
      <c r="AN11" s="850"/>
      <c r="AO11" s="850"/>
      <c r="AP11" s="850"/>
      <c r="AQ11" s="850"/>
      <c r="AR11" s="850"/>
      <c r="AS11" s="850"/>
      <c r="AT11" s="850"/>
      <c r="AU11" s="850"/>
      <c r="AV11" s="850"/>
      <c r="AW11" s="850"/>
      <c r="AX11" s="850"/>
      <c r="AY11" s="850"/>
      <c r="AZ11" s="850"/>
      <c r="BA11" s="851"/>
      <c r="BB11" s="856"/>
      <c r="BC11" s="856"/>
      <c r="BD11" s="850">
        <f>+BD16+BD24+BD28+BD32+BD36+BD40</f>
        <v>0</v>
      </c>
      <c r="BE11" s="850"/>
      <c r="BF11" s="850"/>
      <c r="BG11" s="850"/>
      <c r="BH11" s="850"/>
      <c r="BI11" s="850"/>
      <c r="BJ11" s="850"/>
      <c r="BK11" s="850"/>
      <c r="BL11" s="850"/>
      <c r="BM11" s="850"/>
      <c r="BN11" s="850"/>
      <c r="BO11" s="850"/>
      <c r="BP11" s="875"/>
      <c r="BQ11" s="875"/>
      <c r="BR11" s="854">
        <f>+BR16+BR24+BR28+BR32+BR36+BR40</f>
        <v>257694863</v>
      </c>
      <c r="BS11" s="850"/>
      <c r="BT11" s="850"/>
      <c r="BU11" s="850"/>
      <c r="BV11" s="850"/>
      <c r="BW11" s="850"/>
      <c r="BX11" s="850"/>
      <c r="BY11" s="850"/>
      <c r="BZ11" s="850"/>
      <c r="CA11" s="850"/>
      <c r="CB11" s="850"/>
      <c r="CC11" s="850"/>
      <c r="CD11" s="850"/>
      <c r="CE11" s="850"/>
      <c r="CF11" s="850"/>
      <c r="CG11" s="850"/>
      <c r="CH11" s="850"/>
      <c r="CI11" s="851"/>
      <c r="CJ11" s="875" t="s">
        <v>6</v>
      </c>
      <c r="CK11" s="875"/>
      <c r="CL11" s="850">
        <f>+CL16+CL24+CL28+CL32+CL36+CL40</f>
        <v>251793055</v>
      </c>
      <c r="CM11" s="850"/>
      <c r="CN11" s="850"/>
      <c r="CO11" s="850"/>
      <c r="CP11" s="850"/>
      <c r="CQ11" s="850"/>
      <c r="CR11" s="850"/>
      <c r="CS11" s="850"/>
      <c r="CT11" s="850"/>
      <c r="CU11" s="850"/>
      <c r="CV11" s="850"/>
      <c r="CW11" s="850"/>
      <c r="CX11" s="850"/>
      <c r="CY11" s="850"/>
      <c r="CZ11" s="850"/>
      <c r="DA11" s="850"/>
      <c r="DB11" s="850"/>
      <c r="DC11" s="850"/>
      <c r="DD11" s="856" t="s">
        <v>7</v>
      </c>
      <c r="DE11" s="856"/>
      <c r="DF11" s="854">
        <f>+DF16+DF24+DF28+DF32+DF36+DF40</f>
        <v>0</v>
      </c>
      <c r="DG11" s="850"/>
      <c r="DH11" s="850"/>
      <c r="DI11" s="850"/>
      <c r="DJ11" s="850"/>
      <c r="DK11" s="850"/>
      <c r="DL11" s="850"/>
      <c r="DM11" s="850"/>
      <c r="DN11" s="850"/>
      <c r="DO11" s="850"/>
      <c r="DP11" s="850"/>
      <c r="DQ11" s="850"/>
      <c r="DR11" s="850"/>
      <c r="DS11" s="850"/>
      <c r="DT11" s="850"/>
      <c r="DU11" s="851"/>
      <c r="DV11" s="854">
        <f>+DV16+DV24+DV28+DV32+DV36+DV40</f>
        <v>0</v>
      </c>
      <c r="DW11" s="850"/>
      <c r="DX11" s="850"/>
      <c r="DY11" s="850"/>
      <c r="DZ11" s="850"/>
      <c r="EA11" s="850"/>
      <c r="EB11" s="850"/>
      <c r="EC11" s="850"/>
      <c r="ED11" s="850"/>
      <c r="EE11" s="850"/>
      <c r="EF11" s="850"/>
      <c r="EG11" s="850"/>
      <c r="EH11" s="850"/>
      <c r="EI11" s="850"/>
      <c r="EJ11" s="850"/>
      <c r="EK11" s="851"/>
      <c r="EL11" s="854" t="s">
        <v>61</v>
      </c>
      <c r="EM11" s="850"/>
      <c r="EN11" s="850"/>
      <c r="EO11" s="850"/>
      <c r="EP11" s="850"/>
      <c r="EQ11" s="850"/>
      <c r="ER11" s="850"/>
      <c r="ES11" s="850"/>
      <c r="ET11" s="850"/>
      <c r="EU11" s="850"/>
      <c r="EV11" s="850"/>
      <c r="EW11" s="850"/>
      <c r="EX11" s="850"/>
      <c r="EY11" s="850"/>
      <c r="EZ11" s="850"/>
      <c r="FA11" s="850"/>
      <c r="FB11" s="851"/>
      <c r="FC11" s="854">
        <f>+FC16+FC24+FC28+FC32+FC36+FC40</f>
        <v>17505607</v>
      </c>
      <c r="FD11" s="850"/>
      <c r="FE11" s="850"/>
      <c r="FF11" s="850"/>
      <c r="FG11" s="850"/>
      <c r="FH11" s="850"/>
      <c r="FI11" s="850"/>
      <c r="FJ11" s="850"/>
      <c r="FK11" s="850"/>
      <c r="FL11" s="850"/>
      <c r="FM11" s="850"/>
      <c r="FN11" s="850"/>
      <c r="FO11" s="850"/>
      <c r="FP11" s="850"/>
      <c r="FQ11" s="850"/>
      <c r="FR11" s="851"/>
      <c r="FS11" s="931"/>
      <c r="FT11" s="856"/>
      <c r="FU11" s="850">
        <f>+FU16+FU24+FU28+FU32+FU36+FU40</f>
        <v>0</v>
      </c>
      <c r="FV11" s="850"/>
      <c r="FW11" s="850"/>
      <c r="FX11" s="850"/>
      <c r="FY11" s="850"/>
      <c r="FZ11" s="850"/>
      <c r="GA11" s="850"/>
      <c r="GB11" s="850"/>
      <c r="GC11" s="850"/>
      <c r="GD11" s="850"/>
      <c r="GE11" s="850"/>
      <c r="GF11" s="850"/>
      <c r="GG11" s="875"/>
      <c r="GH11" s="929"/>
      <c r="GM11"/>
      <c r="GN11"/>
      <c r="GO11"/>
      <c r="GP11"/>
      <c r="GQ11"/>
      <c r="GR11"/>
      <c r="GS11"/>
      <c r="GT11"/>
      <c r="GU11"/>
      <c r="GV11"/>
      <c r="GW11"/>
      <c r="GX11"/>
      <c r="GY11"/>
      <c r="GZ11"/>
      <c r="HA11"/>
      <c r="HB11"/>
      <c r="HC11"/>
      <c r="HD11"/>
    </row>
    <row r="12" spans="1:212" ht="3" customHeight="1" x14ac:dyDescent="0.2">
      <c r="A12" s="18"/>
      <c r="B12" s="863"/>
      <c r="C12" s="863"/>
      <c r="D12" s="863"/>
      <c r="E12" s="863"/>
      <c r="F12" s="863"/>
      <c r="G12" s="863"/>
      <c r="H12" s="863"/>
      <c r="I12" s="863"/>
      <c r="J12" s="863"/>
      <c r="K12" s="863"/>
      <c r="L12" s="863"/>
      <c r="M12" s="863"/>
      <c r="N12" s="863"/>
      <c r="O12" s="863"/>
      <c r="P12" s="863"/>
      <c r="Q12" s="863"/>
      <c r="R12" s="863"/>
      <c r="S12" s="863"/>
      <c r="T12" s="863"/>
      <c r="U12" s="863"/>
      <c r="V12" s="924"/>
      <c r="W12" s="927"/>
      <c r="X12" s="835"/>
      <c r="Y12" s="836"/>
      <c r="Z12" s="836"/>
      <c r="AA12" s="836"/>
      <c r="AB12" s="836"/>
      <c r="AC12" s="836"/>
      <c r="AD12" s="836"/>
      <c r="AE12" s="836"/>
      <c r="AF12" s="836"/>
      <c r="AG12" s="836"/>
      <c r="AH12" s="836"/>
      <c r="AI12" s="836"/>
      <c r="AJ12" s="836"/>
      <c r="AK12" s="837"/>
      <c r="AL12" s="870"/>
      <c r="AM12" s="852"/>
      <c r="AN12" s="852"/>
      <c r="AO12" s="852"/>
      <c r="AP12" s="852"/>
      <c r="AQ12" s="852"/>
      <c r="AR12" s="852"/>
      <c r="AS12" s="852"/>
      <c r="AT12" s="852"/>
      <c r="AU12" s="852"/>
      <c r="AV12" s="852"/>
      <c r="AW12" s="852"/>
      <c r="AX12" s="852"/>
      <c r="AY12" s="852"/>
      <c r="AZ12" s="852"/>
      <c r="BA12" s="853"/>
      <c r="BB12" s="842"/>
      <c r="BC12" s="842"/>
      <c r="BD12" s="839"/>
      <c r="BE12" s="839"/>
      <c r="BF12" s="839"/>
      <c r="BG12" s="839"/>
      <c r="BH12" s="839"/>
      <c r="BI12" s="839"/>
      <c r="BJ12" s="839"/>
      <c r="BK12" s="839"/>
      <c r="BL12" s="839"/>
      <c r="BM12" s="839"/>
      <c r="BN12" s="839"/>
      <c r="BO12" s="839"/>
      <c r="BP12" s="829"/>
      <c r="BQ12" s="829"/>
      <c r="BR12" s="855"/>
      <c r="BS12" s="852"/>
      <c r="BT12" s="852"/>
      <c r="BU12" s="852"/>
      <c r="BV12" s="852"/>
      <c r="BW12" s="852"/>
      <c r="BX12" s="852"/>
      <c r="BY12" s="852"/>
      <c r="BZ12" s="852"/>
      <c r="CA12" s="852"/>
      <c r="CB12" s="852"/>
      <c r="CC12" s="852"/>
      <c r="CD12" s="852"/>
      <c r="CE12" s="852"/>
      <c r="CF12" s="852"/>
      <c r="CG12" s="852"/>
      <c r="CH12" s="852"/>
      <c r="CI12" s="853"/>
      <c r="CJ12" s="829"/>
      <c r="CK12" s="829"/>
      <c r="CL12" s="839"/>
      <c r="CM12" s="839"/>
      <c r="CN12" s="839"/>
      <c r="CO12" s="839"/>
      <c r="CP12" s="839"/>
      <c r="CQ12" s="839"/>
      <c r="CR12" s="839"/>
      <c r="CS12" s="839"/>
      <c r="CT12" s="839"/>
      <c r="CU12" s="839"/>
      <c r="CV12" s="839"/>
      <c r="CW12" s="839"/>
      <c r="CX12" s="839"/>
      <c r="CY12" s="839"/>
      <c r="CZ12" s="839"/>
      <c r="DA12" s="839"/>
      <c r="DB12" s="839"/>
      <c r="DC12" s="839"/>
      <c r="DD12" s="842"/>
      <c r="DE12" s="842"/>
      <c r="DF12" s="855"/>
      <c r="DG12" s="852"/>
      <c r="DH12" s="852"/>
      <c r="DI12" s="852"/>
      <c r="DJ12" s="852"/>
      <c r="DK12" s="852"/>
      <c r="DL12" s="852"/>
      <c r="DM12" s="852"/>
      <c r="DN12" s="852"/>
      <c r="DO12" s="852"/>
      <c r="DP12" s="852"/>
      <c r="DQ12" s="852"/>
      <c r="DR12" s="852"/>
      <c r="DS12" s="852"/>
      <c r="DT12" s="852"/>
      <c r="DU12" s="853"/>
      <c r="DV12" s="855"/>
      <c r="DW12" s="852"/>
      <c r="DX12" s="852"/>
      <c r="DY12" s="852"/>
      <c r="DZ12" s="852"/>
      <c r="EA12" s="852"/>
      <c r="EB12" s="852"/>
      <c r="EC12" s="852"/>
      <c r="ED12" s="852"/>
      <c r="EE12" s="852"/>
      <c r="EF12" s="852"/>
      <c r="EG12" s="852"/>
      <c r="EH12" s="852"/>
      <c r="EI12" s="852"/>
      <c r="EJ12" s="852"/>
      <c r="EK12" s="853"/>
      <c r="EL12" s="855"/>
      <c r="EM12" s="852"/>
      <c r="EN12" s="852"/>
      <c r="EO12" s="852"/>
      <c r="EP12" s="852"/>
      <c r="EQ12" s="852"/>
      <c r="ER12" s="852"/>
      <c r="ES12" s="852"/>
      <c r="ET12" s="852"/>
      <c r="EU12" s="852"/>
      <c r="EV12" s="852"/>
      <c r="EW12" s="852"/>
      <c r="EX12" s="852"/>
      <c r="EY12" s="852"/>
      <c r="EZ12" s="852"/>
      <c r="FA12" s="852"/>
      <c r="FB12" s="853"/>
      <c r="FC12" s="855"/>
      <c r="FD12" s="852"/>
      <c r="FE12" s="852"/>
      <c r="FF12" s="852"/>
      <c r="FG12" s="852"/>
      <c r="FH12" s="852"/>
      <c r="FI12" s="852"/>
      <c r="FJ12" s="852"/>
      <c r="FK12" s="852"/>
      <c r="FL12" s="852"/>
      <c r="FM12" s="852"/>
      <c r="FN12" s="852"/>
      <c r="FO12" s="852"/>
      <c r="FP12" s="852"/>
      <c r="FQ12" s="852"/>
      <c r="FR12" s="853"/>
      <c r="FS12" s="932"/>
      <c r="FT12" s="842"/>
      <c r="FU12" s="839"/>
      <c r="FV12" s="839"/>
      <c r="FW12" s="839"/>
      <c r="FX12" s="839"/>
      <c r="FY12" s="839"/>
      <c r="FZ12" s="839"/>
      <c r="GA12" s="839"/>
      <c r="GB12" s="839"/>
      <c r="GC12" s="839"/>
      <c r="GD12" s="839"/>
      <c r="GE12" s="839"/>
      <c r="GF12" s="839"/>
      <c r="GG12" s="829"/>
      <c r="GH12" s="930"/>
      <c r="GM12"/>
      <c r="GN12"/>
      <c r="GO12"/>
      <c r="GP12"/>
      <c r="GQ12"/>
      <c r="GR12"/>
      <c r="GS12"/>
      <c r="GT12"/>
      <c r="GU12"/>
      <c r="GV12"/>
      <c r="GW12"/>
      <c r="GX12"/>
      <c r="GY12"/>
      <c r="GZ12"/>
      <c r="HA12"/>
      <c r="HB12"/>
      <c r="HC12"/>
      <c r="HD12"/>
    </row>
    <row r="13" spans="1:212" x14ac:dyDescent="0.2">
      <c r="A13" s="18"/>
      <c r="B13" s="863"/>
      <c r="C13" s="863"/>
      <c r="D13" s="863"/>
      <c r="E13" s="863"/>
      <c r="F13" s="863"/>
      <c r="G13" s="863"/>
      <c r="H13" s="863"/>
      <c r="I13" s="863"/>
      <c r="J13" s="863"/>
      <c r="K13" s="863"/>
      <c r="L13" s="863"/>
      <c r="M13" s="863"/>
      <c r="N13" s="863"/>
      <c r="O13" s="863"/>
      <c r="P13" s="863"/>
      <c r="Q13" s="863"/>
      <c r="R13" s="863"/>
      <c r="S13" s="863"/>
      <c r="T13" s="863"/>
      <c r="U13" s="863"/>
      <c r="V13" s="924"/>
      <c r="W13" s="928">
        <v>5420</v>
      </c>
      <c r="X13" s="832" t="s">
        <v>220</v>
      </c>
      <c r="Y13" s="833"/>
      <c r="Z13" s="833"/>
      <c r="AA13" s="833"/>
      <c r="AB13" s="833"/>
      <c r="AC13" s="833"/>
      <c r="AD13" s="833"/>
      <c r="AE13" s="833"/>
      <c r="AF13" s="833"/>
      <c r="AG13" s="833"/>
      <c r="AH13" s="833"/>
      <c r="AI13" s="833"/>
      <c r="AJ13" s="833"/>
      <c r="AK13" s="834"/>
      <c r="AL13" s="888">
        <f>+AL18+AL26+AL30+AL34+AL38+AL42</f>
        <v>7742506</v>
      </c>
      <c r="AM13" s="884"/>
      <c r="AN13" s="884"/>
      <c r="AO13" s="884"/>
      <c r="AP13" s="884"/>
      <c r="AQ13" s="884"/>
      <c r="AR13" s="884"/>
      <c r="AS13" s="884"/>
      <c r="AT13" s="884"/>
      <c r="AU13" s="884"/>
      <c r="AV13" s="884"/>
      <c r="AW13" s="884"/>
      <c r="AX13" s="884"/>
      <c r="AY13" s="884"/>
      <c r="AZ13" s="884"/>
      <c r="BA13" s="885"/>
      <c r="BB13" s="891"/>
      <c r="BC13" s="891"/>
      <c r="BD13" s="884">
        <f>+BD18+BD26+BD30+BD34+BD38+BD42</f>
        <v>0</v>
      </c>
      <c r="BE13" s="884"/>
      <c r="BF13" s="884"/>
      <c r="BG13" s="884"/>
      <c r="BH13" s="884"/>
      <c r="BI13" s="884"/>
      <c r="BJ13" s="884"/>
      <c r="BK13" s="884"/>
      <c r="BL13" s="884"/>
      <c r="BM13" s="884"/>
      <c r="BN13" s="884"/>
      <c r="BO13" s="884"/>
      <c r="BP13" s="890"/>
      <c r="BQ13" s="890"/>
      <c r="BR13" s="886">
        <f>+BR18+BR26+BR30+BR34+BR38+BR42</f>
        <v>270481108</v>
      </c>
      <c r="BS13" s="884"/>
      <c r="BT13" s="884"/>
      <c r="BU13" s="884"/>
      <c r="BV13" s="884"/>
      <c r="BW13" s="884"/>
      <c r="BX13" s="884"/>
      <c r="BY13" s="884"/>
      <c r="BZ13" s="884"/>
      <c r="CA13" s="884"/>
      <c r="CB13" s="884"/>
      <c r="CC13" s="884"/>
      <c r="CD13" s="884"/>
      <c r="CE13" s="884"/>
      <c r="CF13" s="884"/>
      <c r="CG13" s="884"/>
      <c r="CH13" s="884"/>
      <c r="CI13" s="885"/>
      <c r="CJ13" s="890" t="s">
        <v>6</v>
      </c>
      <c r="CK13" s="890"/>
      <c r="CL13" s="884">
        <f>+CL18+CL26+CL30+CL34+CL38+CL42</f>
        <v>266619815</v>
      </c>
      <c r="CM13" s="884"/>
      <c r="CN13" s="884"/>
      <c r="CO13" s="884"/>
      <c r="CP13" s="884"/>
      <c r="CQ13" s="884"/>
      <c r="CR13" s="884"/>
      <c r="CS13" s="884"/>
      <c r="CT13" s="884"/>
      <c r="CU13" s="884"/>
      <c r="CV13" s="884"/>
      <c r="CW13" s="884"/>
      <c r="CX13" s="884"/>
      <c r="CY13" s="884"/>
      <c r="CZ13" s="884"/>
      <c r="DA13" s="884"/>
      <c r="DB13" s="884"/>
      <c r="DC13" s="884"/>
      <c r="DD13" s="891" t="s">
        <v>7</v>
      </c>
      <c r="DE13" s="891"/>
      <c r="DF13" s="886">
        <f>+DF18+DF26+DF30+DF34+DF38+DF42</f>
        <v>0</v>
      </c>
      <c r="DG13" s="884"/>
      <c r="DH13" s="884"/>
      <c r="DI13" s="884"/>
      <c r="DJ13" s="884"/>
      <c r="DK13" s="884"/>
      <c r="DL13" s="884"/>
      <c r="DM13" s="884"/>
      <c r="DN13" s="884"/>
      <c r="DO13" s="884"/>
      <c r="DP13" s="884"/>
      <c r="DQ13" s="884"/>
      <c r="DR13" s="884"/>
      <c r="DS13" s="884"/>
      <c r="DT13" s="884"/>
      <c r="DU13" s="885"/>
      <c r="DV13" s="886">
        <f>+DV18+DV26+DV30+DV34+DV38+DV42</f>
        <v>0</v>
      </c>
      <c r="DW13" s="884"/>
      <c r="DX13" s="884"/>
      <c r="DY13" s="884"/>
      <c r="DZ13" s="884"/>
      <c r="EA13" s="884"/>
      <c r="EB13" s="884"/>
      <c r="EC13" s="884"/>
      <c r="ED13" s="884"/>
      <c r="EE13" s="884"/>
      <c r="EF13" s="884"/>
      <c r="EG13" s="884"/>
      <c r="EH13" s="884"/>
      <c r="EI13" s="884"/>
      <c r="EJ13" s="884"/>
      <c r="EK13" s="885"/>
      <c r="EL13" s="886" t="s">
        <v>61</v>
      </c>
      <c r="EM13" s="884"/>
      <c r="EN13" s="884"/>
      <c r="EO13" s="884"/>
      <c r="EP13" s="884"/>
      <c r="EQ13" s="884"/>
      <c r="ER13" s="884"/>
      <c r="ES13" s="884"/>
      <c r="ET13" s="884"/>
      <c r="EU13" s="884"/>
      <c r="EV13" s="884"/>
      <c r="EW13" s="884"/>
      <c r="EX13" s="884"/>
      <c r="EY13" s="884"/>
      <c r="EZ13" s="884"/>
      <c r="FA13" s="884"/>
      <c r="FB13" s="885"/>
      <c r="FC13" s="886">
        <f>+FC18+FC26+FC30+FC34+FC38+FC42</f>
        <v>11603799</v>
      </c>
      <c r="FD13" s="884"/>
      <c r="FE13" s="884"/>
      <c r="FF13" s="884"/>
      <c r="FG13" s="884"/>
      <c r="FH13" s="884"/>
      <c r="FI13" s="884"/>
      <c r="FJ13" s="884"/>
      <c r="FK13" s="884"/>
      <c r="FL13" s="884"/>
      <c r="FM13" s="884"/>
      <c r="FN13" s="884"/>
      <c r="FO13" s="884"/>
      <c r="FP13" s="884"/>
      <c r="FQ13" s="884"/>
      <c r="FR13" s="885"/>
      <c r="FS13" s="939"/>
      <c r="FT13" s="891"/>
      <c r="FU13" s="884">
        <f>+FU18+FU26+FU30+FU34+FU38+FU42</f>
        <v>0</v>
      </c>
      <c r="FV13" s="884"/>
      <c r="FW13" s="884"/>
      <c r="FX13" s="884"/>
      <c r="FY13" s="884"/>
      <c r="FZ13" s="884"/>
      <c r="GA13" s="884"/>
      <c r="GB13" s="884"/>
      <c r="GC13" s="884"/>
      <c r="GD13" s="884"/>
      <c r="GE13" s="884"/>
      <c r="GF13" s="884"/>
      <c r="GG13" s="890"/>
      <c r="GH13" s="938"/>
      <c r="GM13"/>
      <c r="GN13"/>
      <c r="GO13"/>
      <c r="GP13"/>
      <c r="GQ13"/>
      <c r="GR13"/>
      <c r="GS13"/>
      <c r="GT13"/>
      <c r="GU13"/>
      <c r="GV13"/>
      <c r="GW13"/>
      <c r="GX13"/>
      <c r="GY13"/>
      <c r="GZ13"/>
      <c r="HA13"/>
      <c r="HB13"/>
      <c r="HC13"/>
      <c r="HD13"/>
    </row>
    <row r="14" spans="1:212" ht="3" customHeight="1" x14ac:dyDescent="0.2">
      <c r="A14" s="20"/>
      <c r="B14" s="864"/>
      <c r="C14" s="864"/>
      <c r="D14" s="864"/>
      <c r="E14" s="864"/>
      <c r="F14" s="864"/>
      <c r="G14" s="864"/>
      <c r="H14" s="864"/>
      <c r="I14" s="864"/>
      <c r="J14" s="864"/>
      <c r="K14" s="864"/>
      <c r="L14" s="864"/>
      <c r="M14" s="864"/>
      <c r="N14" s="864"/>
      <c r="O14" s="864"/>
      <c r="P14" s="864"/>
      <c r="Q14" s="864"/>
      <c r="R14" s="864"/>
      <c r="S14" s="864"/>
      <c r="T14" s="864"/>
      <c r="U14" s="864"/>
      <c r="V14" s="925"/>
      <c r="W14" s="927"/>
      <c r="X14" s="835"/>
      <c r="Y14" s="836"/>
      <c r="Z14" s="836"/>
      <c r="AA14" s="836"/>
      <c r="AB14" s="836"/>
      <c r="AC14" s="836"/>
      <c r="AD14" s="836"/>
      <c r="AE14" s="836"/>
      <c r="AF14" s="836"/>
      <c r="AG14" s="836"/>
      <c r="AH14" s="836"/>
      <c r="AI14" s="836"/>
      <c r="AJ14" s="836"/>
      <c r="AK14" s="837"/>
      <c r="AL14" s="845"/>
      <c r="AM14" s="839"/>
      <c r="AN14" s="839"/>
      <c r="AO14" s="839"/>
      <c r="AP14" s="839"/>
      <c r="AQ14" s="839"/>
      <c r="AR14" s="839"/>
      <c r="AS14" s="839"/>
      <c r="AT14" s="839"/>
      <c r="AU14" s="839"/>
      <c r="AV14" s="839"/>
      <c r="AW14" s="839"/>
      <c r="AX14" s="839"/>
      <c r="AY14" s="839"/>
      <c r="AZ14" s="839"/>
      <c r="BA14" s="840"/>
      <c r="BB14" s="842"/>
      <c r="BC14" s="842"/>
      <c r="BD14" s="839"/>
      <c r="BE14" s="839"/>
      <c r="BF14" s="839"/>
      <c r="BG14" s="839"/>
      <c r="BH14" s="839"/>
      <c r="BI14" s="839"/>
      <c r="BJ14" s="839"/>
      <c r="BK14" s="839"/>
      <c r="BL14" s="839"/>
      <c r="BM14" s="839"/>
      <c r="BN14" s="839"/>
      <c r="BO14" s="839"/>
      <c r="BP14" s="829"/>
      <c r="BQ14" s="829"/>
      <c r="BR14" s="838"/>
      <c r="BS14" s="839"/>
      <c r="BT14" s="839"/>
      <c r="BU14" s="839"/>
      <c r="BV14" s="839"/>
      <c r="BW14" s="839"/>
      <c r="BX14" s="839"/>
      <c r="BY14" s="839"/>
      <c r="BZ14" s="839"/>
      <c r="CA14" s="839"/>
      <c r="CB14" s="839"/>
      <c r="CC14" s="839"/>
      <c r="CD14" s="839"/>
      <c r="CE14" s="839"/>
      <c r="CF14" s="839"/>
      <c r="CG14" s="839"/>
      <c r="CH14" s="839"/>
      <c r="CI14" s="840"/>
      <c r="CJ14" s="829"/>
      <c r="CK14" s="829"/>
      <c r="CL14" s="839"/>
      <c r="CM14" s="839"/>
      <c r="CN14" s="839"/>
      <c r="CO14" s="839"/>
      <c r="CP14" s="839"/>
      <c r="CQ14" s="839"/>
      <c r="CR14" s="839"/>
      <c r="CS14" s="839"/>
      <c r="CT14" s="839"/>
      <c r="CU14" s="839"/>
      <c r="CV14" s="839"/>
      <c r="CW14" s="839"/>
      <c r="CX14" s="839"/>
      <c r="CY14" s="839"/>
      <c r="CZ14" s="839"/>
      <c r="DA14" s="839"/>
      <c r="DB14" s="839"/>
      <c r="DC14" s="839"/>
      <c r="DD14" s="842"/>
      <c r="DE14" s="842"/>
      <c r="DF14" s="838"/>
      <c r="DG14" s="839"/>
      <c r="DH14" s="839"/>
      <c r="DI14" s="839"/>
      <c r="DJ14" s="839"/>
      <c r="DK14" s="839"/>
      <c r="DL14" s="839"/>
      <c r="DM14" s="839"/>
      <c r="DN14" s="839"/>
      <c r="DO14" s="839"/>
      <c r="DP14" s="839"/>
      <c r="DQ14" s="839"/>
      <c r="DR14" s="839"/>
      <c r="DS14" s="839"/>
      <c r="DT14" s="839"/>
      <c r="DU14" s="840"/>
      <c r="DV14" s="838"/>
      <c r="DW14" s="839"/>
      <c r="DX14" s="839"/>
      <c r="DY14" s="839"/>
      <c r="DZ14" s="839"/>
      <c r="EA14" s="839"/>
      <c r="EB14" s="839"/>
      <c r="EC14" s="839"/>
      <c r="ED14" s="839"/>
      <c r="EE14" s="839"/>
      <c r="EF14" s="839"/>
      <c r="EG14" s="839"/>
      <c r="EH14" s="839"/>
      <c r="EI14" s="839"/>
      <c r="EJ14" s="839"/>
      <c r="EK14" s="840"/>
      <c r="EL14" s="838"/>
      <c r="EM14" s="839"/>
      <c r="EN14" s="839"/>
      <c r="EO14" s="839"/>
      <c r="EP14" s="839"/>
      <c r="EQ14" s="839"/>
      <c r="ER14" s="839"/>
      <c r="ES14" s="839"/>
      <c r="ET14" s="839"/>
      <c r="EU14" s="839"/>
      <c r="EV14" s="839"/>
      <c r="EW14" s="839"/>
      <c r="EX14" s="839"/>
      <c r="EY14" s="839"/>
      <c r="EZ14" s="839"/>
      <c r="FA14" s="839"/>
      <c r="FB14" s="840"/>
      <c r="FC14" s="838"/>
      <c r="FD14" s="839"/>
      <c r="FE14" s="839"/>
      <c r="FF14" s="839"/>
      <c r="FG14" s="839"/>
      <c r="FH14" s="839"/>
      <c r="FI14" s="839"/>
      <c r="FJ14" s="839"/>
      <c r="FK14" s="839"/>
      <c r="FL14" s="839"/>
      <c r="FM14" s="839"/>
      <c r="FN14" s="839"/>
      <c r="FO14" s="839"/>
      <c r="FP14" s="839"/>
      <c r="FQ14" s="839"/>
      <c r="FR14" s="840"/>
      <c r="FS14" s="932"/>
      <c r="FT14" s="842"/>
      <c r="FU14" s="839"/>
      <c r="FV14" s="839"/>
      <c r="FW14" s="839"/>
      <c r="FX14" s="839"/>
      <c r="FY14" s="839"/>
      <c r="FZ14" s="839"/>
      <c r="GA14" s="839"/>
      <c r="GB14" s="839"/>
      <c r="GC14" s="839"/>
      <c r="GD14" s="839"/>
      <c r="GE14" s="839"/>
      <c r="GF14" s="839"/>
      <c r="GG14" s="829"/>
      <c r="GH14" s="930"/>
      <c r="GM14"/>
      <c r="GN14"/>
      <c r="GO14"/>
      <c r="GP14"/>
      <c r="GQ14"/>
      <c r="GR14"/>
      <c r="GS14"/>
      <c r="GT14"/>
      <c r="GU14"/>
      <c r="GV14"/>
      <c r="GW14"/>
      <c r="GX14"/>
      <c r="GY14"/>
      <c r="GZ14"/>
      <c r="HA14"/>
      <c r="HB14"/>
      <c r="HC14"/>
      <c r="HD14"/>
    </row>
    <row r="15" spans="1:212" x14ac:dyDescent="0.2">
      <c r="A15" s="16"/>
      <c r="B15" s="846" t="s">
        <v>1</v>
      </c>
      <c r="C15" s="846"/>
      <c r="D15" s="846"/>
      <c r="E15" s="846"/>
      <c r="F15" s="846"/>
      <c r="G15" s="846"/>
      <c r="H15" s="846"/>
      <c r="I15" s="846"/>
      <c r="J15" s="846"/>
      <c r="K15" s="846"/>
      <c r="L15" s="846"/>
      <c r="M15" s="846"/>
      <c r="N15" s="846"/>
      <c r="O15" s="846"/>
      <c r="P15" s="846"/>
      <c r="Q15" s="846"/>
      <c r="R15" s="846"/>
      <c r="S15" s="846"/>
      <c r="T15" s="846"/>
      <c r="U15" s="846"/>
      <c r="V15" s="48"/>
      <c r="W15" s="64"/>
      <c r="X15" s="676" t="s">
        <v>219</v>
      </c>
      <c r="Y15" s="677"/>
      <c r="Z15" s="677"/>
      <c r="AA15" s="677"/>
      <c r="AB15" s="677"/>
      <c r="AC15" s="677"/>
      <c r="AD15" s="677"/>
      <c r="AE15" s="677"/>
      <c r="AF15" s="677"/>
      <c r="AG15" s="677"/>
      <c r="AH15" s="677"/>
      <c r="AI15" s="677"/>
      <c r="AJ15" s="677"/>
      <c r="AK15" s="678"/>
      <c r="AL15" s="76"/>
      <c r="AM15" s="77"/>
      <c r="AN15" s="77"/>
      <c r="AO15" s="77"/>
      <c r="AP15" s="77"/>
      <c r="AQ15" s="77"/>
      <c r="AR15" s="77"/>
      <c r="AS15" s="77"/>
      <c r="AT15" s="77"/>
      <c r="AU15" s="77"/>
      <c r="AV15" s="77"/>
      <c r="AW15" s="77"/>
      <c r="AX15" s="77"/>
      <c r="AY15" s="77"/>
      <c r="AZ15" s="77"/>
      <c r="BA15" s="77"/>
      <c r="BB15" s="78"/>
      <c r="BC15" s="77"/>
      <c r="BD15" s="77"/>
      <c r="BE15" s="77"/>
      <c r="BF15" s="77"/>
      <c r="BG15" s="77"/>
      <c r="BH15" s="77"/>
      <c r="BI15" s="77"/>
      <c r="BJ15" s="77"/>
      <c r="BK15" s="77"/>
      <c r="BL15" s="77"/>
      <c r="BM15" s="77"/>
      <c r="BN15" s="77"/>
      <c r="BO15" s="77"/>
      <c r="BP15" s="77"/>
      <c r="BQ15" s="77"/>
      <c r="BR15" s="78"/>
      <c r="BS15" s="77"/>
      <c r="BT15" s="77"/>
      <c r="BU15" s="77"/>
      <c r="BV15" s="77"/>
      <c r="BW15" s="77"/>
      <c r="BX15" s="77"/>
      <c r="BY15" s="77"/>
      <c r="BZ15" s="77"/>
      <c r="CA15" s="77"/>
      <c r="CB15" s="77"/>
      <c r="CC15" s="77"/>
      <c r="CD15" s="77"/>
      <c r="CE15" s="77"/>
      <c r="CF15" s="77"/>
      <c r="CG15" s="77"/>
      <c r="CH15" s="77"/>
      <c r="CI15" s="77"/>
      <c r="CJ15" s="158"/>
      <c r="CK15" s="142"/>
      <c r="CL15" s="77"/>
      <c r="CM15" s="77"/>
      <c r="CN15" s="77"/>
      <c r="CO15" s="77"/>
      <c r="CP15" s="77"/>
      <c r="CQ15" s="77"/>
      <c r="CR15" s="77"/>
      <c r="CS15" s="77"/>
      <c r="CT15" s="77"/>
      <c r="CU15" s="77"/>
      <c r="CV15" s="77"/>
      <c r="CW15" s="77"/>
      <c r="CX15" s="77"/>
      <c r="CY15" s="77"/>
      <c r="CZ15" s="77"/>
      <c r="DA15" s="77"/>
      <c r="DB15" s="77"/>
      <c r="DC15" s="77"/>
      <c r="DD15" s="141"/>
      <c r="DE15" s="141"/>
      <c r="DF15" s="78"/>
      <c r="DG15" s="77"/>
      <c r="DH15" s="77"/>
      <c r="DI15" s="77"/>
      <c r="DJ15" s="77"/>
      <c r="DK15" s="77"/>
      <c r="DL15" s="77"/>
      <c r="DM15" s="77"/>
      <c r="DN15" s="77"/>
      <c r="DO15" s="77"/>
      <c r="DP15" s="77"/>
      <c r="DQ15" s="77"/>
      <c r="DR15" s="77"/>
      <c r="DS15" s="77"/>
      <c r="DT15" s="77"/>
      <c r="DU15" s="77"/>
      <c r="DV15" s="78"/>
      <c r="DW15" s="77"/>
      <c r="DX15" s="77"/>
      <c r="DY15" s="77"/>
      <c r="DZ15" s="77"/>
      <c r="EA15" s="77"/>
      <c r="EB15" s="77"/>
      <c r="EC15" s="77"/>
      <c r="ED15" s="77"/>
      <c r="EE15" s="77"/>
      <c r="EF15" s="77"/>
      <c r="EG15" s="77"/>
      <c r="EH15" s="77"/>
      <c r="EI15" s="77"/>
      <c r="EJ15" s="77"/>
      <c r="EK15" s="77"/>
      <c r="EL15" s="78"/>
      <c r="EM15" s="77"/>
      <c r="EN15" s="77"/>
      <c r="EO15" s="77"/>
      <c r="EP15" s="77"/>
      <c r="EQ15" s="77"/>
      <c r="ER15" s="77"/>
      <c r="ES15" s="77"/>
      <c r="ET15" s="77"/>
      <c r="EU15" s="77"/>
      <c r="EV15" s="77"/>
      <c r="EW15" s="77"/>
      <c r="EX15" s="77"/>
      <c r="EY15" s="77"/>
      <c r="EZ15" s="77"/>
      <c r="FA15" s="77"/>
      <c r="FB15" s="80"/>
      <c r="FC15" s="77"/>
      <c r="FD15" s="77"/>
      <c r="FE15" s="77"/>
      <c r="FF15" s="77"/>
      <c r="FG15" s="77"/>
      <c r="FH15" s="77"/>
      <c r="FI15" s="77"/>
      <c r="FJ15" s="77"/>
      <c r="FK15" s="77"/>
      <c r="FL15" s="77"/>
      <c r="FM15" s="77"/>
      <c r="FN15" s="77"/>
      <c r="FO15" s="77"/>
      <c r="FP15" s="77"/>
      <c r="FQ15" s="77"/>
      <c r="FR15" s="77"/>
      <c r="FS15" s="78"/>
      <c r="FT15" s="77"/>
      <c r="FU15" s="77"/>
      <c r="FV15" s="77"/>
      <c r="FW15" s="77"/>
      <c r="FX15" s="77"/>
      <c r="FY15" s="77"/>
      <c r="FZ15" s="77"/>
      <c r="GA15" s="77"/>
      <c r="GB15" s="77"/>
      <c r="GC15" s="77"/>
      <c r="GD15" s="77"/>
      <c r="GE15" s="77"/>
      <c r="GF15" s="77"/>
      <c r="GG15" s="77"/>
      <c r="GH15" s="79"/>
      <c r="GM15"/>
      <c r="GN15"/>
      <c r="GO15"/>
      <c r="GP15"/>
      <c r="GQ15"/>
      <c r="GR15"/>
      <c r="GS15"/>
      <c r="GT15"/>
      <c r="GU15"/>
      <c r="GV15"/>
      <c r="GW15"/>
      <c r="GX15"/>
      <c r="GY15"/>
      <c r="GZ15"/>
      <c r="HA15"/>
      <c r="HB15"/>
      <c r="HC15"/>
      <c r="HD15"/>
    </row>
    <row r="16" spans="1:212" x14ac:dyDescent="0.2">
      <c r="A16" s="18"/>
      <c r="B16" s="632" t="s">
        <v>107</v>
      </c>
      <c r="C16" s="632"/>
      <c r="D16" s="632"/>
      <c r="E16" s="632"/>
      <c r="F16" s="632"/>
      <c r="G16" s="632"/>
      <c r="H16" s="632"/>
      <c r="I16" s="632"/>
      <c r="J16" s="632"/>
      <c r="K16" s="632"/>
      <c r="L16" s="632"/>
      <c r="M16" s="632"/>
      <c r="N16" s="632"/>
      <c r="O16" s="632"/>
      <c r="P16" s="632"/>
      <c r="Q16" s="632"/>
      <c r="R16" s="632"/>
      <c r="S16" s="632"/>
      <c r="T16" s="632"/>
      <c r="U16" s="632"/>
      <c r="V16" s="633"/>
      <c r="W16" s="935">
        <v>5401</v>
      </c>
      <c r="X16" s="879"/>
      <c r="Y16" s="880"/>
      <c r="Z16" s="880"/>
      <c r="AA16" s="880"/>
      <c r="AB16" s="880"/>
      <c r="AC16" s="880"/>
      <c r="AD16" s="880"/>
      <c r="AE16" s="880"/>
      <c r="AF16" s="880"/>
      <c r="AG16" s="880"/>
      <c r="AH16" s="880"/>
      <c r="AI16" s="880"/>
      <c r="AJ16" s="880"/>
      <c r="AK16" s="881"/>
      <c r="AL16" s="758">
        <v>3191270</v>
      </c>
      <c r="AM16" s="603"/>
      <c r="AN16" s="603"/>
      <c r="AO16" s="603"/>
      <c r="AP16" s="603"/>
      <c r="AQ16" s="603"/>
      <c r="AR16" s="603"/>
      <c r="AS16" s="603"/>
      <c r="AT16" s="603"/>
      <c r="AU16" s="603"/>
      <c r="AV16" s="603"/>
      <c r="AW16" s="603"/>
      <c r="AX16" s="603"/>
      <c r="AY16" s="603"/>
      <c r="AZ16" s="603"/>
      <c r="BA16" s="603"/>
      <c r="BB16" s="670"/>
      <c r="BC16" s="606"/>
      <c r="BD16" s="603"/>
      <c r="BE16" s="603"/>
      <c r="BF16" s="603"/>
      <c r="BG16" s="603"/>
      <c r="BH16" s="603"/>
      <c r="BI16" s="603"/>
      <c r="BJ16" s="603"/>
      <c r="BK16" s="603"/>
      <c r="BL16" s="603"/>
      <c r="BM16" s="603"/>
      <c r="BN16" s="603"/>
      <c r="BO16" s="603"/>
      <c r="BP16" s="600"/>
      <c r="BQ16" s="600"/>
      <c r="BR16" s="742">
        <v>116827871</v>
      </c>
      <c r="BS16" s="603"/>
      <c r="BT16" s="603"/>
      <c r="BU16" s="603"/>
      <c r="BV16" s="603"/>
      <c r="BW16" s="603"/>
      <c r="BX16" s="603"/>
      <c r="BY16" s="603"/>
      <c r="BZ16" s="603"/>
      <c r="CA16" s="603"/>
      <c r="CB16" s="603"/>
      <c r="CC16" s="603"/>
      <c r="CD16" s="603"/>
      <c r="CE16" s="603"/>
      <c r="CF16" s="603"/>
      <c r="CG16" s="603"/>
      <c r="CH16" s="603"/>
      <c r="CI16" s="603"/>
      <c r="CJ16" s="599" t="s">
        <v>6</v>
      </c>
      <c r="CK16" s="600"/>
      <c r="CL16" s="603">
        <v>47131523</v>
      </c>
      <c r="CM16" s="603"/>
      <c r="CN16" s="603"/>
      <c r="CO16" s="603"/>
      <c r="CP16" s="603"/>
      <c r="CQ16" s="603"/>
      <c r="CR16" s="603"/>
      <c r="CS16" s="603"/>
      <c r="CT16" s="603"/>
      <c r="CU16" s="603"/>
      <c r="CV16" s="603"/>
      <c r="CW16" s="603"/>
      <c r="CX16" s="603"/>
      <c r="CY16" s="603"/>
      <c r="CZ16" s="603"/>
      <c r="DA16" s="603"/>
      <c r="DB16" s="603"/>
      <c r="DC16" s="603"/>
      <c r="DD16" s="606" t="s">
        <v>7</v>
      </c>
      <c r="DE16" s="606"/>
      <c r="DF16" s="742"/>
      <c r="DG16" s="603"/>
      <c r="DH16" s="603"/>
      <c r="DI16" s="603"/>
      <c r="DJ16" s="603"/>
      <c r="DK16" s="603"/>
      <c r="DL16" s="603"/>
      <c r="DM16" s="603"/>
      <c r="DN16" s="603"/>
      <c r="DO16" s="603"/>
      <c r="DP16" s="603"/>
      <c r="DQ16" s="603"/>
      <c r="DR16" s="603"/>
      <c r="DS16" s="603"/>
      <c r="DT16" s="603"/>
      <c r="DU16" s="603"/>
      <c r="DV16" s="742"/>
      <c r="DW16" s="603"/>
      <c r="DX16" s="603"/>
      <c r="DY16" s="603"/>
      <c r="DZ16" s="603"/>
      <c r="EA16" s="603"/>
      <c r="EB16" s="603"/>
      <c r="EC16" s="603"/>
      <c r="ED16" s="603"/>
      <c r="EE16" s="603"/>
      <c r="EF16" s="603"/>
      <c r="EG16" s="603"/>
      <c r="EH16" s="603"/>
      <c r="EI16" s="603"/>
      <c r="EJ16" s="603"/>
      <c r="EK16" s="603"/>
      <c r="EL16" s="599" t="s">
        <v>6</v>
      </c>
      <c r="EM16" s="600"/>
      <c r="EN16" s="827">
        <v>68103731</v>
      </c>
      <c r="EO16" s="827"/>
      <c r="EP16" s="827"/>
      <c r="EQ16" s="827"/>
      <c r="ER16" s="827"/>
      <c r="ES16" s="827"/>
      <c r="ET16" s="827"/>
      <c r="EU16" s="827"/>
      <c r="EV16" s="827"/>
      <c r="EW16" s="827"/>
      <c r="EX16" s="827"/>
      <c r="EY16" s="827"/>
      <c r="EZ16" s="827"/>
      <c r="FA16" s="606" t="s">
        <v>7</v>
      </c>
      <c r="FB16" s="611"/>
      <c r="FC16" s="603">
        <f>+AL16-BD16+BR16-CL16+DF16-DV16-EN16+FU16</f>
        <v>4783887</v>
      </c>
      <c r="FD16" s="603"/>
      <c r="FE16" s="603"/>
      <c r="FF16" s="603"/>
      <c r="FG16" s="603"/>
      <c r="FH16" s="603"/>
      <c r="FI16" s="603"/>
      <c r="FJ16" s="603"/>
      <c r="FK16" s="603"/>
      <c r="FL16" s="603"/>
      <c r="FM16" s="603"/>
      <c r="FN16" s="603"/>
      <c r="FO16" s="603"/>
      <c r="FP16" s="603"/>
      <c r="FQ16" s="603"/>
      <c r="FR16" s="603"/>
      <c r="FS16" s="670"/>
      <c r="FT16" s="606"/>
      <c r="FU16" s="603"/>
      <c r="FV16" s="603"/>
      <c r="FW16" s="603"/>
      <c r="FX16" s="603"/>
      <c r="FY16" s="603"/>
      <c r="FZ16" s="603"/>
      <c r="GA16" s="603"/>
      <c r="GB16" s="603"/>
      <c r="GC16" s="603"/>
      <c r="GD16" s="603"/>
      <c r="GE16" s="603"/>
      <c r="GF16" s="603"/>
      <c r="GG16" s="600"/>
      <c r="GH16" s="943"/>
      <c r="GM16"/>
      <c r="GN16"/>
      <c r="GO16"/>
      <c r="GP16"/>
      <c r="GQ16"/>
      <c r="GR16"/>
      <c r="GS16"/>
      <c r="GT16"/>
      <c r="GU16"/>
      <c r="GV16"/>
      <c r="GW16"/>
      <c r="GX16"/>
      <c r="GY16"/>
      <c r="GZ16"/>
      <c r="HA16"/>
      <c r="HB16"/>
      <c r="HC16"/>
      <c r="HD16"/>
    </row>
    <row r="17" spans="1:212" ht="3" customHeight="1" x14ac:dyDescent="0.2">
      <c r="A17" s="18"/>
      <c r="B17" s="632"/>
      <c r="C17" s="632"/>
      <c r="D17" s="632"/>
      <c r="E17" s="632"/>
      <c r="F17" s="632"/>
      <c r="G17" s="632"/>
      <c r="H17" s="632"/>
      <c r="I17" s="632"/>
      <c r="J17" s="632"/>
      <c r="K17" s="632"/>
      <c r="L17" s="632"/>
      <c r="M17" s="632"/>
      <c r="N17" s="632"/>
      <c r="O17" s="632"/>
      <c r="P17" s="632"/>
      <c r="Q17" s="632"/>
      <c r="R17" s="632"/>
      <c r="S17" s="632"/>
      <c r="T17" s="632"/>
      <c r="U17" s="632"/>
      <c r="V17" s="633"/>
      <c r="W17" s="936"/>
      <c r="X17" s="679"/>
      <c r="Y17" s="680"/>
      <c r="Z17" s="680"/>
      <c r="AA17" s="680"/>
      <c r="AB17" s="680"/>
      <c r="AC17" s="680"/>
      <c r="AD17" s="680"/>
      <c r="AE17" s="680"/>
      <c r="AF17" s="680"/>
      <c r="AG17" s="680"/>
      <c r="AH17" s="680"/>
      <c r="AI17" s="680"/>
      <c r="AJ17" s="680"/>
      <c r="AK17" s="681"/>
      <c r="AL17" s="623"/>
      <c r="AM17" s="583"/>
      <c r="AN17" s="583"/>
      <c r="AO17" s="583"/>
      <c r="AP17" s="583"/>
      <c r="AQ17" s="583"/>
      <c r="AR17" s="583"/>
      <c r="AS17" s="583"/>
      <c r="AT17" s="583"/>
      <c r="AU17" s="583"/>
      <c r="AV17" s="583"/>
      <c r="AW17" s="583"/>
      <c r="AX17" s="583"/>
      <c r="AY17" s="583"/>
      <c r="AZ17" s="583"/>
      <c r="BA17" s="583"/>
      <c r="BB17" s="749"/>
      <c r="BC17" s="608"/>
      <c r="BD17" s="583"/>
      <c r="BE17" s="583"/>
      <c r="BF17" s="583"/>
      <c r="BG17" s="583"/>
      <c r="BH17" s="583"/>
      <c r="BI17" s="583"/>
      <c r="BJ17" s="583"/>
      <c r="BK17" s="583"/>
      <c r="BL17" s="583"/>
      <c r="BM17" s="583"/>
      <c r="BN17" s="583"/>
      <c r="BO17" s="583"/>
      <c r="BP17" s="588"/>
      <c r="BQ17" s="588"/>
      <c r="BR17" s="582"/>
      <c r="BS17" s="583"/>
      <c r="BT17" s="583"/>
      <c r="BU17" s="583"/>
      <c r="BV17" s="583"/>
      <c r="BW17" s="583"/>
      <c r="BX17" s="583"/>
      <c r="BY17" s="583"/>
      <c r="BZ17" s="583"/>
      <c r="CA17" s="583"/>
      <c r="CB17" s="583"/>
      <c r="CC17" s="583"/>
      <c r="CD17" s="583"/>
      <c r="CE17" s="583"/>
      <c r="CF17" s="583"/>
      <c r="CG17" s="583"/>
      <c r="CH17" s="583"/>
      <c r="CI17" s="583"/>
      <c r="CJ17" s="587"/>
      <c r="CK17" s="588"/>
      <c r="CL17" s="583"/>
      <c r="CM17" s="583"/>
      <c r="CN17" s="583"/>
      <c r="CO17" s="583"/>
      <c r="CP17" s="583"/>
      <c r="CQ17" s="583"/>
      <c r="CR17" s="583"/>
      <c r="CS17" s="583"/>
      <c r="CT17" s="583"/>
      <c r="CU17" s="583"/>
      <c r="CV17" s="583"/>
      <c r="CW17" s="583"/>
      <c r="CX17" s="583"/>
      <c r="CY17" s="583"/>
      <c r="CZ17" s="583"/>
      <c r="DA17" s="583"/>
      <c r="DB17" s="583"/>
      <c r="DC17" s="583"/>
      <c r="DD17" s="608"/>
      <c r="DE17" s="608"/>
      <c r="DF17" s="582"/>
      <c r="DG17" s="583"/>
      <c r="DH17" s="583"/>
      <c r="DI17" s="583"/>
      <c r="DJ17" s="583"/>
      <c r="DK17" s="583"/>
      <c r="DL17" s="583"/>
      <c r="DM17" s="583"/>
      <c r="DN17" s="583"/>
      <c r="DO17" s="583"/>
      <c r="DP17" s="583"/>
      <c r="DQ17" s="583"/>
      <c r="DR17" s="583"/>
      <c r="DS17" s="583"/>
      <c r="DT17" s="583"/>
      <c r="DU17" s="583"/>
      <c r="DV17" s="582"/>
      <c r="DW17" s="583"/>
      <c r="DX17" s="583"/>
      <c r="DY17" s="583"/>
      <c r="DZ17" s="583"/>
      <c r="EA17" s="583"/>
      <c r="EB17" s="583"/>
      <c r="EC17" s="583"/>
      <c r="ED17" s="583"/>
      <c r="EE17" s="583"/>
      <c r="EF17" s="583"/>
      <c r="EG17" s="583"/>
      <c r="EH17" s="583"/>
      <c r="EI17" s="583"/>
      <c r="EJ17" s="583"/>
      <c r="EK17" s="583"/>
      <c r="EL17" s="587"/>
      <c r="EM17" s="588"/>
      <c r="EN17" s="822"/>
      <c r="EO17" s="822"/>
      <c r="EP17" s="822"/>
      <c r="EQ17" s="822"/>
      <c r="ER17" s="822"/>
      <c r="ES17" s="822"/>
      <c r="ET17" s="822"/>
      <c r="EU17" s="822"/>
      <c r="EV17" s="822"/>
      <c r="EW17" s="822"/>
      <c r="EX17" s="822"/>
      <c r="EY17" s="822"/>
      <c r="EZ17" s="822"/>
      <c r="FA17" s="608"/>
      <c r="FB17" s="668"/>
      <c r="FC17" s="583"/>
      <c r="FD17" s="583"/>
      <c r="FE17" s="583"/>
      <c r="FF17" s="583"/>
      <c r="FG17" s="583"/>
      <c r="FH17" s="583"/>
      <c r="FI17" s="583"/>
      <c r="FJ17" s="583"/>
      <c r="FK17" s="583"/>
      <c r="FL17" s="583"/>
      <c r="FM17" s="583"/>
      <c r="FN17" s="583"/>
      <c r="FO17" s="583"/>
      <c r="FP17" s="583"/>
      <c r="FQ17" s="583"/>
      <c r="FR17" s="583"/>
      <c r="FS17" s="749"/>
      <c r="FT17" s="608"/>
      <c r="FU17" s="583"/>
      <c r="FV17" s="583"/>
      <c r="FW17" s="583"/>
      <c r="FX17" s="583"/>
      <c r="FY17" s="583"/>
      <c r="FZ17" s="583"/>
      <c r="GA17" s="583"/>
      <c r="GB17" s="583"/>
      <c r="GC17" s="583"/>
      <c r="GD17" s="583"/>
      <c r="GE17" s="583"/>
      <c r="GF17" s="583"/>
      <c r="GG17" s="588"/>
      <c r="GH17" s="941"/>
      <c r="GM17"/>
      <c r="GN17"/>
      <c r="GO17"/>
      <c r="GP17"/>
      <c r="GQ17"/>
      <c r="GR17"/>
      <c r="GS17"/>
      <c r="GT17"/>
      <c r="GU17"/>
      <c r="GV17"/>
      <c r="GW17"/>
      <c r="GX17"/>
      <c r="GY17"/>
      <c r="GZ17"/>
      <c r="HA17"/>
      <c r="HB17"/>
      <c r="HC17"/>
      <c r="HD17"/>
    </row>
    <row r="18" spans="1:212" x14ac:dyDescent="0.2">
      <c r="A18" s="18"/>
      <c r="B18" s="632"/>
      <c r="C18" s="632"/>
      <c r="D18" s="632"/>
      <c r="E18" s="632"/>
      <c r="F18" s="632"/>
      <c r="G18" s="632"/>
      <c r="H18" s="632"/>
      <c r="I18" s="632"/>
      <c r="J18" s="632"/>
      <c r="K18" s="632"/>
      <c r="L18" s="632"/>
      <c r="M18" s="632"/>
      <c r="N18" s="632"/>
      <c r="O18" s="632"/>
      <c r="P18" s="632"/>
      <c r="Q18" s="632"/>
      <c r="R18" s="632"/>
      <c r="S18" s="632"/>
      <c r="T18" s="632"/>
      <c r="U18" s="632"/>
      <c r="V18" s="633"/>
      <c r="W18" s="937">
        <v>5421</v>
      </c>
      <c r="X18" s="676" t="s">
        <v>220</v>
      </c>
      <c r="Y18" s="677"/>
      <c r="Z18" s="677"/>
      <c r="AA18" s="677"/>
      <c r="AB18" s="677"/>
      <c r="AC18" s="677"/>
      <c r="AD18" s="677"/>
      <c r="AE18" s="677"/>
      <c r="AF18" s="677"/>
      <c r="AG18" s="677"/>
      <c r="AH18" s="677"/>
      <c r="AI18" s="677"/>
      <c r="AJ18" s="677"/>
      <c r="AK18" s="678"/>
      <c r="AL18" s="758">
        <v>1587875</v>
      </c>
      <c r="AM18" s="603"/>
      <c r="AN18" s="603"/>
      <c r="AO18" s="603"/>
      <c r="AP18" s="603"/>
      <c r="AQ18" s="603"/>
      <c r="AR18" s="603"/>
      <c r="AS18" s="603"/>
      <c r="AT18" s="603"/>
      <c r="AU18" s="603"/>
      <c r="AV18" s="603"/>
      <c r="AW18" s="603"/>
      <c r="AX18" s="603"/>
      <c r="AY18" s="603"/>
      <c r="AZ18" s="603"/>
      <c r="BA18" s="759"/>
      <c r="BB18" s="606"/>
      <c r="BC18" s="606"/>
      <c r="BD18" s="603"/>
      <c r="BE18" s="603"/>
      <c r="BF18" s="603"/>
      <c r="BG18" s="603"/>
      <c r="BH18" s="603"/>
      <c r="BI18" s="603"/>
      <c r="BJ18" s="603"/>
      <c r="BK18" s="603"/>
      <c r="BL18" s="603"/>
      <c r="BM18" s="603"/>
      <c r="BN18" s="603"/>
      <c r="BO18" s="603"/>
      <c r="BP18" s="600"/>
      <c r="BQ18" s="600"/>
      <c r="BR18" s="742">
        <v>102056323</v>
      </c>
      <c r="BS18" s="603"/>
      <c r="BT18" s="603"/>
      <c r="BU18" s="603"/>
      <c r="BV18" s="603"/>
      <c r="BW18" s="603"/>
      <c r="BX18" s="603"/>
      <c r="BY18" s="603"/>
      <c r="BZ18" s="603"/>
      <c r="CA18" s="603"/>
      <c r="CB18" s="603"/>
      <c r="CC18" s="603"/>
      <c r="CD18" s="603"/>
      <c r="CE18" s="603"/>
      <c r="CF18" s="603"/>
      <c r="CG18" s="603"/>
      <c r="CH18" s="603"/>
      <c r="CI18" s="759"/>
      <c r="CJ18" s="600" t="s">
        <v>6</v>
      </c>
      <c r="CK18" s="600"/>
      <c r="CL18" s="603">
        <v>27549522</v>
      </c>
      <c r="CM18" s="603"/>
      <c r="CN18" s="603"/>
      <c r="CO18" s="603"/>
      <c r="CP18" s="603"/>
      <c r="CQ18" s="603"/>
      <c r="CR18" s="603"/>
      <c r="CS18" s="603"/>
      <c r="CT18" s="603"/>
      <c r="CU18" s="603"/>
      <c r="CV18" s="603"/>
      <c r="CW18" s="603"/>
      <c r="CX18" s="603"/>
      <c r="CY18" s="603"/>
      <c r="CZ18" s="603"/>
      <c r="DA18" s="603"/>
      <c r="DB18" s="603"/>
      <c r="DC18" s="603"/>
      <c r="DD18" s="606" t="s">
        <v>7</v>
      </c>
      <c r="DE18" s="606"/>
      <c r="DF18" s="742"/>
      <c r="DG18" s="603"/>
      <c r="DH18" s="603"/>
      <c r="DI18" s="603"/>
      <c r="DJ18" s="603"/>
      <c r="DK18" s="603"/>
      <c r="DL18" s="603"/>
      <c r="DM18" s="603"/>
      <c r="DN18" s="603"/>
      <c r="DO18" s="603"/>
      <c r="DP18" s="603"/>
      <c r="DQ18" s="603"/>
      <c r="DR18" s="603"/>
      <c r="DS18" s="603"/>
      <c r="DT18" s="603"/>
      <c r="DU18" s="759"/>
      <c r="DV18" s="742"/>
      <c r="DW18" s="603"/>
      <c r="DX18" s="603"/>
      <c r="DY18" s="603"/>
      <c r="DZ18" s="603"/>
      <c r="EA18" s="603"/>
      <c r="EB18" s="603"/>
      <c r="EC18" s="603"/>
      <c r="ED18" s="603"/>
      <c r="EE18" s="603"/>
      <c r="EF18" s="603"/>
      <c r="EG18" s="603"/>
      <c r="EH18" s="603"/>
      <c r="EI18" s="603"/>
      <c r="EJ18" s="603"/>
      <c r="EK18" s="759"/>
      <c r="EL18" s="599" t="s">
        <v>6</v>
      </c>
      <c r="EM18" s="600"/>
      <c r="EN18" s="827">
        <v>72903406</v>
      </c>
      <c r="EO18" s="827"/>
      <c r="EP18" s="827"/>
      <c r="EQ18" s="827"/>
      <c r="ER18" s="827"/>
      <c r="ES18" s="827"/>
      <c r="ET18" s="827"/>
      <c r="EU18" s="827"/>
      <c r="EV18" s="827"/>
      <c r="EW18" s="827"/>
      <c r="EX18" s="827"/>
      <c r="EY18" s="827"/>
      <c r="EZ18" s="827"/>
      <c r="FA18" s="606" t="s">
        <v>7</v>
      </c>
      <c r="FB18" s="611"/>
      <c r="FC18" s="742">
        <f>+AL18-BD18+BR18-CL18+DF18-DV18-EN18+FU18</f>
        <v>3191270</v>
      </c>
      <c r="FD18" s="603"/>
      <c r="FE18" s="603"/>
      <c r="FF18" s="603"/>
      <c r="FG18" s="603"/>
      <c r="FH18" s="603"/>
      <c r="FI18" s="603"/>
      <c r="FJ18" s="603"/>
      <c r="FK18" s="603"/>
      <c r="FL18" s="603"/>
      <c r="FM18" s="603"/>
      <c r="FN18" s="603"/>
      <c r="FO18" s="603"/>
      <c r="FP18" s="603"/>
      <c r="FQ18" s="603"/>
      <c r="FR18" s="759"/>
      <c r="FS18" s="670"/>
      <c r="FT18" s="606"/>
      <c r="FU18" s="603"/>
      <c r="FV18" s="603"/>
      <c r="FW18" s="603"/>
      <c r="FX18" s="603"/>
      <c r="FY18" s="603"/>
      <c r="FZ18" s="603"/>
      <c r="GA18" s="603"/>
      <c r="GB18" s="603"/>
      <c r="GC18" s="603"/>
      <c r="GD18" s="603"/>
      <c r="GE18" s="603"/>
      <c r="GF18" s="603"/>
      <c r="GG18" s="600"/>
      <c r="GH18" s="943"/>
      <c r="GM18"/>
      <c r="GN18"/>
      <c r="GO18"/>
      <c r="GP18"/>
      <c r="GQ18"/>
      <c r="GR18"/>
      <c r="GS18"/>
      <c r="GT18"/>
      <c r="GU18"/>
      <c r="GV18"/>
      <c r="GW18"/>
      <c r="GX18"/>
      <c r="GY18"/>
      <c r="GZ18"/>
      <c r="HA18"/>
      <c r="HB18"/>
      <c r="HC18"/>
      <c r="HD18"/>
    </row>
    <row r="19" spans="1:212" ht="3" customHeight="1" x14ac:dyDescent="0.2">
      <c r="A19" s="20"/>
      <c r="B19" s="634"/>
      <c r="C19" s="634"/>
      <c r="D19" s="634"/>
      <c r="E19" s="634"/>
      <c r="F19" s="634"/>
      <c r="G19" s="634"/>
      <c r="H19" s="634"/>
      <c r="I19" s="634"/>
      <c r="J19" s="634"/>
      <c r="K19" s="634"/>
      <c r="L19" s="634"/>
      <c r="M19" s="634"/>
      <c r="N19" s="634"/>
      <c r="O19" s="634"/>
      <c r="P19" s="634"/>
      <c r="Q19" s="634"/>
      <c r="R19" s="634"/>
      <c r="S19" s="634"/>
      <c r="T19" s="634"/>
      <c r="U19" s="634"/>
      <c r="V19" s="635"/>
      <c r="W19" s="936"/>
      <c r="X19" s="679"/>
      <c r="Y19" s="680"/>
      <c r="Z19" s="680"/>
      <c r="AA19" s="680"/>
      <c r="AB19" s="680"/>
      <c r="AC19" s="680"/>
      <c r="AD19" s="680"/>
      <c r="AE19" s="680"/>
      <c r="AF19" s="680"/>
      <c r="AG19" s="680"/>
      <c r="AH19" s="680"/>
      <c r="AI19" s="680"/>
      <c r="AJ19" s="680"/>
      <c r="AK19" s="681"/>
      <c r="AL19" s="623"/>
      <c r="AM19" s="583"/>
      <c r="AN19" s="583"/>
      <c r="AO19" s="583"/>
      <c r="AP19" s="583"/>
      <c r="AQ19" s="583"/>
      <c r="AR19" s="583"/>
      <c r="AS19" s="583"/>
      <c r="AT19" s="583"/>
      <c r="AU19" s="583"/>
      <c r="AV19" s="583"/>
      <c r="AW19" s="583"/>
      <c r="AX19" s="583"/>
      <c r="AY19" s="583"/>
      <c r="AZ19" s="583"/>
      <c r="BA19" s="584"/>
      <c r="BB19" s="608"/>
      <c r="BC19" s="608"/>
      <c r="BD19" s="583"/>
      <c r="BE19" s="583"/>
      <c r="BF19" s="583"/>
      <c r="BG19" s="583"/>
      <c r="BH19" s="583"/>
      <c r="BI19" s="583"/>
      <c r="BJ19" s="583"/>
      <c r="BK19" s="583"/>
      <c r="BL19" s="583"/>
      <c r="BM19" s="583"/>
      <c r="BN19" s="583"/>
      <c r="BO19" s="583"/>
      <c r="BP19" s="588"/>
      <c r="BQ19" s="588"/>
      <c r="BR19" s="582"/>
      <c r="BS19" s="583"/>
      <c r="BT19" s="583"/>
      <c r="BU19" s="583"/>
      <c r="BV19" s="583"/>
      <c r="BW19" s="583"/>
      <c r="BX19" s="583"/>
      <c r="BY19" s="583"/>
      <c r="BZ19" s="583"/>
      <c r="CA19" s="583"/>
      <c r="CB19" s="583"/>
      <c r="CC19" s="583"/>
      <c r="CD19" s="583"/>
      <c r="CE19" s="583"/>
      <c r="CF19" s="583"/>
      <c r="CG19" s="583"/>
      <c r="CH19" s="583"/>
      <c r="CI19" s="584"/>
      <c r="CJ19" s="588"/>
      <c r="CK19" s="588"/>
      <c r="CL19" s="583"/>
      <c r="CM19" s="583"/>
      <c r="CN19" s="583"/>
      <c r="CO19" s="583"/>
      <c r="CP19" s="583"/>
      <c r="CQ19" s="583"/>
      <c r="CR19" s="583"/>
      <c r="CS19" s="583"/>
      <c r="CT19" s="583"/>
      <c r="CU19" s="583"/>
      <c r="CV19" s="583"/>
      <c r="CW19" s="583"/>
      <c r="CX19" s="583"/>
      <c r="CY19" s="583"/>
      <c r="CZ19" s="583"/>
      <c r="DA19" s="583"/>
      <c r="DB19" s="583"/>
      <c r="DC19" s="583"/>
      <c r="DD19" s="608"/>
      <c r="DE19" s="608"/>
      <c r="DF19" s="582"/>
      <c r="DG19" s="583"/>
      <c r="DH19" s="583"/>
      <c r="DI19" s="583"/>
      <c r="DJ19" s="583"/>
      <c r="DK19" s="583"/>
      <c r="DL19" s="583"/>
      <c r="DM19" s="583"/>
      <c r="DN19" s="583"/>
      <c r="DO19" s="583"/>
      <c r="DP19" s="583"/>
      <c r="DQ19" s="583"/>
      <c r="DR19" s="583"/>
      <c r="DS19" s="583"/>
      <c r="DT19" s="583"/>
      <c r="DU19" s="584"/>
      <c r="DV19" s="582"/>
      <c r="DW19" s="583"/>
      <c r="DX19" s="583"/>
      <c r="DY19" s="583"/>
      <c r="DZ19" s="583"/>
      <c r="EA19" s="583"/>
      <c r="EB19" s="583"/>
      <c r="EC19" s="583"/>
      <c r="ED19" s="583"/>
      <c r="EE19" s="583"/>
      <c r="EF19" s="583"/>
      <c r="EG19" s="583"/>
      <c r="EH19" s="583"/>
      <c r="EI19" s="583"/>
      <c r="EJ19" s="583"/>
      <c r="EK19" s="584"/>
      <c r="EL19" s="587"/>
      <c r="EM19" s="588"/>
      <c r="EN19" s="822"/>
      <c r="EO19" s="822"/>
      <c r="EP19" s="822"/>
      <c r="EQ19" s="822"/>
      <c r="ER19" s="822"/>
      <c r="ES19" s="822"/>
      <c r="ET19" s="822"/>
      <c r="EU19" s="822"/>
      <c r="EV19" s="822"/>
      <c r="EW19" s="822"/>
      <c r="EX19" s="822"/>
      <c r="EY19" s="822"/>
      <c r="EZ19" s="822"/>
      <c r="FA19" s="608"/>
      <c r="FB19" s="668"/>
      <c r="FC19" s="582"/>
      <c r="FD19" s="583"/>
      <c r="FE19" s="583"/>
      <c r="FF19" s="583"/>
      <c r="FG19" s="583"/>
      <c r="FH19" s="583"/>
      <c r="FI19" s="583"/>
      <c r="FJ19" s="583"/>
      <c r="FK19" s="583"/>
      <c r="FL19" s="583"/>
      <c r="FM19" s="583"/>
      <c r="FN19" s="583"/>
      <c r="FO19" s="583"/>
      <c r="FP19" s="583"/>
      <c r="FQ19" s="583"/>
      <c r="FR19" s="584"/>
      <c r="FS19" s="749"/>
      <c r="FT19" s="608"/>
      <c r="FU19" s="583"/>
      <c r="FV19" s="583"/>
      <c r="FW19" s="583"/>
      <c r="FX19" s="583"/>
      <c r="FY19" s="583"/>
      <c r="FZ19" s="583"/>
      <c r="GA19" s="583"/>
      <c r="GB19" s="583"/>
      <c r="GC19" s="583"/>
      <c r="GD19" s="583"/>
      <c r="GE19" s="583"/>
      <c r="GF19" s="583"/>
      <c r="GG19" s="588"/>
      <c r="GH19" s="941"/>
      <c r="GM19"/>
      <c r="GN19"/>
      <c r="GO19"/>
      <c r="GP19"/>
      <c r="GQ19"/>
      <c r="GR19"/>
      <c r="GS19"/>
      <c r="GT19"/>
      <c r="GU19"/>
      <c r="GV19"/>
      <c r="GW19"/>
      <c r="GX19"/>
      <c r="GY19"/>
      <c r="GZ19"/>
      <c r="HA19"/>
      <c r="HB19"/>
      <c r="HC19"/>
      <c r="HD19"/>
    </row>
    <row r="20" spans="1:212" x14ac:dyDescent="0.2">
      <c r="A20" s="16"/>
      <c r="B20" s="630" t="s">
        <v>165</v>
      </c>
      <c r="C20" s="630"/>
      <c r="D20" s="630"/>
      <c r="E20" s="630"/>
      <c r="F20" s="630"/>
      <c r="G20" s="630"/>
      <c r="H20" s="630"/>
      <c r="I20" s="630"/>
      <c r="J20" s="630"/>
      <c r="K20" s="630"/>
      <c r="L20" s="630"/>
      <c r="M20" s="630"/>
      <c r="N20" s="630"/>
      <c r="O20" s="630"/>
      <c r="P20" s="630"/>
      <c r="Q20" s="630"/>
      <c r="R20" s="630"/>
      <c r="S20" s="630"/>
      <c r="T20" s="630"/>
      <c r="U20" s="630"/>
      <c r="V20" s="631"/>
      <c r="W20" s="937">
        <v>5402</v>
      </c>
      <c r="X20" s="676" t="s">
        <v>219</v>
      </c>
      <c r="Y20" s="677"/>
      <c r="Z20" s="677"/>
      <c r="AA20" s="677"/>
      <c r="AB20" s="677"/>
      <c r="AC20" s="677"/>
      <c r="AD20" s="677"/>
      <c r="AE20" s="677"/>
      <c r="AF20" s="677"/>
      <c r="AG20" s="677"/>
      <c r="AH20" s="677"/>
      <c r="AI20" s="677"/>
      <c r="AJ20" s="677"/>
      <c r="AK20" s="678"/>
      <c r="AL20" s="626"/>
      <c r="AM20" s="551"/>
      <c r="AN20" s="551"/>
      <c r="AO20" s="551"/>
      <c r="AP20" s="551"/>
      <c r="AQ20" s="551"/>
      <c r="AR20" s="551"/>
      <c r="AS20" s="551"/>
      <c r="AT20" s="551"/>
      <c r="AU20" s="551"/>
      <c r="AV20" s="551"/>
      <c r="AW20" s="551"/>
      <c r="AX20" s="551"/>
      <c r="AY20" s="551"/>
      <c r="AZ20" s="551"/>
      <c r="BA20" s="552"/>
      <c r="BB20" s="595"/>
      <c r="BC20" s="595"/>
      <c r="BD20" s="551"/>
      <c r="BE20" s="551"/>
      <c r="BF20" s="551"/>
      <c r="BG20" s="551"/>
      <c r="BH20" s="551"/>
      <c r="BI20" s="551"/>
      <c r="BJ20" s="551"/>
      <c r="BK20" s="551"/>
      <c r="BL20" s="551"/>
      <c r="BM20" s="551"/>
      <c r="BN20" s="551"/>
      <c r="BO20" s="551"/>
      <c r="BP20" s="538"/>
      <c r="BQ20" s="538"/>
      <c r="BR20" s="550"/>
      <c r="BS20" s="551"/>
      <c r="BT20" s="551"/>
      <c r="BU20" s="551"/>
      <c r="BV20" s="551"/>
      <c r="BW20" s="551"/>
      <c r="BX20" s="551"/>
      <c r="BY20" s="551"/>
      <c r="BZ20" s="551"/>
      <c r="CA20" s="551"/>
      <c r="CB20" s="551"/>
      <c r="CC20" s="551"/>
      <c r="CD20" s="551"/>
      <c r="CE20" s="551"/>
      <c r="CF20" s="551"/>
      <c r="CG20" s="551"/>
      <c r="CH20" s="551"/>
      <c r="CI20" s="552"/>
      <c r="CJ20" s="538"/>
      <c r="CK20" s="538"/>
      <c r="CL20" s="551"/>
      <c r="CM20" s="551"/>
      <c r="CN20" s="551"/>
      <c r="CO20" s="551"/>
      <c r="CP20" s="551"/>
      <c r="CQ20" s="551"/>
      <c r="CR20" s="551"/>
      <c r="CS20" s="551"/>
      <c r="CT20" s="551"/>
      <c r="CU20" s="551"/>
      <c r="CV20" s="551"/>
      <c r="CW20" s="551"/>
      <c r="CX20" s="551"/>
      <c r="CY20" s="551"/>
      <c r="CZ20" s="551"/>
      <c r="DA20" s="551"/>
      <c r="DB20" s="551"/>
      <c r="DC20" s="551"/>
      <c r="DD20" s="595"/>
      <c r="DE20" s="595"/>
      <c r="DF20" s="550"/>
      <c r="DG20" s="551"/>
      <c r="DH20" s="551"/>
      <c r="DI20" s="551"/>
      <c r="DJ20" s="551"/>
      <c r="DK20" s="551"/>
      <c r="DL20" s="551"/>
      <c r="DM20" s="551"/>
      <c r="DN20" s="551"/>
      <c r="DO20" s="551"/>
      <c r="DP20" s="551"/>
      <c r="DQ20" s="551"/>
      <c r="DR20" s="551"/>
      <c r="DS20" s="551"/>
      <c r="DT20" s="551"/>
      <c r="DU20" s="552"/>
      <c r="DV20" s="550"/>
      <c r="DW20" s="551"/>
      <c r="DX20" s="551"/>
      <c r="DY20" s="551"/>
      <c r="DZ20" s="551"/>
      <c r="EA20" s="551"/>
      <c r="EB20" s="551"/>
      <c r="EC20" s="551"/>
      <c r="ED20" s="551"/>
      <c r="EE20" s="551"/>
      <c r="EF20" s="551"/>
      <c r="EG20" s="551"/>
      <c r="EH20" s="551"/>
      <c r="EI20" s="551"/>
      <c r="EJ20" s="551"/>
      <c r="EK20" s="552"/>
      <c r="EL20" s="550"/>
      <c r="EM20" s="551"/>
      <c r="EN20" s="551"/>
      <c r="EO20" s="551"/>
      <c r="EP20" s="551"/>
      <c r="EQ20" s="551"/>
      <c r="ER20" s="551"/>
      <c r="ES20" s="551"/>
      <c r="ET20" s="551"/>
      <c r="EU20" s="551"/>
      <c r="EV20" s="551"/>
      <c r="EW20" s="551"/>
      <c r="EX20" s="551"/>
      <c r="EY20" s="551"/>
      <c r="EZ20" s="551"/>
      <c r="FA20" s="551"/>
      <c r="FB20" s="552"/>
      <c r="FC20" s="742"/>
      <c r="FD20" s="603"/>
      <c r="FE20" s="603"/>
      <c r="FF20" s="603"/>
      <c r="FG20" s="603"/>
      <c r="FH20" s="603"/>
      <c r="FI20" s="603"/>
      <c r="FJ20" s="603"/>
      <c r="FK20" s="603"/>
      <c r="FL20" s="603"/>
      <c r="FM20" s="603"/>
      <c r="FN20" s="603"/>
      <c r="FO20" s="603"/>
      <c r="FP20" s="603"/>
      <c r="FQ20" s="603"/>
      <c r="FR20" s="759"/>
      <c r="FS20" s="748"/>
      <c r="FT20" s="595"/>
      <c r="FU20" s="551"/>
      <c r="FV20" s="551"/>
      <c r="FW20" s="551"/>
      <c r="FX20" s="551"/>
      <c r="FY20" s="551"/>
      <c r="FZ20" s="551"/>
      <c r="GA20" s="551"/>
      <c r="GB20" s="551"/>
      <c r="GC20" s="551"/>
      <c r="GD20" s="551"/>
      <c r="GE20" s="551"/>
      <c r="GF20" s="551"/>
      <c r="GG20" s="538"/>
      <c r="GH20" s="940"/>
      <c r="GM20"/>
      <c r="GN20"/>
      <c r="GO20"/>
      <c r="GP20"/>
      <c r="GQ20"/>
      <c r="GR20"/>
      <c r="GS20"/>
      <c r="GT20"/>
      <c r="GU20"/>
      <c r="GV20"/>
      <c r="GW20"/>
      <c r="GX20"/>
      <c r="GY20"/>
      <c r="GZ20"/>
      <c r="HA20"/>
      <c r="HB20"/>
      <c r="HC20"/>
      <c r="HD20"/>
    </row>
    <row r="21" spans="1:212" ht="3" customHeight="1" x14ac:dyDescent="0.2">
      <c r="A21" s="18"/>
      <c r="B21" s="632"/>
      <c r="C21" s="632"/>
      <c r="D21" s="632"/>
      <c r="E21" s="632"/>
      <c r="F21" s="632"/>
      <c r="G21" s="632"/>
      <c r="H21" s="632"/>
      <c r="I21" s="632"/>
      <c r="J21" s="632"/>
      <c r="K21" s="632"/>
      <c r="L21" s="632"/>
      <c r="M21" s="632"/>
      <c r="N21" s="632"/>
      <c r="O21" s="632"/>
      <c r="P21" s="632"/>
      <c r="Q21" s="632"/>
      <c r="R21" s="632"/>
      <c r="S21" s="632"/>
      <c r="T21" s="632"/>
      <c r="U21" s="632"/>
      <c r="V21" s="633"/>
      <c r="W21" s="936"/>
      <c r="X21" s="679"/>
      <c r="Y21" s="680"/>
      <c r="Z21" s="680"/>
      <c r="AA21" s="680"/>
      <c r="AB21" s="680"/>
      <c r="AC21" s="680"/>
      <c r="AD21" s="680"/>
      <c r="AE21" s="680"/>
      <c r="AF21" s="680"/>
      <c r="AG21" s="680"/>
      <c r="AH21" s="680"/>
      <c r="AI21" s="680"/>
      <c r="AJ21" s="680"/>
      <c r="AK21" s="681"/>
      <c r="AL21" s="623"/>
      <c r="AM21" s="583"/>
      <c r="AN21" s="583"/>
      <c r="AO21" s="583"/>
      <c r="AP21" s="583"/>
      <c r="AQ21" s="583"/>
      <c r="AR21" s="583"/>
      <c r="AS21" s="583"/>
      <c r="AT21" s="583"/>
      <c r="AU21" s="583"/>
      <c r="AV21" s="583"/>
      <c r="AW21" s="583"/>
      <c r="AX21" s="583"/>
      <c r="AY21" s="583"/>
      <c r="AZ21" s="583"/>
      <c r="BA21" s="584"/>
      <c r="BB21" s="608"/>
      <c r="BC21" s="608"/>
      <c r="BD21" s="583"/>
      <c r="BE21" s="583"/>
      <c r="BF21" s="583"/>
      <c r="BG21" s="583"/>
      <c r="BH21" s="583"/>
      <c r="BI21" s="583"/>
      <c r="BJ21" s="583"/>
      <c r="BK21" s="583"/>
      <c r="BL21" s="583"/>
      <c r="BM21" s="583"/>
      <c r="BN21" s="583"/>
      <c r="BO21" s="583"/>
      <c r="BP21" s="588"/>
      <c r="BQ21" s="588"/>
      <c r="BR21" s="582"/>
      <c r="BS21" s="583"/>
      <c r="BT21" s="583"/>
      <c r="BU21" s="583"/>
      <c r="BV21" s="583"/>
      <c r="BW21" s="583"/>
      <c r="BX21" s="583"/>
      <c r="BY21" s="583"/>
      <c r="BZ21" s="583"/>
      <c r="CA21" s="583"/>
      <c r="CB21" s="583"/>
      <c r="CC21" s="583"/>
      <c r="CD21" s="583"/>
      <c r="CE21" s="583"/>
      <c r="CF21" s="583"/>
      <c r="CG21" s="583"/>
      <c r="CH21" s="583"/>
      <c r="CI21" s="584"/>
      <c r="CJ21" s="588"/>
      <c r="CK21" s="588"/>
      <c r="CL21" s="583"/>
      <c r="CM21" s="583"/>
      <c r="CN21" s="583"/>
      <c r="CO21" s="583"/>
      <c r="CP21" s="583"/>
      <c r="CQ21" s="583"/>
      <c r="CR21" s="583"/>
      <c r="CS21" s="583"/>
      <c r="CT21" s="583"/>
      <c r="CU21" s="583"/>
      <c r="CV21" s="583"/>
      <c r="CW21" s="583"/>
      <c r="CX21" s="583"/>
      <c r="CY21" s="583"/>
      <c r="CZ21" s="583"/>
      <c r="DA21" s="583"/>
      <c r="DB21" s="583"/>
      <c r="DC21" s="583"/>
      <c r="DD21" s="608"/>
      <c r="DE21" s="608"/>
      <c r="DF21" s="582"/>
      <c r="DG21" s="583"/>
      <c r="DH21" s="583"/>
      <c r="DI21" s="583"/>
      <c r="DJ21" s="583"/>
      <c r="DK21" s="583"/>
      <c r="DL21" s="583"/>
      <c r="DM21" s="583"/>
      <c r="DN21" s="583"/>
      <c r="DO21" s="583"/>
      <c r="DP21" s="583"/>
      <c r="DQ21" s="583"/>
      <c r="DR21" s="583"/>
      <c r="DS21" s="583"/>
      <c r="DT21" s="583"/>
      <c r="DU21" s="584"/>
      <c r="DV21" s="582"/>
      <c r="DW21" s="583"/>
      <c r="DX21" s="583"/>
      <c r="DY21" s="583"/>
      <c r="DZ21" s="583"/>
      <c r="EA21" s="583"/>
      <c r="EB21" s="583"/>
      <c r="EC21" s="583"/>
      <c r="ED21" s="583"/>
      <c r="EE21" s="583"/>
      <c r="EF21" s="583"/>
      <c r="EG21" s="583"/>
      <c r="EH21" s="583"/>
      <c r="EI21" s="583"/>
      <c r="EJ21" s="583"/>
      <c r="EK21" s="584"/>
      <c r="EL21" s="582"/>
      <c r="EM21" s="583"/>
      <c r="EN21" s="583"/>
      <c r="EO21" s="583"/>
      <c r="EP21" s="583"/>
      <c r="EQ21" s="583"/>
      <c r="ER21" s="583"/>
      <c r="ES21" s="583"/>
      <c r="ET21" s="583"/>
      <c r="EU21" s="583"/>
      <c r="EV21" s="583"/>
      <c r="EW21" s="583"/>
      <c r="EX21" s="583"/>
      <c r="EY21" s="583"/>
      <c r="EZ21" s="583"/>
      <c r="FA21" s="583"/>
      <c r="FB21" s="584"/>
      <c r="FC21" s="582"/>
      <c r="FD21" s="583"/>
      <c r="FE21" s="583"/>
      <c r="FF21" s="583"/>
      <c r="FG21" s="583"/>
      <c r="FH21" s="583"/>
      <c r="FI21" s="583"/>
      <c r="FJ21" s="583"/>
      <c r="FK21" s="583"/>
      <c r="FL21" s="583"/>
      <c r="FM21" s="583"/>
      <c r="FN21" s="583"/>
      <c r="FO21" s="583"/>
      <c r="FP21" s="583"/>
      <c r="FQ21" s="583"/>
      <c r="FR21" s="584"/>
      <c r="FS21" s="749"/>
      <c r="FT21" s="608"/>
      <c r="FU21" s="583"/>
      <c r="FV21" s="583"/>
      <c r="FW21" s="583"/>
      <c r="FX21" s="583"/>
      <c r="FY21" s="583"/>
      <c r="FZ21" s="583"/>
      <c r="GA21" s="583"/>
      <c r="GB21" s="583"/>
      <c r="GC21" s="583"/>
      <c r="GD21" s="583"/>
      <c r="GE21" s="583"/>
      <c r="GF21" s="583"/>
      <c r="GG21" s="588"/>
      <c r="GH21" s="941"/>
      <c r="GM21"/>
      <c r="GN21"/>
      <c r="GO21"/>
      <c r="GP21"/>
      <c r="GQ21"/>
      <c r="GR21"/>
      <c r="GS21"/>
      <c r="GT21"/>
      <c r="GU21"/>
      <c r="GV21"/>
      <c r="GW21"/>
      <c r="GX21"/>
      <c r="GY21"/>
      <c r="GZ21"/>
      <c r="HA21"/>
      <c r="HB21"/>
      <c r="HC21"/>
      <c r="HD21"/>
    </row>
    <row r="22" spans="1:212" x14ac:dyDescent="0.2">
      <c r="A22" s="18"/>
      <c r="B22" s="632"/>
      <c r="C22" s="632"/>
      <c r="D22" s="632"/>
      <c r="E22" s="632"/>
      <c r="F22" s="632"/>
      <c r="G22" s="632"/>
      <c r="H22" s="632"/>
      <c r="I22" s="632"/>
      <c r="J22" s="632"/>
      <c r="K22" s="632"/>
      <c r="L22" s="632"/>
      <c r="M22" s="632"/>
      <c r="N22" s="632"/>
      <c r="O22" s="632"/>
      <c r="P22" s="632"/>
      <c r="Q22" s="632"/>
      <c r="R22" s="632"/>
      <c r="S22" s="632"/>
      <c r="T22" s="632"/>
      <c r="U22" s="632"/>
      <c r="V22" s="633"/>
      <c r="W22" s="937">
        <v>5422</v>
      </c>
      <c r="X22" s="676" t="s">
        <v>220</v>
      </c>
      <c r="Y22" s="677"/>
      <c r="Z22" s="677"/>
      <c r="AA22" s="677"/>
      <c r="AB22" s="677"/>
      <c r="AC22" s="677"/>
      <c r="AD22" s="677"/>
      <c r="AE22" s="677"/>
      <c r="AF22" s="677"/>
      <c r="AG22" s="677"/>
      <c r="AH22" s="677"/>
      <c r="AI22" s="677"/>
      <c r="AJ22" s="677"/>
      <c r="AK22" s="678"/>
      <c r="AL22" s="626"/>
      <c r="AM22" s="551"/>
      <c r="AN22" s="551"/>
      <c r="AO22" s="551"/>
      <c r="AP22" s="551"/>
      <c r="AQ22" s="551"/>
      <c r="AR22" s="551"/>
      <c r="AS22" s="551"/>
      <c r="AT22" s="551"/>
      <c r="AU22" s="551"/>
      <c r="AV22" s="551"/>
      <c r="AW22" s="551"/>
      <c r="AX22" s="551"/>
      <c r="AY22" s="551"/>
      <c r="AZ22" s="551"/>
      <c r="BA22" s="552"/>
      <c r="BB22" s="595"/>
      <c r="BC22" s="595"/>
      <c r="BD22" s="551"/>
      <c r="BE22" s="551"/>
      <c r="BF22" s="551"/>
      <c r="BG22" s="551"/>
      <c r="BH22" s="551"/>
      <c r="BI22" s="551"/>
      <c r="BJ22" s="551"/>
      <c r="BK22" s="551"/>
      <c r="BL22" s="551"/>
      <c r="BM22" s="551"/>
      <c r="BN22" s="551"/>
      <c r="BO22" s="551"/>
      <c r="BP22" s="538"/>
      <c r="BQ22" s="538"/>
      <c r="BR22" s="550"/>
      <c r="BS22" s="551"/>
      <c r="BT22" s="551"/>
      <c r="BU22" s="551"/>
      <c r="BV22" s="551"/>
      <c r="BW22" s="551"/>
      <c r="BX22" s="551"/>
      <c r="BY22" s="551"/>
      <c r="BZ22" s="551"/>
      <c r="CA22" s="551"/>
      <c r="CB22" s="551"/>
      <c r="CC22" s="551"/>
      <c r="CD22" s="551"/>
      <c r="CE22" s="551"/>
      <c r="CF22" s="551"/>
      <c r="CG22" s="551"/>
      <c r="CH22" s="551"/>
      <c r="CI22" s="552"/>
      <c r="CJ22" s="538"/>
      <c r="CK22" s="538"/>
      <c r="CL22" s="551"/>
      <c r="CM22" s="551"/>
      <c r="CN22" s="551"/>
      <c r="CO22" s="551"/>
      <c r="CP22" s="551"/>
      <c r="CQ22" s="551"/>
      <c r="CR22" s="551"/>
      <c r="CS22" s="551"/>
      <c r="CT22" s="551"/>
      <c r="CU22" s="551"/>
      <c r="CV22" s="551"/>
      <c r="CW22" s="551"/>
      <c r="CX22" s="551"/>
      <c r="CY22" s="551"/>
      <c r="CZ22" s="551"/>
      <c r="DA22" s="551"/>
      <c r="DB22" s="551"/>
      <c r="DC22" s="551"/>
      <c r="DD22" s="595"/>
      <c r="DE22" s="595"/>
      <c r="DF22" s="550"/>
      <c r="DG22" s="551"/>
      <c r="DH22" s="551"/>
      <c r="DI22" s="551"/>
      <c r="DJ22" s="551"/>
      <c r="DK22" s="551"/>
      <c r="DL22" s="551"/>
      <c r="DM22" s="551"/>
      <c r="DN22" s="551"/>
      <c r="DO22" s="551"/>
      <c r="DP22" s="551"/>
      <c r="DQ22" s="551"/>
      <c r="DR22" s="551"/>
      <c r="DS22" s="551"/>
      <c r="DT22" s="551"/>
      <c r="DU22" s="552"/>
      <c r="DV22" s="550"/>
      <c r="DW22" s="551"/>
      <c r="DX22" s="551"/>
      <c r="DY22" s="551"/>
      <c r="DZ22" s="551"/>
      <c r="EA22" s="551"/>
      <c r="EB22" s="551"/>
      <c r="EC22" s="551"/>
      <c r="ED22" s="551"/>
      <c r="EE22" s="551"/>
      <c r="EF22" s="551"/>
      <c r="EG22" s="551"/>
      <c r="EH22" s="551"/>
      <c r="EI22" s="551"/>
      <c r="EJ22" s="551"/>
      <c r="EK22" s="552"/>
      <c r="EL22" s="550"/>
      <c r="EM22" s="551"/>
      <c r="EN22" s="551"/>
      <c r="EO22" s="551"/>
      <c r="EP22" s="551"/>
      <c r="EQ22" s="551"/>
      <c r="ER22" s="551"/>
      <c r="ES22" s="551"/>
      <c r="ET22" s="551"/>
      <c r="EU22" s="551"/>
      <c r="EV22" s="551"/>
      <c r="EW22" s="551"/>
      <c r="EX22" s="551"/>
      <c r="EY22" s="551"/>
      <c r="EZ22" s="551"/>
      <c r="FA22" s="551"/>
      <c r="FB22" s="552"/>
      <c r="FC22" s="742"/>
      <c r="FD22" s="603"/>
      <c r="FE22" s="603"/>
      <c r="FF22" s="603"/>
      <c r="FG22" s="603"/>
      <c r="FH22" s="603"/>
      <c r="FI22" s="603"/>
      <c r="FJ22" s="603"/>
      <c r="FK22" s="603"/>
      <c r="FL22" s="603"/>
      <c r="FM22" s="603"/>
      <c r="FN22" s="603"/>
      <c r="FO22" s="603"/>
      <c r="FP22" s="603"/>
      <c r="FQ22" s="603"/>
      <c r="FR22" s="759"/>
      <c r="FS22" s="748"/>
      <c r="FT22" s="595"/>
      <c r="FU22" s="551"/>
      <c r="FV22" s="551"/>
      <c r="FW22" s="551"/>
      <c r="FX22" s="551"/>
      <c r="FY22" s="551"/>
      <c r="FZ22" s="551"/>
      <c r="GA22" s="551"/>
      <c r="GB22" s="551"/>
      <c r="GC22" s="551"/>
      <c r="GD22" s="551"/>
      <c r="GE22" s="551"/>
      <c r="GF22" s="551"/>
      <c r="GG22" s="538"/>
      <c r="GH22" s="940"/>
      <c r="GM22"/>
      <c r="GN22"/>
      <c r="GO22"/>
      <c r="GP22"/>
      <c r="GQ22"/>
      <c r="GR22"/>
      <c r="GS22"/>
      <c r="GT22"/>
      <c r="GU22"/>
      <c r="GV22"/>
      <c r="GW22"/>
      <c r="GX22"/>
      <c r="GY22"/>
      <c r="GZ22"/>
      <c r="HA22"/>
      <c r="HB22"/>
      <c r="HC22"/>
      <c r="HD22"/>
    </row>
    <row r="23" spans="1:212" ht="3" customHeight="1" x14ac:dyDescent="0.2">
      <c r="A23" s="20"/>
      <c r="B23" s="634"/>
      <c r="C23" s="634"/>
      <c r="D23" s="634"/>
      <c r="E23" s="634"/>
      <c r="F23" s="634"/>
      <c r="G23" s="634"/>
      <c r="H23" s="634"/>
      <c r="I23" s="634"/>
      <c r="J23" s="634"/>
      <c r="K23" s="634"/>
      <c r="L23" s="634"/>
      <c r="M23" s="634"/>
      <c r="N23" s="634"/>
      <c r="O23" s="634"/>
      <c r="P23" s="634"/>
      <c r="Q23" s="634"/>
      <c r="R23" s="634"/>
      <c r="S23" s="634"/>
      <c r="T23" s="634"/>
      <c r="U23" s="634"/>
      <c r="V23" s="635"/>
      <c r="W23" s="936"/>
      <c r="X23" s="679"/>
      <c r="Y23" s="680"/>
      <c r="Z23" s="680"/>
      <c r="AA23" s="680"/>
      <c r="AB23" s="680"/>
      <c r="AC23" s="680"/>
      <c r="AD23" s="680"/>
      <c r="AE23" s="680"/>
      <c r="AF23" s="680"/>
      <c r="AG23" s="680"/>
      <c r="AH23" s="680"/>
      <c r="AI23" s="680"/>
      <c r="AJ23" s="680"/>
      <c r="AK23" s="681"/>
      <c r="AL23" s="623"/>
      <c r="AM23" s="583"/>
      <c r="AN23" s="583"/>
      <c r="AO23" s="583"/>
      <c r="AP23" s="583"/>
      <c r="AQ23" s="583"/>
      <c r="AR23" s="583"/>
      <c r="AS23" s="583"/>
      <c r="AT23" s="583"/>
      <c r="AU23" s="583"/>
      <c r="AV23" s="583"/>
      <c r="AW23" s="583"/>
      <c r="AX23" s="583"/>
      <c r="AY23" s="583"/>
      <c r="AZ23" s="583"/>
      <c r="BA23" s="584"/>
      <c r="BB23" s="608"/>
      <c r="BC23" s="608"/>
      <c r="BD23" s="583"/>
      <c r="BE23" s="583"/>
      <c r="BF23" s="583"/>
      <c r="BG23" s="583"/>
      <c r="BH23" s="583"/>
      <c r="BI23" s="583"/>
      <c r="BJ23" s="583"/>
      <c r="BK23" s="583"/>
      <c r="BL23" s="583"/>
      <c r="BM23" s="583"/>
      <c r="BN23" s="583"/>
      <c r="BO23" s="583"/>
      <c r="BP23" s="588"/>
      <c r="BQ23" s="588"/>
      <c r="BR23" s="582"/>
      <c r="BS23" s="583"/>
      <c r="BT23" s="583"/>
      <c r="BU23" s="583"/>
      <c r="BV23" s="583"/>
      <c r="BW23" s="583"/>
      <c r="BX23" s="583"/>
      <c r="BY23" s="583"/>
      <c r="BZ23" s="583"/>
      <c r="CA23" s="583"/>
      <c r="CB23" s="583"/>
      <c r="CC23" s="583"/>
      <c r="CD23" s="583"/>
      <c r="CE23" s="583"/>
      <c r="CF23" s="583"/>
      <c r="CG23" s="583"/>
      <c r="CH23" s="583"/>
      <c r="CI23" s="584"/>
      <c r="CJ23" s="588"/>
      <c r="CK23" s="588"/>
      <c r="CL23" s="583"/>
      <c r="CM23" s="583"/>
      <c r="CN23" s="583"/>
      <c r="CO23" s="583"/>
      <c r="CP23" s="583"/>
      <c r="CQ23" s="583"/>
      <c r="CR23" s="583"/>
      <c r="CS23" s="583"/>
      <c r="CT23" s="583"/>
      <c r="CU23" s="583"/>
      <c r="CV23" s="583"/>
      <c r="CW23" s="583"/>
      <c r="CX23" s="583"/>
      <c r="CY23" s="583"/>
      <c r="CZ23" s="583"/>
      <c r="DA23" s="583"/>
      <c r="DB23" s="583"/>
      <c r="DC23" s="583"/>
      <c r="DD23" s="608"/>
      <c r="DE23" s="608"/>
      <c r="DF23" s="582"/>
      <c r="DG23" s="583"/>
      <c r="DH23" s="583"/>
      <c r="DI23" s="583"/>
      <c r="DJ23" s="583"/>
      <c r="DK23" s="583"/>
      <c r="DL23" s="583"/>
      <c r="DM23" s="583"/>
      <c r="DN23" s="583"/>
      <c r="DO23" s="583"/>
      <c r="DP23" s="583"/>
      <c r="DQ23" s="583"/>
      <c r="DR23" s="583"/>
      <c r="DS23" s="583"/>
      <c r="DT23" s="583"/>
      <c r="DU23" s="584"/>
      <c r="DV23" s="582"/>
      <c r="DW23" s="583"/>
      <c r="DX23" s="583"/>
      <c r="DY23" s="583"/>
      <c r="DZ23" s="583"/>
      <c r="EA23" s="583"/>
      <c r="EB23" s="583"/>
      <c r="EC23" s="583"/>
      <c r="ED23" s="583"/>
      <c r="EE23" s="583"/>
      <c r="EF23" s="583"/>
      <c r="EG23" s="583"/>
      <c r="EH23" s="583"/>
      <c r="EI23" s="583"/>
      <c r="EJ23" s="583"/>
      <c r="EK23" s="584"/>
      <c r="EL23" s="582"/>
      <c r="EM23" s="583"/>
      <c r="EN23" s="583"/>
      <c r="EO23" s="583"/>
      <c r="EP23" s="583"/>
      <c r="EQ23" s="583"/>
      <c r="ER23" s="583"/>
      <c r="ES23" s="583"/>
      <c r="ET23" s="583"/>
      <c r="EU23" s="583"/>
      <c r="EV23" s="583"/>
      <c r="EW23" s="583"/>
      <c r="EX23" s="583"/>
      <c r="EY23" s="583"/>
      <c r="EZ23" s="583"/>
      <c r="FA23" s="583"/>
      <c r="FB23" s="584"/>
      <c r="FC23" s="582"/>
      <c r="FD23" s="583"/>
      <c r="FE23" s="583"/>
      <c r="FF23" s="583"/>
      <c r="FG23" s="583"/>
      <c r="FH23" s="583"/>
      <c r="FI23" s="583"/>
      <c r="FJ23" s="583"/>
      <c r="FK23" s="583"/>
      <c r="FL23" s="583"/>
      <c r="FM23" s="583"/>
      <c r="FN23" s="583"/>
      <c r="FO23" s="583"/>
      <c r="FP23" s="583"/>
      <c r="FQ23" s="583"/>
      <c r="FR23" s="584"/>
      <c r="FS23" s="749"/>
      <c r="FT23" s="608"/>
      <c r="FU23" s="583"/>
      <c r="FV23" s="583"/>
      <c r="FW23" s="583"/>
      <c r="FX23" s="583"/>
      <c r="FY23" s="583"/>
      <c r="FZ23" s="583"/>
      <c r="GA23" s="583"/>
      <c r="GB23" s="583"/>
      <c r="GC23" s="583"/>
      <c r="GD23" s="583"/>
      <c r="GE23" s="583"/>
      <c r="GF23" s="583"/>
      <c r="GG23" s="588"/>
      <c r="GH23" s="941"/>
      <c r="GM23"/>
      <c r="GN23"/>
      <c r="GO23"/>
      <c r="GP23"/>
      <c r="GQ23"/>
      <c r="GR23"/>
      <c r="GS23"/>
      <c r="GT23"/>
      <c r="GU23"/>
      <c r="GV23"/>
      <c r="GW23"/>
      <c r="GX23"/>
      <c r="GY23"/>
      <c r="GZ23"/>
      <c r="HA23"/>
      <c r="HB23"/>
      <c r="HC23"/>
      <c r="HD23"/>
    </row>
    <row r="24" spans="1:212" x14ac:dyDescent="0.2">
      <c r="A24" s="16"/>
      <c r="B24" s="630" t="s">
        <v>108</v>
      </c>
      <c r="C24" s="630"/>
      <c r="D24" s="630"/>
      <c r="E24" s="630"/>
      <c r="F24" s="630"/>
      <c r="G24" s="630"/>
      <c r="H24" s="630"/>
      <c r="I24" s="630"/>
      <c r="J24" s="630"/>
      <c r="K24" s="630"/>
      <c r="L24" s="630"/>
      <c r="M24" s="630"/>
      <c r="N24" s="630"/>
      <c r="O24" s="630"/>
      <c r="P24" s="630"/>
      <c r="Q24" s="630"/>
      <c r="R24" s="630"/>
      <c r="S24" s="630"/>
      <c r="T24" s="630"/>
      <c r="U24" s="630"/>
      <c r="V24" s="631"/>
      <c r="W24" s="937">
        <v>5403</v>
      </c>
      <c r="X24" s="676" t="s">
        <v>219</v>
      </c>
      <c r="Y24" s="677"/>
      <c r="Z24" s="677"/>
      <c r="AA24" s="677"/>
      <c r="AB24" s="677"/>
      <c r="AC24" s="677"/>
      <c r="AD24" s="677"/>
      <c r="AE24" s="677"/>
      <c r="AF24" s="677"/>
      <c r="AG24" s="677"/>
      <c r="AH24" s="677"/>
      <c r="AI24" s="677"/>
      <c r="AJ24" s="677"/>
      <c r="AK24" s="678"/>
      <c r="AL24" s="626">
        <v>3175161</v>
      </c>
      <c r="AM24" s="551"/>
      <c r="AN24" s="551"/>
      <c r="AO24" s="551"/>
      <c r="AP24" s="551"/>
      <c r="AQ24" s="551"/>
      <c r="AR24" s="551"/>
      <c r="AS24" s="551"/>
      <c r="AT24" s="551"/>
      <c r="AU24" s="551"/>
      <c r="AV24" s="551"/>
      <c r="AW24" s="551"/>
      <c r="AX24" s="551"/>
      <c r="AY24" s="551"/>
      <c r="AZ24" s="551"/>
      <c r="BA24" s="552"/>
      <c r="BB24" s="595"/>
      <c r="BC24" s="595"/>
      <c r="BD24" s="551"/>
      <c r="BE24" s="551"/>
      <c r="BF24" s="551"/>
      <c r="BG24" s="551"/>
      <c r="BH24" s="551"/>
      <c r="BI24" s="551"/>
      <c r="BJ24" s="551"/>
      <c r="BK24" s="551"/>
      <c r="BL24" s="551"/>
      <c r="BM24" s="551"/>
      <c r="BN24" s="551"/>
      <c r="BO24" s="551"/>
      <c r="BP24" s="538"/>
      <c r="BQ24" s="538"/>
      <c r="BR24" s="550">
        <v>132015072</v>
      </c>
      <c r="BS24" s="551"/>
      <c r="BT24" s="551"/>
      <c r="BU24" s="551"/>
      <c r="BV24" s="551"/>
      <c r="BW24" s="551"/>
      <c r="BX24" s="551"/>
      <c r="BY24" s="551"/>
      <c r="BZ24" s="551"/>
      <c r="CA24" s="551"/>
      <c r="CB24" s="551"/>
      <c r="CC24" s="551"/>
      <c r="CD24" s="551"/>
      <c r="CE24" s="551"/>
      <c r="CF24" s="551"/>
      <c r="CG24" s="551"/>
      <c r="CH24" s="551"/>
      <c r="CI24" s="552"/>
      <c r="CJ24" s="538" t="s">
        <v>6</v>
      </c>
      <c r="CK24" s="538"/>
      <c r="CL24" s="551">
        <v>110233646</v>
      </c>
      <c r="CM24" s="551"/>
      <c r="CN24" s="551"/>
      <c r="CO24" s="551"/>
      <c r="CP24" s="551"/>
      <c r="CQ24" s="551"/>
      <c r="CR24" s="551"/>
      <c r="CS24" s="551"/>
      <c r="CT24" s="551"/>
      <c r="CU24" s="551"/>
      <c r="CV24" s="551"/>
      <c r="CW24" s="551"/>
      <c r="CX24" s="551"/>
      <c r="CY24" s="551"/>
      <c r="CZ24" s="551"/>
      <c r="DA24" s="551"/>
      <c r="DB24" s="551"/>
      <c r="DC24" s="551"/>
      <c r="DD24" s="595" t="s">
        <v>7</v>
      </c>
      <c r="DE24" s="595"/>
      <c r="DF24" s="550"/>
      <c r="DG24" s="551"/>
      <c r="DH24" s="551"/>
      <c r="DI24" s="551"/>
      <c r="DJ24" s="551"/>
      <c r="DK24" s="551"/>
      <c r="DL24" s="551"/>
      <c r="DM24" s="551"/>
      <c r="DN24" s="551"/>
      <c r="DO24" s="551"/>
      <c r="DP24" s="551"/>
      <c r="DQ24" s="551"/>
      <c r="DR24" s="551"/>
      <c r="DS24" s="551"/>
      <c r="DT24" s="551"/>
      <c r="DU24" s="552"/>
      <c r="DV24" s="550"/>
      <c r="DW24" s="551"/>
      <c r="DX24" s="551"/>
      <c r="DY24" s="551"/>
      <c r="DZ24" s="551"/>
      <c r="EA24" s="551"/>
      <c r="EB24" s="551"/>
      <c r="EC24" s="551"/>
      <c r="ED24" s="551"/>
      <c r="EE24" s="551"/>
      <c r="EF24" s="551"/>
      <c r="EG24" s="551"/>
      <c r="EH24" s="551"/>
      <c r="EI24" s="551"/>
      <c r="EJ24" s="551"/>
      <c r="EK24" s="552"/>
      <c r="EL24" s="599" t="s">
        <v>6</v>
      </c>
      <c r="EM24" s="600"/>
      <c r="EN24" s="827">
        <v>19803892</v>
      </c>
      <c r="EO24" s="827"/>
      <c r="EP24" s="827"/>
      <c r="EQ24" s="827"/>
      <c r="ER24" s="827"/>
      <c r="ES24" s="827"/>
      <c r="ET24" s="827"/>
      <c r="EU24" s="827"/>
      <c r="EV24" s="827"/>
      <c r="EW24" s="827"/>
      <c r="EX24" s="827"/>
      <c r="EY24" s="827"/>
      <c r="EZ24" s="827"/>
      <c r="FA24" s="606" t="s">
        <v>7</v>
      </c>
      <c r="FB24" s="611"/>
      <c r="FC24" s="742">
        <f>+AL24-BD24+BR24-CL24+DF24-DV24-EN24+FU24</f>
        <v>5152695</v>
      </c>
      <c r="FD24" s="603"/>
      <c r="FE24" s="603"/>
      <c r="FF24" s="603"/>
      <c r="FG24" s="603"/>
      <c r="FH24" s="603"/>
      <c r="FI24" s="603"/>
      <c r="FJ24" s="603"/>
      <c r="FK24" s="603"/>
      <c r="FL24" s="603"/>
      <c r="FM24" s="603"/>
      <c r="FN24" s="603"/>
      <c r="FO24" s="603"/>
      <c r="FP24" s="603"/>
      <c r="FQ24" s="603"/>
      <c r="FR24" s="759"/>
      <c r="FS24" s="748"/>
      <c r="FT24" s="595"/>
      <c r="FU24" s="551"/>
      <c r="FV24" s="551"/>
      <c r="FW24" s="551"/>
      <c r="FX24" s="551"/>
      <c r="FY24" s="551"/>
      <c r="FZ24" s="551"/>
      <c r="GA24" s="551"/>
      <c r="GB24" s="551"/>
      <c r="GC24" s="551"/>
      <c r="GD24" s="551"/>
      <c r="GE24" s="551"/>
      <c r="GF24" s="551"/>
      <c r="GG24" s="538"/>
      <c r="GH24" s="940"/>
      <c r="GM24"/>
      <c r="GN24"/>
      <c r="GO24"/>
      <c r="GP24"/>
      <c r="GQ24"/>
      <c r="GR24"/>
      <c r="GS24"/>
      <c r="GT24"/>
      <c r="GU24"/>
      <c r="GV24"/>
      <c r="GW24"/>
      <c r="GX24"/>
      <c r="GY24"/>
      <c r="GZ24"/>
      <c r="HA24"/>
      <c r="HB24"/>
      <c r="HC24"/>
      <c r="HD24"/>
    </row>
    <row r="25" spans="1:212" ht="3" customHeight="1" x14ac:dyDescent="0.2">
      <c r="A25" s="18"/>
      <c r="B25" s="632"/>
      <c r="C25" s="632"/>
      <c r="D25" s="632"/>
      <c r="E25" s="632"/>
      <c r="F25" s="632"/>
      <c r="G25" s="632"/>
      <c r="H25" s="632"/>
      <c r="I25" s="632"/>
      <c r="J25" s="632"/>
      <c r="K25" s="632"/>
      <c r="L25" s="632"/>
      <c r="M25" s="632"/>
      <c r="N25" s="632"/>
      <c r="O25" s="632"/>
      <c r="P25" s="632"/>
      <c r="Q25" s="632"/>
      <c r="R25" s="632"/>
      <c r="S25" s="632"/>
      <c r="T25" s="632"/>
      <c r="U25" s="632"/>
      <c r="V25" s="633"/>
      <c r="W25" s="936"/>
      <c r="X25" s="679"/>
      <c r="Y25" s="680"/>
      <c r="Z25" s="680"/>
      <c r="AA25" s="680"/>
      <c r="AB25" s="680"/>
      <c r="AC25" s="680"/>
      <c r="AD25" s="680"/>
      <c r="AE25" s="680"/>
      <c r="AF25" s="680"/>
      <c r="AG25" s="680"/>
      <c r="AH25" s="680"/>
      <c r="AI25" s="680"/>
      <c r="AJ25" s="680"/>
      <c r="AK25" s="681"/>
      <c r="AL25" s="623"/>
      <c r="AM25" s="583"/>
      <c r="AN25" s="583"/>
      <c r="AO25" s="583"/>
      <c r="AP25" s="583"/>
      <c r="AQ25" s="583"/>
      <c r="AR25" s="583"/>
      <c r="AS25" s="583"/>
      <c r="AT25" s="583"/>
      <c r="AU25" s="583"/>
      <c r="AV25" s="583"/>
      <c r="AW25" s="583"/>
      <c r="AX25" s="583"/>
      <c r="AY25" s="583"/>
      <c r="AZ25" s="583"/>
      <c r="BA25" s="584"/>
      <c r="BB25" s="608"/>
      <c r="BC25" s="608"/>
      <c r="BD25" s="583"/>
      <c r="BE25" s="583"/>
      <c r="BF25" s="583"/>
      <c r="BG25" s="583"/>
      <c r="BH25" s="583"/>
      <c r="BI25" s="583"/>
      <c r="BJ25" s="583"/>
      <c r="BK25" s="583"/>
      <c r="BL25" s="583"/>
      <c r="BM25" s="583"/>
      <c r="BN25" s="583"/>
      <c r="BO25" s="583"/>
      <c r="BP25" s="588"/>
      <c r="BQ25" s="588"/>
      <c r="BR25" s="582"/>
      <c r="BS25" s="583"/>
      <c r="BT25" s="583"/>
      <c r="BU25" s="583"/>
      <c r="BV25" s="583"/>
      <c r="BW25" s="583"/>
      <c r="BX25" s="583"/>
      <c r="BY25" s="583"/>
      <c r="BZ25" s="583"/>
      <c r="CA25" s="583"/>
      <c r="CB25" s="583"/>
      <c r="CC25" s="583"/>
      <c r="CD25" s="583"/>
      <c r="CE25" s="583"/>
      <c r="CF25" s="583"/>
      <c r="CG25" s="583"/>
      <c r="CH25" s="583"/>
      <c r="CI25" s="584"/>
      <c r="CJ25" s="588"/>
      <c r="CK25" s="588"/>
      <c r="CL25" s="583"/>
      <c r="CM25" s="583"/>
      <c r="CN25" s="583"/>
      <c r="CO25" s="583"/>
      <c r="CP25" s="583"/>
      <c r="CQ25" s="583"/>
      <c r="CR25" s="583"/>
      <c r="CS25" s="583"/>
      <c r="CT25" s="583"/>
      <c r="CU25" s="583"/>
      <c r="CV25" s="583"/>
      <c r="CW25" s="583"/>
      <c r="CX25" s="583"/>
      <c r="CY25" s="583"/>
      <c r="CZ25" s="583"/>
      <c r="DA25" s="583"/>
      <c r="DB25" s="583"/>
      <c r="DC25" s="583"/>
      <c r="DD25" s="608"/>
      <c r="DE25" s="608"/>
      <c r="DF25" s="582"/>
      <c r="DG25" s="583"/>
      <c r="DH25" s="583"/>
      <c r="DI25" s="583"/>
      <c r="DJ25" s="583"/>
      <c r="DK25" s="583"/>
      <c r="DL25" s="583"/>
      <c r="DM25" s="583"/>
      <c r="DN25" s="583"/>
      <c r="DO25" s="583"/>
      <c r="DP25" s="583"/>
      <c r="DQ25" s="583"/>
      <c r="DR25" s="583"/>
      <c r="DS25" s="583"/>
      <c r="DT25" s="583"/>
      <c r="DU25" s="584"/>
      <c r="DV25" s="582"/>
      <c r="DW25" s="583"/>
      <c r="DX25" s="583"/>
      <c r="DY25" s="583"/>
      <c r="DZ25" s="583"/>
      <c r="EA25" s="583"/>
      <c r="EB25" s="583"/>
      <c r="EC25" s="583"/>
      <c r="ED25" s="583"/>
      <c r="EE25" s="583"/>
      <c r="EF25" s="583"/>
      <c r="EG25" s="583"/>
      <c r="EH25" s="583"/>
      <c r="EI25" s="583"/>
      <c r="EJ25" s="583"/>
      <c r="EK25" s="584"/>
      <c r="EL25" s="587"/>
      <c r="EM25" s="588"/>
      <c r="EN25" s="822"/>
      <c r="EO25" s="822"/>
      <c r="EP25" s="822"/>
      <c r="EQ25" s="822"/>
      <c r="ER25" s="822"/>
      <c r="ES25" s="822"/>
      <c r="ET25" s="822"/>
      <c r="EU25" s="822"/>
      <c r="EV25" s="822"/>
      <c r="EW25" s="822"/>
      <c r="EX25" s="822"/>
      <c r="EY25" s="822"/>
      <c r="EZ25" s="822"/>
      <c r="FA25" s="608"/>
      <c r="FB25" s="668"/>
      <c r="FC25" s="582"/>
      <c r="FD25" s="583"/>
      <c r="FE25" s="583"/>
      <c r="FF25" s="583"/>
      <c r="FG25" s="583"/>
      <c r="FH25" s="583"/>
      <c r="FI25" s="583"/>
      <c r="FJ25" s="583"/>
      <c r="FK25" s="583"/>
      <c r="FL25" s="583"/>
      <c r="FM25" s="583"/>
      <c r="FN25" s="583"/>
      <c r="FO25" s="583"/>
      <c r="FP25" s="583"/>
      <c r="FQ25" s="583"/>
      <c r="FR25" s="584"/>
      <c r="FS25" s="749"/>
      <c r="FT25" s="608"/>
      <c r="FU25" s="583"/>
      <c r="FV25" s="583"/>
      <c r="FW25" s="583"/>
      <c r="FX25" s="583"/>
      <c r="FY25" s="583"/>
      <c r="FZ25" s="583"/>
      <c r="GA25" s="583"/>
      <c r="GB25" s="583"/>
      <c r="GC25" s="583"/>
      <c r="GD25" s="583"/>
      <c r="GE25" s="583"/>
      <c r="GF25" s="583"/>
      <c r="GG25" s="588"/>
      <c r="GH25" s="941"/>
      <c r="GM25"/>
      <c r="GN25"/>
      <c r="GO25"/>
      <c r="GP25"/>
      <c r="GQ25"/>
      <c r="GR25"/>
      <c r="GS25"/>
      <c r="GT25"/>
      <c r="GU25"/>
      <c r="GV25"/>
      <c r="GW25"/>
      <c r="GX25"/>
      <c r="GY25"/>
      <c r="GZ25"/>
      <c r="HA25"/>
      <c r="HB25"/>
      <c r="HC25"/>
      <c r="HD25"/>
    </row>
    <row r="26" spans="1:212" x14ac:dyDescent="0.2">
      <c r="A26" s="18"/>
      <c r="B26" s="632"/>
      <c r="C26" s="632"/>
      <c r="D26" s="632"/>
      <c r="E26" s="632"/>
      <c r="F26" s="632"/>
      <c r="G26" s="632"/>
      <c r="H26" s="632"/>
      <c r="I26" s="632"/>
      <c r="J26" s="632"/>
      <c r="K26" s="632"/>
      <c r="L26" s="632"/>
      <c r="M26" s="632"/>
      <c r="N26" s="632"/>
      <c r="O26" s="632"/>
      <c r="P26" s="632"/>
      <c r="Q26" s="632"/>
      <c r="R26" s="632"/>
      <c r="S26" s="632"/>
      <c r="T26" s="632"/>
      <c r="U26" s="632"/>
      <c r="V26" s="633"/>
      <c r="W26" s="937">
        <v>5423</v>
      </c>
      <c r="X26" s="676" t="s">
        <v>220</v>
      </c>
      <c r="Y26" s="677"/>
      <c r="Z26" s="677"/>
      <c r="AA26" s="677"/>
      <c r="AB26" s="677"/>
      <c r="AC26" s="677"/>
      <c r="AD26" s="677"/>
      <c r="AE26" s="677"/>
      <c r="AF26" s="677"/>
      <c r="AG26" s="677"/>
      <c r="AH26" s="677"/>
      <c r="AI26" s="677"/>
      <c r="AJ26" s="677"/>
      <c r="AK26" s="678"/>
      <c r="AL26" s="626">
        <v>895055</v>
      </c>
      <c r="AM26" s="551"/>
      <c r="AN26" s="551"/>
      <c r="AO26" s="551"/>
      <c r="AP26" s="551"/>
      <c r="AQ26" s="551"/>
      <c r="AR26" s="551"/>
      <c r="AS26" s="551"/>
      <c r="AT26" s="551"/>
      <c r="AU26" s="551"/>
      <c r="AV26" s="551"/>
      <c r="AW26" s="551"/>
      <c r="AX26" s="551"/>
      <c r="AY26" s="551"/>
      <c r="AZ26" s="551"/>
      <c r="BA26" s="552"/>
      <c r="BB26" s="595"/>
      <c r="BC26" s="595"/>
      <c r="BD26" s="551"/>
      <c r="BE26" s="551"/>
      <c r="BF26" s="551"/>
      <c r="BG26" s="551"/>
      <c r="BH26" s="551"/>
      <c r="BI26" s="551"/>
      <c r="BJ26" s="551"/>
      <c r="BK26" s="551"/>
      <c r="BL26" s="551"/>
      <c r="BM26" s="551"/>
      <c r="BN26" s="551"/>
      <c r="BO26" s="551"/>
      <c r="BP26" s="538"/>
      <c r="BQ26" s="538"/>
      <c r="BR26" s="550">
        <v>84230891</v>
      </c>
      <c r="BS26" s="551"/>
      <c r="BT26" s="551"/>
      <c r="BU26" s="551"/>
      <c r="BV26" s="551"/>
      <c r="BW26" s="551"/>
      <c r="BX26" s="551"/>
      <c r="BY26" s="551"/>
      <c r="BZ26" s="551"/>
      <c r="CA26" s="551"/>
      <c r="CB26" s="551"/>
      <c r="CC26" s="551"/>
      <c r="CD26" s="551"/>
      <c r="CE26" s="551"/>
      <c r="CF26" s="551"/>
      <c r="CG26" s="551"/>
      <c r="CH26" s="551"/>
      <c r="CI26" s="552"/>
      <c r="CJ26" s="538" t="s">
        <v>6</v>
      </c>
      <c r="CK26" s="538"/>
      <c r="CL26" s="551">
        <v>152286532</v>
      </c>
      <c r="CM26" s="551"/>
      <c r="CN26" s="551"/>
      <c r="CO26" s="551"/>
      <c r="CP26" s="551"/>
      <c r="CQ26" s="551"/>
      <c r="CR26" s="551"/>
      <c r="CS26" s="551"/>
      <c r="CT26" s="551"/>
      <c r="CU26" s="551"/>
      <c r="CV26" s="551"/>
      <c r="CW26" s="551"/>
      <c r="CX26" s="551"/>
      <c r="CY26" s="551"/>
      <c r="CZ26" s="551"/>
      <c r="DA26" s="551"/>
      <c r="DB26" s="551"/>
      <c r="DC26" s="551"/>
      <c r="DD26" s="595" t="s">
        <v>7</v>
      </c>
      <c r="DE26" s="595"/>
      <c r="DF26" s="550"/>
      <c r="DG26" s="551"/>
      <c r="DH26" s="551"/>
      <c r="DI26" s="551"/>
      <c r="DJ26" s="551"/>
      <c r="DK26" s="551"/>
      <c r="DL26" s="551"/>
      <c r="DM26" s="551"/>
      <c r="DN26" s="551"/>
      <c r="DO26" s="551"/>
      <c r="DP26" s="551"/>
      <c r="DQ26" s="551"/>
      <c r="DR26" s="551"/>
      <c r="DS26" s="551"/>
      <c r="DT26" s="551"/>
      <c r="DU26" s="552"/>
      <c r="DV26" s="550"/>
      <c r="DW26" s="551"/>
      <c r="DX26" s="551"/>
      <c r="DY26" s="551"/>
      <c r="DZ26" s="551"/>
      <c r="EA26" s="551"/>
      <c r="EB26" s="551"/>
      <c r="EC26" s="551"/>
      <c r="ED26" s="551"/>
      <c r="EE26" s="551"/>
      <c r="EF26" s="551"/>
      <c r="EG26" s="551"/>
      <c r="EH26" s="551"/>
      <c r="EI26" s="551"/>
      <c r="EJ26" s="551"/>
      <c r="EK26" s="552"/>
      <c r="EL26" s="599"/>
      <c r="EM26" s="600"/>
      <c r="EN26" s="827">
        <v>70335747</v>
      </c>
      <c r="EO26" s="827"/>
      <c r="EP26" s="827"/>
      <c r="EQ26" s="827"/>
      <c r="ER26" s="827"/>
      <c r="ES26" s="827"/>
      <c r="ET26" s="827"/>
      <c r="EU26" s="827"/>
      <c r="EV26" s="827"/>
      <c r="EW26" s="827"/>
      <c r="EX26" s="827"/>
      <c r="EY26" s="827"/>
      <c r="EZ26" s="827"/>
      <c r="FA26" s="606"/>
      <c r="FB26" s="611"/>
      <c r="FC26" s="742">
        <f>+AL26-BD26+BR26-CL26+DF26-DV26+EN26+FU26</f>
        <v>3175161</v>
      </c>
      <c r="FD26" s="603"/>
      <c r="FE26" s="603"/>
      <c r="FF26" s="603"/>
      <c r="FG26" s="603"/>
      <c r="FH26" s="603"/>
      <c r="FI26" s="603"/>
      <c r="FJ26" s="603"/>
      <c r="FK26" s="603"/>
      <c r="FL26" s="603"/>
      <c r="FM26" s="603"/>
      <c r="FN26" s="603"/>
      <c r="FO26" s="603"/>
      <c r="FP26" s="603"/>
      <c r="FQ26" s="603"/>
      <c r="FR26" s="759"/>
      <c r="FS26" s="748"/>
      <c r="FT26" s="595"/>
      <c r="FU26" s="551"/>
      <c r="FV26" s="551"/>
      <c r="FW26" s="551"/>
      <c r="FX26" s="551"/>
      <c r="FY26" s="551"/>
      <c r="FZ26" s="551"/>
      <c r="GA26" s="551"/>
      <c r="GB26" s="551"/>
      <c r="GC26" s="551"/>
      <c r="GD26" s="551"/>
      <c r="GE26" s="551"/>
      <c r="GF26" s="551"/>
      <c r="GG26" s="538"/>
      <c r="GH26" s="940"/>
      <c r="GM26"/>
      <c r="GN26"/>
      <c r="GO26"/>
      <c r="GP26"/>
      <c r="GQ26"/>
      <c r="GR26"/>
      <c r="GS26"/>
      <c r="GT26"/>
      <c r="GU26"/>
      <c r="GV26"/>
      <c r="GW26"/>
      <c r="GX26"/>
      <c r="GY26"/>
      <c r="GZ26"/>
      <c r="HA26"/>
      <c r="HB26"/>
      <c r="HC26"/>
      <c r="HD26"/>
    </row>
    <row r="27" spans="1:212" ht="3" customHeight="1" x14ac:dyDescent="0.2">
      <c r="A27" s="20"/>
      <c r="B27" s="634"/>
      <c r="C27" s="634"/>
      <c r="D27" s="634"/>
      <c r="E27" s="634"/>
      <c r="F27" s="634"/>
      <c r="G27" s="634"/>
      <c r="H27" s="634"/>
      <c r="I27" s="634"/>
      <c r="J27" s="634"/>
      <c r="K27" s="634"/>
      <c r="L27" s="634"/>
      <c r="M27" s="634"/>
      <c r="N27" s="634"/>
      <c r="O27" s="634"/>
      <c r="P27" s="634"/>
      <c r="Q27" s="634"/>
      <c r="R27" s="634"/>
      <c r="S27" s="634"/>
      <c r="T27" s="634"/>
      <c r="U27" s="634"/>
      <c r="V27" s="635"/>
      <c r="W27" s="936"/>
      <c r="X27" s="679"/>
      <c r="Y27" s="680"/>
      <c r="Z27" s="680"/>
      <c r="AA27" s="680"/>
      <c r="AB27" s="680"/>
      <c r="AC27" s="680"/>
      <c r="AD27" s="680"/>
      <c r="AE27" s="680"/>
      <c r="AF27" s="680"/>
      <c r="AG27" s="680"/>
      <c r="AH27" s="680"/>
      <c r="AI27" s="680"/>
      <c r="AJ27" s="680"/>
      <c r="AK27" s="681"/>
      <c r="AL27" s="623"/>
      <c r="AM27" s="583"/>
      <c r="AN27" s="583"/>
      <c r="AO27" s="583"/>
      <c r="AP27" s="583"/>
      <c r="AQ27" s="583"/>
      <c r="AR27" s="583"/>
      <c r="AS27" s="583"/>
      <c r="AT27" s="583"/>
      <c r="AU27" s="583"/>
      <c r="AV27" s="583"/>
      <c r="AW27" s="583"/>
      <c r="AX27" s="583"/>
      <c r="AY27" s="583"/>
      <c r="AZ27" s="583"/>
      <c r="BA27" s="584"/>
      <c r="BB27" s="608"/>
      <c r="BC27" s="608"/>
      <c r="BD27" s="583"/>
      <c r="BE27" s="583"/>
      <c r="BF27" s="583"/>
      <c r="BG27" s="583"/>
      <c r="BH27" s="583"/>
      <c r="BI27" s="583"/>
      <c r="BJ27" s="583"/>
      <c r="BK27" s="583"/>
      <c r="BL27" s="583"/>
      <c r="BM27" s="583"/>
      <c r="BN27" s="583"/>
      <c r="BO27" s="583"/>
      <c r="BP27" s="588"/>
      <c r="BQ27" s="588"/>
      <c r="BR27" s="582"/>
      <c r="BS27" s="583"/>
      <c r="BT27" s="583"/>
      <c r="BU27" s="583"/>
      <c r="BV27" s="583"/>
      <c r="BW27" s="583"/>
      <c r="BX27" s="583"/>
      <c r="BY27" s="583"/>
      <c r="BZ27" s="583"/>
      <c r="CA27" s="583"/>
      <c r="CB27" s="583"/>
      <c r="CC27" s="583"/>
      <c r="CD27" s="583"/>
      <c r="CE27" s="583"/>
      <c r="CF27" s="583"/>
      <c r="CG27" s="583"/>
      <c r="CH27" s="583"/>
      <c r="CI27" s="584"/>
      <c r="CJ27" s="588"/>
      <c r="CK27" s="588"/>
      <c r="CL27" s="583"/>
      <c r="CM27" s="583"/>
      <c r="CN27" s="583"/>
      <c r="CO27" s="583"/>
      <c r="CP27" s="583"/>
      <c r="CQ27" s="583"/>
      <c r="CR27" s="583"/>
      <c r="CS27" s="583"/>
      <c r="CT27" s="583"/>
      <c r="CU27" s="583"/>
      <c r="CV27" s="583"/>
      <c r="CW27" s="583"/>
      <c r="CX27" s="583"/>
      <c r="CY27" s="583"/>
      <c r="CZ27" s="583"/>
      <c r="DA27" s="583"/>
      <c r="DB27" s="583"/>
      <c r="DC27" s="583"/>
      <c r="DD27" s="608"/>
      <c r="DE27" s="608"/>
      <c r="DF27" s="582"/>
      <c r="DG27" s="583"/>
      <c r="DH27" s="583"/>
      <c r="DI27" s="583"/>
      <c r="DJ27" s="583"/>
      <c r="DK27" s="583"/>
      <c r="DL27" s="583"/>
      <c r="DM27" s="583"/>
      <c r="DN27" s="583"/>
      <c r="DO27" s="583"/>
      <c r="DP27" s="583"/>
      <c r="DQ27" s="583"/>
      <c r="DR27" s="583"/>
      <c r="DS27" s="583"/>
      <c r="DT27" s="583"/>
      <c r="DU27" s="584"/>
      <c r="DV27" s="582"/>
      <c r="DW27" s="583"/>
      <c r="DX27" s="583"/>
      <c r="DY27" s="583"/>
      <c r="DZ27" s="583"/>
      <c r="EA27" s="583"/>
      <c r="EB27" s="583"/>
      <c r="EC27" s="583"/>
      <c r="ED27" s="583"/>
      <c r="EE27" s="583"/>
      <c r="EF27" s="583"/>
      <c r="EG27" s="583"/>
      <c r="EH27" s="583"/>
      <c r="EI27" s="583"/>
      <c r="EJ27" s="583"/>
      <c r="EK27" s="584"/>
      <c r="EL27" s="587"/>
      <c r="EM27" s="588"/>
      <c r="EN27" s="822"/>
      <c r="EO27" s="822"/>
      <c r="EP27" s="822"/>
      <c r="EQ27" s="822"/>
      <c r="ER27" s="822"/>
      <c r="ES27" s="822"/>
      <c r="ET27" s="822"/>
      <c r="EU27" s="822"/>
      <c r="EV27" s="822"/>
      <c r="EW27" s="822"/>
      <c r="EX27" s="822"/>
      <c r="EY27" s="822"/>
      <c r="EZ27" s="822"/>
      <c r="FA27" s="608"/>
      <c r="FB27" s="668"/>
      <c r="FC27" s="582"/>
      <c r="FD27" s="583"/>
      <c r="FE27" s="583"/>
      <c r="FF27" s="583"/>
      <c r="FG27" s="583"/>
      <c r="FH27" s="583"/>
      <c r="FI27" s="583"/>
      <c r="FJ27" s="583"/>
      <c r="FK27" s="583"/>
      <c r="FL27" s="583"/>
      <c r="FM27" s="583"/>
      <c r="FN27" s="583"/>
      <c r="FO27" s="583"/>
      <c r="FP27" s="583"/>
      <c r="FQ27" s="583"/>
      <c r="FR27" s="584"/>
      <c r="FS27" s="749"/>
      <c r="FT27" s="608"/>
      <c r="FU27" s="583"/>
      <c r="FV27" s="583"/>
      <c r="FW27" s="583"/>
      <c r="FX27" s="583"/>
      <c r="FY27" s="583"/>
      <c r="FZ27" s="583"/>
      <c r="GA27" s="583"/>
      <c r="GB27" s="583"/>
      <c r="GC27" s="583"/>
      <c r="GD27" s="583"/>
      <c r="GE27" s="583"/>
      <c r="GF27" s="583"/>
      <c r="GG27" s="588"/>
      <c r="GH27" s="941"/>
      <c r="GM27"/>
      <c r="GN27"/>
      <c r="GO27"/>
      <c r="GP27"/>
      <c r="GQ27"/>
      <c r="GR27"/>
      <c r="GS27"/>
      <c r="GT27"/>
      <c r="GU27"/>
      <c r="GV27"/>
      <c r="GW27"/>
      <c r="GX27"/>
      <c r="GY27"/>
      <c r="GZ27"/>
      <c r="HA27"/>
      <c r="HB27"/>
      <c r="HC27"/>
      <c r="HD27"/>
    </row>
    <row r="28" spans="1:212" x14ac:dyDescent="0.2">
      <c r="A28" s="16"/>
      <c r="B28" s="630" t="s">
        <v>109</v>
      </c>
      <c r="C28" s="630"/>
      <c r="D28" s="630"/>
      <c r="E28" s="630"/>
      <c r="F28" s="630"/>
      <c r="G28" s="630"/>
      <c r="H28" s="630"/>
      <c r="I28" s="630"/>
      <c r="J28" s="630"/>
      <c r="K28" s="630"/>
      <c r="L28" s="630"/>
      <c r="M28" s="630"/>
      <c r="N28" s="630"/>
      <c r="O28" s="630"/>
      <c r="P28" s="630"/>
      <c r="Q28" s="630"/>
      <c r="R28" s="630"/>
      <c r="S28" s="630"/>
      <c r="T28" s="630"/>
      <c r="U28" s="630"/>
      <c r="V28" s="631"/>
      <c r="W28" s="937">
        <v>5404</v>
      </c>
      <c r="X28" s="676" t="s">
        <v>219</v>
      </c>
      <c r="Y28" s="677"/>
      <c r="Z28" s="677"/>
      <c r="AA28" s="677"/>
      <c r="AB28" s="677"/>
      <c r="AC28" s="677"/>
      <c r="AD28" s="677"/>
      <c r="AE28" s="677"/>
      <c r="AF28" s="677"/>
      <c r="AG28" s="677"/>
      <c r="AH28" s="677"/>
      <c r="AI28" s="677"/>
      <c r="AJ28" s="677"/>
      <c r="AK28" s="678"/>
      <c r="AL28" s="626">
        <v>902035</v>
      </c>
      <c r="AM28" s="551"/>
      <c r="AN28" s="551"/>
      <c r="AO28" s="551"/>
      <c r="AP28" s="551"/>
      <c r="AQ28" s="551"/>
      <c r="AR28" s="551"/>
      <c r="AS28" s="551"/>
      <c r="AT28" s="551"/>
      <c r="AU28" s="551"/>
      <c r="AV28" s="551"/>
      <c r="AW28" s="551"/>
      <c r="AX28" s="551"/>
      <c r="AY28" s="551"/>
      <c r="AZ28" s="551"/>
      <c r="BA28" s="552"/>
      <c r="BB28" s="595"/>
      <c r="BC28" s="595"/>
      <c r="BD28" s="551"/>
      <c r="BE28" s="551"/>
      <c r="BF28" s="551"/>
      <c r="BG28" s="551"/>
      <c r="BH28" s="551"/>
      <c r="BI28" s="551"/>
      <c r="BJ28" s="551"/>
      <c r="BK28" s="551"/>
      <c r="BL28" s="551"/>
      <c r="BM28" s="551"/>
      <c r="BN28" s="551"/>
      <c r="BO28" s="551"/>
      <c r="BP28" s="538"/>
      <c r="BQ28" s="538"/>
      <c r="BR28" s="550">
        <v>7742697</v>
      </c>
      <c r="BS28" s="551"/>
      <c r="BT28" s="551"/>
      <c r="BU28" s="551"/>
      <c r="BV28" s="551"/>
      <c r="BW28" s="551"/>
      <c r="BX28" s="551"/>
      <c r="BY28" s="551"/>
      <c r="BZ28" s="551"/>
      <c r="CA28" s="551"/>
      <c r="CB28" s="551"/>
      <c r="CC28" s="551"/>
      <c r="CD28" s="551"/>
      <c r="CE28" s="551"/>
      <c r="CF28" s="551"/>
      <c r="CG28" s="551"/>
      <c r="CH28" s="551"/>
      <c r="CI28" s="552"/>
      <c r="CJ28" s="538" t="s">
        <v>6</v>
      </c>
      <c r="CK28" s="538"/>
      <c r="CL28" s="551">
        <v>24884103</v>
      </c>
      <c r="CM28" s="551"/>
      <c r="CN28" s="551"/>
      <c r="CO28" s="551"/>
      <c r="CP28" s="551"/>
      <c r="CQ28" s="551"/>
      <c r="CR28" s="551"/>
      <c r="CS28" s="551"/>
      <c r="CT28" s="551"/>
      <c r="CU28" s="551"/>
      <c r="CV28" s="551"/>
      <c r="CW28" s="551"/>
      <c r="CX28" s="551"/>
      <c r="CY28" s="551"/>
      <c r="CZ28" s="551"/>
      <c r="DA28" s="551"/>
      <c r="DB28" s="551"/>
      <c r="DC28" s="551"/>
      <c r="DD28" s="595" t="s">
        <v>7</v>
      </c>
      <c r="DE28" s="595"/>
      <c r="DF28" s="550"/>
      <c r="DG28" s="551"/>
      <c r="DH28" s="551"/>
      <c r="DI28" s="551"/>
      <c r="DJ28" s="551"/>
      <c r="DK28" s="551"/>
      <c r="DL28" s="551"/>
      <c r="DM28" s="551"/>
      <c r="DN28" s="551"/>
      <c r="DO28" s="551"/>
      <c r="DP28" s="551"/>
      <c r="DQ28" s="551"/>
      <c r="DR28" s="551"/>
      <c r="DS28" s="551"/>
      <c r="DT28" s="551"/>
      <c r="DU28" s="552"/>
      <c r="DV28" s="550"/>
      <c r="DW28" s="551"/>
      <c r="DX28" s="551"/>
      <c r="DY28" s="551"/>
      <c r="DZ28" s="551"/>
      <c r="EA28" s="551"/>
      <c r="EB28" s="551"/>
      <c r="EC28" s="551"/>
      <c r="ED28" s="551"/>
      <c r="EE28" s="551"/>
      <c r="EF28" s="551"/>
      <c r="EG28" s="551"/>
      <c r="EH28" s="551"/>
      <c r="EI28" s="551"/>
      <c r="EJ28" s="551"/>
      <c r="EK28" s="552"/>
      <c r="EL28" s="550">
        <v>16589372</v>
      </c>
      <c r="EM28" s="551"/>
      <c r="EN28" s="551"/>
      <c r="EO28" s="551"/>
      <c r="EP28" s="551"/>
      <c r="EQ28" s="551"/>
      <c r="ER28" s="551"/>
      <c r="ES28" s="551"/>
      <c r="ET28" s="551"/>
      <c r="EU28" s="551"/>
      <c r="EV28" s="551"/>
      <c r="EW28" s="551"/>
      <c r="EX28" s="551"/>
      <c r="EY28" s="551"/>
      <c r="EZ28" s="551"/>
      <c r="FA28" s="551"/>
      <c r="FB28" s="552"/>
      <c r="FC28" s="742">
        <f>+AL28-BD28+BR28-CL28+DF28-DV28+EL28+FU28</f>
        <v>350001</v>
      </c>
      <c r="FD28" s="603"/>
      <c r="FE28" s="603"/>
      <c r="FF28" s="603"/>
      <c r="FG28" s="603"/>
      <c r="FH28" s="603"/>
      <c r="FI28" s="603"/>
      <c r="FJ28" s="603"/>
      <c r="FK28" s="603"/>
      <c r="FL28" s="603"/>
      <c r="FM28" s="603"/>
      <c r="FN28" s="603"/>
      <c r="FO28" s="603"/>
      <c r="FP28" s="603"/>
      <c r="FQ28" s="603"/>
      <c r="FR28" s="759"/>
      <c r="FS28" s="748"/>
      <c r="FT28" s="595"/>
      <c r="FU28" s="551"/>
      <c r="FV28" s="551"/>
      <c r="FW28" s="551"/>
      <c r="FX28" s="551"/>
      <c r="FY28" s="551"/>
      <c r="FZ28" s="551"/>
      <c r="GA28" s="551"/>
      <c r="GB28" s="551"/>
      <c r="GC28" s="551"/>
      <c r="GD28" s="551"/>
      <c r="GE28" s="551"/>
      <c r="GF28" s="551"/>
      <c r="GG28" s="538"/>
      <c r="GH28" s="940"/>
      <c r="GM28"/>
      <c r="GN28"/>
      <c r="GO28"/>
      <c r="GP28"/>
      <c r="GQ28"/>
      <c r="GR28"/>
      <c r="GS28"/>
      <c r="GT28"/>
      <c r="GU28"/>
      <c r="GV28"/>
      <c r="GW28"/>
      <c r="GX28"/>
      <c r="GY28"/>
      <c r="GZ28"/>
      <c r="HA28"/>
      <c r="HB28"/>
      <c r="HC28"/>
      <c r="HD28"/>
    </row>
    <row r="29" spans="1:212" ht="6" customHeight="1" x14ac:dyDescent="0.2">
      <c r="A29" s="18"/>
      <c r="B29" s="632"/>
      <c r="C29" s="632"/>
      <c r="D29" s="632"/>
      <c r="E29" s="632"/>
      <c r="F29" s="632"/>
      <c r="G29" s="632"/>
      <c r="H29" s="632"/>
      <c r="I29" s="632"/>
      <c r="J29" s="632"/>
      <c r="K29" s="632"/>
      <c r="L29" s="632"/>
      <c r="M29" s="632"/>
      <c r="N29" s="632"/>
      <c r="O29" s="632"/>
      <c r="P29" s="632"/>
      <c r="Q29" s="632"/>
      <c r="R29" s="632"/>
      <c r="S29" s="632"/>
      <c r="T29" s="632"/>
      <c r="U29" s="632"/>
      <c r="V29" s="633"/>
      <c r="W29" s="936"/>
      <c r="X29" s="679"/>
      <c r="Y29" s="680"/>
      <c r="Z29" s="680"/>
      <c r="AA29" s="680"/>
      <c r="AB29" s="680"/>
      <c r="AC29" s="680"/>
      <c r="AD29" s="680"/>
      <c r="AE29" s="680"/>
      <c r="AF29" s="680"/>
      <c r="AG29" s="680"/>
      <c r="AH29" s="680"/>
      <c r="AI29" s="680"/>
      <c r="AJ29" s="680"/>
      <c r="AK29" s="681"/>
      <c r="AL29" s="623"/>
      <c r="AM29" s="583"/>
      <c r="AN29" s="583"/>
      <c r="AO29" s="583"/>
      <c r="AP29" s="583"/>
      <c r="AQ29" s="583"/>
      <c r="AR29" s="583"/>
      <c r="AS29" s="583"/>
      <c r="AT29" s="583"/>
      <c r="AU29" s="583"/>
      <c r="AV29" s="583"/>
      <c r="AW29" s="583"/>
      <c r="AX29" s="583"/>
      <c r="AY29" s="583"/>
      <c r="AZ29" s="583"/>
      <c r="BA29" s="584"/>
      <c r="BB29" s="608"/>
      <c r="BC29" s="608"/>
      <c r="BD29" s="583"/>
      <c r="BE29" s="583"/>
      <c r="BF29" s="583"/>
      <c r="BG29" s="583"/>
      <c r="BH29" s="583"/>
      <c r="BI29" s="583"/>
      <c r="BJ29" s="583"/>
      <c r="BK29" s="583"/>
      <c r="BL29" s="583"/>
      <c r="BM29" s="583"/>
      <c r="BN29" s="583"/>
      <c r="BO29" s="583"/>
      <c r="BP29" s="588"/>
      <c r="BQ29" s="588"/>
      <c r="BR29" s="582"/>
      <c r="BS29" s="583"/>
      <c r="BT29" s="583"/>
      <c r="BU29" s="583"/>
      <c r="BV29" s="583"/>
      <c r="BW29" s="583"/>
      <c r="BX29" s="583"/>
      <c r="BY29" s="583"/>
      <c r="BZ29" s="583"/>
      <c r="CA29" s="583"/>
      <c r="CB29" s="583"/>
      <c r="CC29" s="583"/>
      <c r="CD29" s="583"/>
      <c r="CE29" s="583"/>
      <c r="CF29" s="583"/>
      <c r="CG29" s="583"/>
      <c r="CH29" s="583"/>
      <c r="CI29" s="584"/>
      <c r="CJ29" s="588"/>
      <c r="CK29" s="588"/>
      <c r="CL29" s="583"/>
      <c r="CM29" s="583"/>
      <c r="CN29" s="583"/>
      <c r="CO29" s="583"/>
      <c r="CP29" s="583"/>
      <c r="CQ29" s="583"/>
      <c r="CR29" s="583"/>
      <c r="CS29" s="583"/>
      <c r="CT29" s="583"/>
      <c r="CU29" s="583"/>
      <c r="CV29" s="583"/>
      <c r="CW29" s="583"/>
      <c r="CX29" s="583"/>
      <c r="CY29" s="583"/>
      <c r="CZ29" s="583"/>
      <c r="DA29" s="583"/>
      <c r="DB29" s="583"/>
      <c r="DC29" s="583"/>
      <c r="DD29" s="608"/>
      <c r="DE29" s="608"/>
      <c r="DF29" s="582"/>
      <c r="DG29" s="583"/>
      <c r="DH29" s="583"/>
      <c r="DI29" s="583"/>
      <c r="DJ29" s="583"/>
      <c r="DK29" s="583"/>
      <c r="DL29" s="583"/>
      <c r="DM29" s="583"/>
      <c r="DN29" s="583"/>
      <c r="DO29" s="583"/>
      <c r="DP29" s="583"/>
      <c r="DQ29" s="583"/>
      <c r="DR29" s="583"/>
      <c r="DS29" s="583"/>
      <c r="DT29" s="583"/>
      <c r="DU29" s="584"/>
      <c r="DV29" s="582"/>
      <c r="DW29" s="583"/>
      <c r="DX29" s="583"/>
      <c r="DY29" s="583"/>
      <c r="DZ29" s="583"/>
      <c r="EA29" s="583"/>
      <c r="EB29" s="583"/>
      <c r="EC29" s="583"/>
      <c r="ED29" s="583"/>
      <c r="EE29" s="583"/>
      <c r="EF29" s="583"/>
      <c r="EG29" s="583"/>
      <c r="EH29" s="583"/>
      <c r="EI29" s="583"/>
      <c r="EJ29" s="583"/>
      <c r="EK29" s="584"/>
      <c r="EL29" s="582"/>
      <c r="EM29" s="583"/>
      <c r="EN29" s="583"/>
      <c r="EO29" s="583"/>
      <c r="EP29" s="583"/>
      <c r="EQ29" s="583"/>
      <c r="ER29" s="583"/>
      <c r="ES29" s="583"/>
      <c r="ET29" s="583"/>
      <c r="EU29" s="583"/>
      <c r="EV29" s="583"/>
      <c r="EW29" s="583"/>
      <c r="EX29" s="583"/>
      <c r="EY29" s="583"/>
      <c r="EZ29" s="583"/>
      <c r="FA29" s="583"/>
      <c r="FB29" s="584"/>
      <c r="FC29" s="582"/>
      <c r="FD29" s="583"/>
      <c r="FE29" s="583"/>
      <c r="FF29" s="583"/>
      <c r="FG29" s="583"/>
      <c r="FH29" s="583"/>
      <c r="FI29" s="583"/>
      <c r="FJ29" s="583"/>
      <c r="FK29" s="583"/>
      <c r="FL29" s="583"/>
      <c r="FM29" s="583"/>
      <c r="FN29" s="583"/>
      <c r="FO29" s="583"/>
      <c r="FP29" s="583"/>
      <c r="FQ29" s="583"/>
      <c r="FR29" s="584"/>
      <c r="FS29" s="749"/>
      <c r="FT29" s="608"/>
      <c r="FU29" s="583"/>
      <c r="FV29" s="583"/>
      <c r="FW29" s="583"/>
      <c r="FX29" s="583"/>
      <c r="FY29" s="583"/>
      <c r="FZ29" s="583"/>
      <c r="GA29" s="583"/>
      <c r="GB29" s="583"/>
      <c r="GC29" s="583"/>
      <c r="GD29" s="583"/>
      <c r="GE29" s="583"/>
      <c r="GF29" s="583"/>
      <c r="GG29" s="588"/>
      <c r="GH29" s="941"/>
      <c r="GM29"/>
      <c r="GN29"/>
      <c r="GO29"/>
      <c r="GP29"/>
      <c r="GQ29"/>
      <c r="GR29"/>
      <c r="GS29"/>
      <c r="GT29"/>
      <c r="GU29"/>
      <c r="GV29"/>
      <c r="GW29"/>
      <c r="GX29"/>
      <c r="GY29"/>
      <c r="GZ29"/>
      <c r="HA29"/>
      <c r="HB29"/>
      <c r="HC29"/>
      <c r="HD29"/>
    </row>
    <row r="30" spans="1:212" x14ac:dyDescent="0.2">
      <c r="A30" s="18"/>
      <c r="B30" s="632"/>
      <c r="C30" s="632"/>
      <c r="D30" s="632"/>
      <c r="E30" s="632"/>
      <c r="F30" s="632"/>
      <c r="G30" s="632"/>
      <c r="H30" s="632"/>
      <c r="I30" s="632"/>
      <c r="J30" s="632"/>
      <c r="K30" s="632"/>
      <c r="L30" s="632"/>
      <c r="M30" s="632"/>
      <c r="N30" s="632"/>
      <c r="O30" s="632"/>
      <c r="P30" s="632"/>
      <c r="Q30" s="632"/>
      <c r="R30" s="632"/>
      <c r="S30" s="632"/>
      <c r="T30" s="632"/>
      <c r="U30" s="632"/>
      <c r="V30" s="633"/>
      <c r="W30" s="937">
        <v>5424</v>
      </c>
      <c r="X30" s="676" t="s">
        <v>220</v>
      </c>
      <c r="Y30" s="677"/>
      <c r="Z30" s="677"/>
      <c r="AA30" s="677"/>
      <c r="AB30" s="677"/>
      <c r="AC30" s="677"/>
      <c r="AD30" s="677"/>
      <c r="AE30" s="677"/>
      <c r="AF30" s="677"/>
      <c r="AG30" s="677"/>
      <c r="AH30" s="677"/>
      <c r="AI30" s="677"/>
      <c r="AJ30" s="677"/>
      <c r="AK30" s="678"/>
      <c r="AL30" s="626">
        <v>623439</v>
      </c>
      <c r="AM30" s="551"/>
      <c r="AN30" s="551"/>
      <c r="AO30" s="551"/>
      <c r="AP30" s="551"/>
      <c r="AQ30" s="551"/>
      <c r="AR30" s="551"/>
      <c r="AS30" s="551"/>
      <c r="AT30" s="551"/>
      <c r="AU30" s="551"/>
      <c r="AV30" s="551"/>
      <c r="AW30" s="551"/>
      <c r="AX30" s="551"/>
      <c r="AY30" s="551"/>
      <c r="AZ30" s="551"/>
      <c r="BA30" s="552"/>
      <c r="BB30" s="595"/>
      <c r="BC30" s="595"/>
      <c r="BD30" s="551"/>
      <c r="BE30" s="551"/>
      <c r="BF30" s="551"/>
      <c r="BG30" s="551"/>
      <c r="BH30" s="551"/>
      <c r="BI30" s="551"/>
      <c r="BJ30" s="551"/>
      <c r="BK30" s="551"/>
      <c r="BL30" s="551"/>
      <c r="BM30" s="551"/>
      <c r="BN30" s="551"/>
      <c r="BO30" s="551"/>
      <c r="BP30" s="538"/>
      <c r="BQ30" s="538"/>
      <c r="BR30" s="550">
        <v>15268250</v>
      </c>
      <c r="BS30" s="551"/>
      <c r="BT30" s="551"/>
      <c r="BU30" s="551"/>
      <c r="BV30" s="551"/>
      <c r="BW30" s="551"/>
      <c r="BX30" s="551"/>
      <c r="BY30" s="551"/>
      <c r="BZ30" s="551"/>
      <c r="CA30" s="551"/>
      <c r="CB30" s="551"/>
      <c r="CC30" s="551"/>
      <c r="CD30" s="551"/>
      <c r="CE30" s="551"/>
      <c r="CF30" s="551"/>
      <c r="CG30" s="551"/>
      <c r="CH30" s="551"/>
      <c r="CI30" s="552"/>
      <c r="CJ30" s="538" t="s">
        <v>6</v>
      </c>
      <c r="CK30" s="538"/>
      <c r="CL30" s="551">
        <v>17722965</v>
      </c>
      <c r="CM30" s="551"/>
      <c r="CN30" s="551"/>
      <c r="CO30" s="551"/>
      <c r="CP30" s="551"/>
      <c r="CQ30" s="551"/>
      <c r="CR30" s="551"/>
      <c r="CS30" s="551"/>
      <c r="CT30" s="551"/>
      <c r="CU30" s="551"/>
      <c r="CV30" s="551"/>
      <c r="CW30" s="551"/>
      <c r="CX30" s="551"/>
      <c r="CY30" s="551"/>
      <c r="CZ30" s="551"/>
      <c r="DA30" s="551"/>
      <c r="DB30" s="551"/>
      <c r="DC30" s="551"/>
      <c r="DD30" s="595" t="s">
        <v>7</v>
      </c>
      <c r="DE30" s="595"/>
      <c r="DF30" s="550"/>
      <c r="DG30" s="551"/>
      <c r="DH30" s="551"/>
      <c r="DI30" s="551"/>
      <c r="DJ30" s="551"/>
      <c r="DK30" s="551"/>
      <c r="DL30" s="551"/>
      <c r="DM30" s="551"/>
      <c r="DN30" s="551"/>
      <c r="DO30" s="551"/>
      <c r="DP30" s="551"/>
      <c r="DQ30" s="551"/>
      <c r="DR30" s="551"/>
      <c r="DS30" s="551"/>
      <c r="DT30" s="551"/>
      <c r="DU30" s="552"/>
      <c r="DV30" s="550"/>
      <c r="DW30" s="551"/>
      <c r="DX30" s="551"/>
      <c r="DY30" s="551"/>
      <c r="DZ30" s="551"/>
      <c r="EA30" s="551"/>
      <c r="EB30" s="551"/>
      <c r="EC30" s="551"/>
      <c r="ED30" s="551"/>
      <c r="EE30" s="551"/>
      <c r="EF30" s="551"/>
      <c r="EG30" s="551"/>
      <c r="EH30" s="551"/>
      <c r="EI30" s="551"/>
      <c r="EJ30" s="551"/>
      <c r="EK30" s="552"/>
      <c r="EL30" s="550">
        <v>2733311</v>
      </c>
      <c r="EM30" s="551"/>
      <c r="EN30" s="551"/>
      <c r="EO30" s="551"/>
      <c r="EP30" s="551"/>
      <c r="EQ30" s="551"/>
      <c r="ER30" s="551"/>
      <c r="ES30" s="551"/>
      <c r="ET30" s="551"/>
      <c r="EU30" s="551"/>
      <c r="EV30" s="551"/>
      <c r="EW30" s="551"/>
      <c r="EX30" s="551"/>
      <c r="EY30" s="551"/>
      <c r="EZ30" s="551"/>
      <c r="FA30" s="551"/>
      <c r="FB30" s="552"/>
      <c r="FC30" s="742">
        <f>+AL30-BD30+BR30-CL30+DF30-DV30+EL30+FU30</f>
        <v>902035</v>
      </c>
      <c r="FD30" s="603"/>
      <c r="FE30" s="603"/>
      <c r="FF30" s="603"/>
      <c r="FG30" s="603"/>
      <c r="FH30" s="603"/>
      <c r="FI30" s="603"/>
      <c r="FJ30" s="603"/>
      <c r="FK30" s="603"/>
      <c r="FL30" s="603"/>
      <c r="FM30" s="603"/>
      <c r="FN30" s="603"/>
      <c r="FO30" s="603"/>
      <c r="FP30" s="603"/>
      <c r="FQ30" s="603"/>
      <c r="FR30" s="759"/>
      <c r="FS30" s="748"/>
      <c r="FT30" s="595"/>
      <c r="FU30" s="551"/>
      <c r="FV30" s="551"/>
      <c r="FW30" s="551"/>
      <c r="FX30" s="551"/>
      <c r="FY30" s="551"/>
      <c r="FZ30" s="551"/>
      <c r="GA30" s="551"/>
      <c r="GB30" s="551"/>
      <c r="GC30" s="551"/>
      <c r="GD30" s="551"/>
      <c r="GE30" s="551"/>
      <c r="GF30" s="551"/>
      <c r="GG30" s="538"/>
      <c r="GH30" s="940"/>
      <c r="GM30"/>
      <c r="GN30"/>
      <c r="GO30"/>
      <c r="GP30"/>
      <c r="GQ30"/>
      <c r="GR30"/>
      <c r="GS30"/>
      <c r="GT30"/>
      <c r="GU30"/>
      <c r="GV30"/>
      <c r="GW30"/>
      <c r="GX30"/>
      <c r="GY30"/>
      <c r="GZ30"/>
      <c r="HA30"/>
      <c r="HB30"/>
      <c r="HC30"/>
      <c r="HD30"/>
    </row>
    <row r="31" spans="1:212" ht="6" customHeight="1" x14ac:dyDescent="0.2">
      <c r="A31" s="20"/>
      <c r="B31" s="634"/>
      <c r="C31" s="634"/>
      <c r="D31" s="634"/>
      <c r="E31" s="634"/>
      <c r="F31" s="634"/>
      <c r="G31" s="634"/>
      <c r="H31" s="634"/>
      <c r="I31" s="634"/>
      <c r="J31" s="634"/>
      <c r="K31" s="634"/>
      <c r="L31" s="634"/>
      <c r="M31" s="634"/>
      <c r="N31" s="634"/>
      <c r="O31" s="634"/>
      <c r="P31" s="634"/>
      <c r="Q31" s="634"/>
      <c r="R31" s="634"/>
      <c r="S31" s="634"/>
      <c r="T31" s="634"/>
      <c r="U31" s="634"/>
      <c r="V31" s="635"/>
      <c r="W31" s="936"/>
      <c r="X31" s="679"/>
      <c r="Y31" s="680"/>
      <c r="Z31" s="680"/>
      <c r="AA31" s="680"/>
      <c r="AB31" s="680"/>
      <c r="AC31" s="680"/>
      <c r="AD31" s="680"/>
      <c r="AE31" s="680"/>
      <c r="AF31" s="680"/>
      <c r="AG31" s="680"/>
      <c r="AH31" s="680"/>
      <c r="AI31" s="680"/>
      <c r="AJ31" s="680"/>
      <c r="AK31" s="681"/>
      <c r="AL31" s="623"/>
      <c r="AM31" s="583"/>
      <c r="AN31" s="583"/>
      <c r="AO31" s="583"/>
      <c r="AP31" s="583"/>
      <c r="AQ31" s="583"/>
      <c r="AR31" s="583"/>
      <c r="AS31" s="583"/>
      <c r="AT31" s="583"/>
      <c r="AU31" s="583"/>
      <c r="AV31" s="583"/>
      <c r="AW31" s="583"/>
      <c r="AX31" s="583"/>
      <c r="AY31" s="583"/>
      <c r="AZ31" s="583"/>
      <c r="BA31" s="584"/>
      <c r="BB31" s="608"/>
      <c r="BC31" s="608"/>
      <c r="BD31" s="583"/>
      <c r="BE31" s="583"/>
      <c r="BF31" s="583"/>
      <c r="BG31" s="583"/>
      <c r="BH31" s="583"/>
      <c r="BI31" s="583"/>
      <c r="BJ31" s="583"/>
      <c r="BK31" s="583"/>
      <c r="BL31" s="583"/>
      <c r="BM31" s="583"/>
      <c r="BN31" s="583"/>
      <c r="BO31" s="583"/>
      <c r="BP31" s="588"/>
      <c r="BQ31" s="588"/>
      <c r="BR31" s="582"/>
      <c r="BS31" s="583"/>
      <c r="BT31" s="583"/>
      <c r="BU31" s="583"/>
      <c r="BV31" s="583"/>
      <c r="BW31" s="583"/>
      <c r="BX31" s="583"/>
      <c r="BY31" s="583"/>
      <c r="BZ31" s="583"/>
      <c r="CA31" s="583"/>
      <c r="CB31" s="583"/>
      <c r="CC31" s="583"/>
      <c r="CD31" s="583"/>
      <c r="CE31" s="583"/>
      <c r="CF31" s="583"/>
      <c r="CG31" s="583"/>
      <c r="CH31" s="583"/>
      <c r="CI31" s="584"/>
      <c r="CJ31" s="588"/>
      <c r="CK31" s="588"/>
      <c r="CL31" s="583"/>
      <c r="CM31" s="583"/>
      <c r="CN31" s="583"/>
      <c r="CO31" s="583"/>
      <c r="CP31" s="583"/>
      <c r="CQ31" s="583"/>
      <c r="CR31" s="583"/>
      <c r="CS31" s="583"/>
      <c r="CT31" s="583"/>
      <c r="CU31" s="583"/>
      <c r="CV31" s="583"/>
      <c r="CW31" s="583"/>
      <c r="CX31" s="583"/>
      <c r="CY31" s="583"/>
      <c r="CZ31" s="583"/>
      <c r="DA31" s="583"/>
      <c r="DB31" s="583"/>
      <c r="DC31" s="583"/>
      <c r="DD31" s="608"/>
      <c r="DE31" s="608"/>
      <c r="DF31" s="582"/>
      <c r="DG31" s="583"/>
      <c r="DH31" s="583"/>
      <c r="DI31" s="583"/>
      <c r="DJ31" s="583"/>
      <c r="DK31" s="583"/>
      <c r="DL31" s="583"/>
      <c r="DM31" s="583"/>
      <c r="DN31" s="583"/>
      <c r="DO31" s="583"/>
      <c r="DP31" s="583"/>
      <c r="DQ31" s="583"/>
      <c r="DR31" s="583"/>
      <c r="DS31" s="583"/>
      <c r="DT31" s="583"/>
      <c r="DU31" s="584"/>
      <c r="DV31" s="582"/>
      <c r="DW31" s="583"/>
      <c r="DX31" s="583"/>
      <c r="DY31" s="583"/>
      <c r="DZ31" s="583"/>
      <c r="EA31" s="583"/>
      <c r="EB31" s="583"/>
      <c r="EC31" s="583"/>
      <c r="ED31" s="583"/>
      <c r="EE31" s="583"/>
      <c r="EF31" s="583"/>
      <c r="EG31" s="583"/>
      <c r="EH31" s="583"/>
      <c r="EI31" s="583"/>
      <c r="EJ31" s="583"/>
      <c r="EK31" s="584"/>
      <c r="EL31" s="582"/>
      <c r="EM31" s="583"/>
      <c r="EN31" s="583"/>
      <c r="EO31" s="583"/>
      <c r="EP31" s="583"/>
      <c r="EQ31" s="583"/>
      <c r="ER31" s="583"/>
      <c r="ES31" s="583"/>
      <c r="ET31" s="583"/>
      <c r="EU31" s="583"/>
      <c r="EV31" s="583"/>
      <c r="EW31" s="583"/>
      <c r="EX31" s="583"/>
      <c r="EY31" s="583"/>
      <c r="EZ31" s="583"/>
      <c r="FA31" s="583"/>
      <c r="FB31" s="584"/>
      <c r="FC31" s="582"/>
      <c r="FD31" s="583"/>
      <c r="FE31" s="583"/>
      <c r="FF31" s="583"/>
      <c r="FG31" s="583"/>
      <c r="FH31" s="583"/>
      <c r="FI31" s="583"/>
      <c r="FJ31" s="583"/>
      <c r="FK31" s="583"/>
      <c r="FL31" s="583"/>
      <c r="FM31" s="583"/>
      <c r="FN31" s="583"/>
      <c r="FO31" s="583"/>
      <c r="FP31" s="583"/>
      <c r="FQ31" s="583"/>
      <c r="FR31" s="584"/>
      <c r="FS31" s="749"/>
      <c r="FT31" s="608"/>
      <c r="FU31" s="583"/>
      <c r="FV31" s="583"/>
      <c r="FW31" s="583"/>
      <c r="FX31" s="583"/>
      <c r="FY31" s="583"/>
      <c r="FZ31" s="583"/>
      <c r="GA31" s="583"/>
      <c r="GB31" s="583"/>
      <c r="GC31" s="583"/>
      <c r="GD31" s="583"/>
      <c r="GE31" s="583"/>
      <c r="GF31" s="583"/>
      <c r="GG31" s="588"/>
      <c r="GH31" s="941"/>
      <c r="GM31"/>
      <c r="GN31"/>
      <c r="GO31"/>
      <c r="GP31"/>
      <c r="GQ31"/>
      <c r="GR31"/>
      <c r="GS31"/>
      <c r="GT31"/>
      <c r="GU31"/>
      <c r="GV31"/>
      <c r="GW31"/>
      <c r="GX31"/>
      <c r="GY31"/>
      <c r="GZ31"/>
      <c r="HA31"/>
      <c r="HB31"/>
      <c r="HC31"/>
      <c r="HD31"/>
    </row>
    <row r="32" spans="1:212" x14ac:dyDescent="0.2">
      <c r="A32" s="16"/>
      <c r="B32" s="630" t="s">
        <v>110</v>
      </c>
      <c r="C32" s="630"/>
      <c r="D32" s="630"/>
      <c r="E32" s="630"/>
      <c r="F32" s="630"/>
      <c r="G32" s="630"/>
      <c r="H32" s="630"/>
      <c r="I32" s="630"/>
      <c r="J32" s="630"/>
      <c r="K32" s="630"/>
      <c r="L32" s="630"/>
      <c r="M32" s="630"/>
      <c r="N32" s="630"/>
      <c r="O32" s="630"/>
      <c r="P32" s="630"/>
      <c r="Q32" s="630"/>
      <c r="R32" s="630"/>
      <c r="S32" s="630"/>
      <c r="T32" s="630"/>
      <c r="U32" s="630"/>
      <c r="V32" s="631"/>
      <c r="W32" s="937">
        <v>5405</v>
      </c>
      <c r="X32" s="676" t="s">
        <v>219</v>
      </c>
      <c r="Y32" s="677"/>
      <c r="Z32" s="677"/>
      <c r="AA32" s="677"/>
      <c r="AB32" s="677"/>
      <c r="AC32" s="677"/>
      <c r="AD32" s="677"/>
      <c r="AE32" s="677"/>
      <c r="AF32" s="677"/>
      <c r="AG32" s="677"/>
      <c r="AH32" s="677"/>
      <c r="AI32" s="677"/>
      <c r="AJ32" s="677"/>
      <c r="AK32" s="678"/>
      <c r="AL32" s="626">
        <v>4305355</v>
      </c>
      <c r="AM32" s="551"/>
      <c r="AN32" s="551"/>
      <c r="AO32" s="551"/>
      <c r="AP32" s="551"/>
      <c r="AQ32" s="551"/>
      <c r="AR32" s="551"/>
      <c r="AS32" s="551"/>
      <c r="AT32" s="551"/>
      <c r="AU32" s="551"/>
      <c r="AV32" s="551"/>
      <c r="AW32" s="551"/>
      <c r="AX32" s="551"/>
      <c r="AY32" s="551"/>
      <c r="AZ32" s="551"/>
      <c r="BA32" s="552"/>
      <c r="BB32" s="595"/>
      <c r="BC32" s="595"/>
      <c r="BD32" s="551"/>
      <c r="BE32" s="551"/>
      <c r="BF32" s="551"/>
      <c r="BG32" s="551"/>
      <c r="BH32" s="551"/>
      <c r="BI32" s="551"/>
      <c r="BJ32" s="551"/>
      <c r="BK32" s="551"/>
      <c r="BL32" s="551"/>
      <c r="BM32" s="551"/>
      <c r="BN32" s="551"/>
      <c r="BO32" s="551"/>
      <c r="BP32" s="538"/>
      <c r="BQ32" s="538"/>
      <c r="BR32" s="550">
        <v>948171</v>
      </c>
      <c r="BS32" s="551"/>
      <c r="BT32" s="551"/>
      <c r="BU32" s="551"/>
      <c r="BV32" s="551"/>
      <c r="BW32" s="551"/>
      <c r="BX32" s="551"/>
      <c r="BY32" s="551"/>
      <c r="BZ32" s="551"/>
      <c r="CA32" s="551"/>
      <c r="CB32" s="551"/>
      <c r="CC32" s="551"/>
      <c r="CD32" s="551"/>
      <c r="CE32" s="551"/>
      <c r="CF32" s="551"/>
      <c r="CG32" s="551"/>
      <c r="CH32" s="551"/>
      <c r="CI32" s="552"/>
      <c r="CJ32" s="538" t="s">
        <v>6</v>
      </c>
      <c r="CK32" s="538"/>
      <c r="CL32" s="551">
        <v>69540199</v>
      </c>
      <c r="CM32" s="551"/>
      <c r="CN32" s="551"/>
      <c r="CO32" s="551"/>
      <c r="CP32" s="551"/>
      <c r="CQ32" s="551"/>
      <c r="CR32" s="551"/>
      <c r="CS32" s="551"/>
      <c r="CT32" s="551"/>
      <c r="CU32" s="551"/>
      <c r="CV32" s="551"/>
      <c r="CW32" s="551"/>
      <c r="CX32" s="551"/>
      <c r="CY32" s="551"/>
      <c r="CZ32" s="551"/>
      <c r="DA32" s="551"/>
      <c r="DB32" s="551"/>
      <c r="DC32" s="551"/>
      <c r="DD32" s="595" t="s">
        <v>7</v>
      </c>
      <c r="DE32" s="595"/>
      <c r="DF32" s="550"/>
      <c r="DG32" s="551"/>
      <c r="DH32" s="551"/>
      <c r="DI32" s="551"/>
      <c r="DJ32" s="551"/>
      <c r="DK32" s="551"/>
      <c r="DL32" s="551"/>
      <c r="DM32" s="551"/>
      <c r="DN32" s="551"/>
      <c r="DO32" s="551"/>
      <c r="DP32" s="551"/>
      <c r="DQ32" s="551"/>
      <c r="DR32" s="551"/>
      <c r="DS32" s="551"/>
      <c r="DT32" s="551"/>
      <c r="DU32" s="552"/>
      <c r="DV32" s="550"/>
      <c r="DW32" s="551"/>
      <c r="DX32" s="551"/>
      <c r="DY32" s="551"/>
      <c r="DZ32" s="551"/>
      <c r="EA32" s="551"/>
      <c r="EB32" s="551"/>
      <c r="EC32" s="551"/>
      <c r="ED32" s="551"/>
      <c r="EE32" s="551"/>
      <c r="EF32" s="551"/>
      <c r="EG32" s="551"/>
      <c r="EH32" s="551"/>
      <c r="EI32" s="551"/>
      <c r="EJ32" s="551"/>
      <c r="EK32" s="552"/>
      <c r="EL32" s="550">
        <v>71450677</v>
      </c>
      <c r="EM32" s="551"/>
      <c r="EN32" s="551"/>
      <c r="EO32" s="551"/>
      <c r="EP32" s="551"/>
      <c r="EQ32" s="551"/>
      <c r="ER32" s="551"/>
      <c r="ES32" s="551"/>
      <c r="ET32" s="551"/>
      <c r="EU32" s="551"/>
      <c r="EV32" s="551"/>
      <c r="EW32" s="551"/>
      <c r="EX32" s="551"/>
      <c r="EY32" s="551"/>
      <c r="EZ32" s="551"/>
      <c r="FA32" s="551"/>
      <c r="FB32" s="552"/>
      <c r="FC32" s="742">
        <f>+AL32-BD32+BR32-CL32+DF32-DV32+EL32+FU32</f>
        <v>7164004</v>
      </c>
      <c r="FD32" s="603"/>
      <c r="FE32" s="603"/>
      <c r="FF32" s="603"/>
      <c r="FG32" s="603"/>
      <c r="FH32" s="603"/>
      <c r="FI32" s="603"/>
      <c r="FJ32" s="603"/>
      <c r="FK32" s="603"/>
      <c r="FL32" s="603"/>
      <c r="FM32" s="603"/>
      <c r="FN32" s="603"/>
      <c r="FO32" s="603"/>
      <c r="FP32" s="603"/>
      <c r="FQ32" s="603"/>
      <c r="FR32" s="759"/>
      <c r="FS32" s="748"/>
      <c r="FT32" s="595"/>
      <c r="FU32" s="551"/>
      <c r="FV32" s="551"/>
      <c r="FW32" s="551"/>
      <c r="FX32" s="551"/>
      <c r="FY32" s="551"/>
      <c r="FZ32" s="551"/>
      <c r="GA32" s="551"/>
      <c r="GB32" s="551"/>
      <c r="GC32" s="551"/>
      <c r="GD32" s="551"/>
      <c r="GE32" s="551"/>
      <c r="GF32" s="551"/>
      <c r="GG32" s="538"/>
      <c r="GH32" s="940"/>
      <c r="GM32"/>
      <c r="GN32"/>
      <c r="GO32"/>
      <c r="GP32"/>
      <c r="GQ32"/>
      <c r="GR32"/>
      <c r="GS32"/>
      <c r="GT32"/>
      <c r="GU32"/>
      <c r="GV32"/>
      <c r="GW32"/>
      <c r="GX32"/>
      <c r="GY32"/>
      <c r="GZ32"/>
      <c r="HA32"/>
      <c r="HB32"/>
      <c r="HC32"/>
      <c r="HD32"/>
    </row>
    <row r="33" spans="1:212" ht="6" customHeight="1" x14ac:dyDescent="0.2">
      <c r="A33" s="18"/>
      <c r="B33" s="632"/>
      <c r="C33" s="632"/>
      <c r="D33" s="632"/>
      <c r="E33" s="632"/>
      <c r="F33" s="632"/>
      <c r="G33" s="632"/>
      <c r="H33" s="632"/>
      <c r="I33" s="632"/>
      <c r="J33" s="632"/>
      <c r="K33" s="632"/>
      <c r="L33" s="632"/>
      <c r="M33" s="632"/>
      <c r="N33" s="632"/>
      <c r="O33" s="632"/>
      <c r="P33" s="632"/>
      <c r="Q33" s="632"/>
      <c r="R33" s="632"/>
      <c r="S33" s="632"/>
      <c r="T33" s="632"/>
      <c r="U33" s="632"/>
      <c r="V33" s="633"/>
      <c r="W33" s="936"/>
      <c r="X33" s="679"/>
      <c r="Y33" s="680"/>
      <c r="Z33" s="680"/>
      <c r="AA33" s="680"/>
      <c r="AB33" s="680"/>
      <c r="AC33" s="680"/>
      <c r="AD33" s="680"/>
      <c r="AE33" s="680"/>
      <c r="AF33" s="680"/>
      <c r="AG33" s="680"/>
      <c r="AH33" s="680"/>
      <c r="AI33" s="680"/>
      <c r="AJ33" s="680"/>
      <c r="AK33" s="681"/>
      <c r="AL33" s="623"/>
      <c r="AM33" s="583"/>
      <c r="AN33" s="583"/>
      <c r="AO33" s="583"/>
      <c r="AP33" s="583"/>
      <c r="AQ33" s="583"/>
      <c r="AR33" s="583"/>
      <c r="AS33" s="583"/>
      <c r="AT33" s="583"/>
      <c r="AU33" s="583"/>
      <c r="AV33" s="583"/>
      <c r="AW33" s="583"/>
      <c r="AX33" s="583"/>
      <c r="AY33" s="583"/>
      <c r="AZ33" s="583"/>
      <c r="BA33" s="584"/>
      <c r="BB33" s="608"/>
      <c r="BC33" s="608"/>
      <c r="BD33" s="583"/>
      <c r="BE33" s="583"/>
      <c r="BF33" s="583"/>
      <c r="BG33" s="583"/>
      <c r="BH33" s="583"/>
      <c r="BI33" s="583"/>
      <c r="BJ33" s="583"/>
      <c r="BK33" s="583"/>
      <c r="BL33" s="583"/>
      <c r="BM33" s="583"/>
      <c r="BN33" s="583"/>
      <c r="BO33" s="583"/>
      <c r="BP33" s="588"/>
      <c r="BQ33" s="588"/>
      <c r="BR33" s="582"/>
      <c r="BS33" s="583"/>
      <c r="BT33" s="583"/>
      <c r="BU33" s="583"/>
      <c r="BV33" s="583"/>
      <c r="BW33" s="583"/>
      <c r="BX33" s="583"/>
      <c r="BY33" s="583"/>
      <c r="BZ33" s="583"/>
      <c r="CA33" s="583"/>
      <c r="CB33" s="583"/>
      <c r="CC33" s="583"/>
      <c r="CD33" s="583"/>
      <c r="CE33" s="583"/>
      <c r="CF33" s="583"/>
      <c r="CG33" s="583"/>
      <c r="CH33" s="583"/>
      <c r="CI33" s="584"/>
      <c r="CJ33" s="588"/>
      <c r="CK33" s="588"/>
      <c r="CL33" s="583"/>
      <c r="CM33" s="583"/>
      <c r="CN33" s="583"/>
      <c r="CO33" s="583"/>
      <c r="CP33" s="583"/>
      <c r="CQ33" s="583"/>
      <c r="CR33" s="583"/>
      <c r="CS33" s="583"/>
      <c r="CT33" s="583"/>
      <c r="CU33" s="583"/>
      <c r="CV33" s="583"/>
      <c r="CW33" s="583"/>
      <c r="CX33" s="583"/>
      <c r="CY33" s="583"/>
      <c r="CZ33" s="583"/>
      <c r="DA33" s="583"/>
      <c r="DB33" s="583"/>
      <c r="DC33" s="583"/>
      <c r="DD33" s="608"/>
      <c r="DE33" s="608"/>
      <c r="DF33" s="582"/>
      <c r="DG33" s="583"/>
      <c r="DH33" s="583"/>
      <c r="DI33" s="583"/>
      <c r="DJ33" s="583"/>
      <c r="DK33" s="583"/>
      <c r="DL33" s="583"/>
      <c r="DM33" s="583"/>
      <c r="DN33" s="583"/>
      <c r="DO33" s="583"/>
      <c r="DP33" s="583"/>
      <c r="DQ33" s="583"/>
      <c r="DR33" s="583"/>
      <c r="DS33" s="583"/>
      <c r="DT33" s="583"/>
      <c r="DU33" s="584"/>
      <c r="DV33" s="582"/>
      <c r="DW33" s="583"/>
      <c r="DX33" s="583"/>
      <c r="DY33" s="583"/>
      <c r="DZ33" s="583"/>
      <c r="EA33" s="583"/>
      <c r="EB33" s="583"/>
      <c r="EC33" s="583"/>
      <c r="ED33" s="583"/>
      <c r="EE33" s="583"/>
      <c r="EF33" s="583"/>
      <c r="EG33" s="583"/>
      <c r="EH33" s="583"/>
      <c r="EI33" s="583"/>
      <c r="EJ33" s="583"/>
      <c r="EK33" s="584"/>
      <c r="EL33" s="582"/>
      <c r="EM33" s="583"/>
      <c r="EN33" s="583"/>
      <c r="EO33" s="583"/>
      <c r="EP33" s="583"/>
      <c r="EQ33" s="583"/>
      <c r="ER33" s="583"/>
      <c r="ES33" s="583"/>
      <c r="ET33" s="583"/>
      <c r="EU33" s="583"/>
      <c r="EV33" s="583"/>
      <c r="EW33" s="583"/>
      <c r="EX33" s="583"/>
      <c r="EY33" s="583"/>
      <c r="EZ33" s="583"/>
      <c r="FA33" s="583"/>
      <c r="FB33" s="584"/>
      <c r="FC33" s="582"/>
      <c r="FD33" s="583"/>
      <c r="FE33" s="583"/>
      <c r="FF33" s="583"/>
      <c r="FG33" s="583"/>
      <c r="FH33" s="583"/>
      <c r="FI33" s="583"/>
      <c r="FJ33" s="583"/>
      <c r="FK33" s="583"/>
      <c r="FL33" s="583"/>
      <c r="FM33" s="583"/>
      <c r="FN33" s="583"/>
      <c r="FO33" s="583"/>
      <c r="FP33" s="583"/>
      <c r="FQ33" s="583"/>
      <c r="FR33" s="584"/>
      <c r="FS33" s="749"/>
      <c r="FT33" s="608"/>
      <c r="FU33" s="583"/>
      <c r="FV33" s="583"/>
      <c r="FW33" s="583"/>
      <c r="FX33" s="583"/>
      <c r="FY33" s="583"/>
      <c r="FZ33" s="583"/>
      <c r="GA33" s="583"/>
      <c r="GB33" s="583"/>
      <c r="GC33" s="583"/>
      <c r="GD33" s="583"/>
      <c r="GE33" s="583"/>
      <c r="GF33" s="583"/>
      <c r="GG33" s="588"/>
      <c r="GH33" s="941"/>
      <c r="GM33"/>
      <c r="GN33"/>
      <c r="GO33"/>
      <c r="GP33"/>
      <c r="GQ33"/>
      <c r="GR33"/>
      <c r="GS33"/>
      <c r="GT33"/>
      <c r="GU33"/>
      <c r="GV33"/>
      <c r="GW33"/>
      <c r="GX33"/>
      <c r="GY33"/>
      <c r="GZ33"/>
      <c r="HA33"/>
      <c r="HB33"/>
      <c r="HC33"/>
      <c r="HD33"/>
    </row>
    <row r="34" spans="1:212" x14ac:dyDescent="0.2">
      <c r="A34" s="18"/>
      <c r="B34" s="632"/>
      <c r="C34" s="632"/>
      <c r="D34" s="632"/>
      <c r="E34" s="632"/>
      <c r="F34" s="632"/>
      <c r="G34" s="632"/>
      <c r="H34" s="632"/>
      <c r="I34" s="632"/>
      <c r="J34" s="632"/>
      <c r="K34" s="632"/>
      <c r="L34" s="632"/>
      <c r="M34" s="632"/>
      <c r="N34" s="632"/>
      <c r="O34" s="632"/>
      <c r="P34" s="632"/>
      <c r="Q34" s="632"/>
      <c r="R34" s="632"/>
      <c r="S34" s="632"/>
      <c r="T34" s="632"/>
      <c r="U34" s="632"/>
      <c r="V34" s="633"/>
      <c r="W34" s="937">
        <v>5425</v>
      </c>
      <c r="X34" s="676" t="s">
        <v>220</v>
      </c>
      <c r="Y34" s="677"/>
      <c r="Z34" s="677"/>
      <c r="AA34" s="677"/>
      <c r="AB34" s="677"/>
      <c r="AC34" s="677"/>
      <c r="AD34" s="677"/>
      <c r="AE34" s="677"/>
      <c r="AF34" s="677"/>
      <c r="AG34" s="677"/>
      <c r="AH34" s="677"/>
      <c r="AI34" s="677"/>
      <c r="AJ34" s="677"/>
      <c r="AK34" s="678"/>
      <c r="AL34" s="626">
        <v>4461865</v>
      </c>
      <c r="AM34" s="551"/>
      <c r="AN34" s="551"/>
      <c r="AO34" s="551"/>
      <c r="AP34" s="551"/>
      <c r="AQ34" s="551"/>
      <c r="AR34" s="551"/>
      <c r="AS34" s="551"/>
      <c r="AT34" s="551"/>
      <c r="AU34" s="551"/>
      <c r="AV34" s="551"/>
      <c r="AW34" s="551"/>
      <c r="AX34" s="551"/>
      <c r="AY34" s="551"/>
      <c r="AZ34" s="551"/>
      <c r="BA34" s="552"/>
      <c r="BB34" s="595"/>
      <c r="BC34" s="595"/>
      <c r="BD34" s="551"/>
      <c r="BE34" s="551"/>
      <c r="BF34" s="551"/>
      <c r="BG34" s="551"/>
      <c r="BH34" s="551"/>
      <c r="BI34" s="551"/>
      <c r="BJ34" s="551"/>
      <c r="BK34" s="551"/>
      <c r="BL34" s="551"/>
      <c r="BM34" s="551"/>
      <c r="BN34" s="551"/>
      <c r="BO34" s="551"/>
      <c r="BP34" s="538"/>
      <c r="BQ34" s="538"/>
      <c r="BR34" s="550">
        <v>68815156</v>
      </c>
      <c r="BS34" s="551"/>
      <c r="BT34" s="551"/>
      <c r="BU34" s="551"/>
      <c r="BV34" s="551"/>
      <c r="BW34" s="551"/>
      <c r="BX34" s="551"/>
      <c r="BY34" s="551"/>
      <c r="BZ34" s="551"/>
      <c r="CA34" s="551"/>
      <c r="CB34" s="551"/>
      <c r="CC34" s="551"/>
      <c r="CD34" s="551"/>
      <c r="CE34" s="551"/>
      <c r="CF34" s="551"/>
      <c r="CG34" s="551"/>
      <c r="CH34" s="551"/>
      <c r="CI34" s="552"/>
      <c r="CJ34" s="538" t="s">
        <v>6</v>
      </c>
      <c r="CK34" s="538"/>
      <c r="CL34" s="551">
        <v>68980471</v>
      </c>
      <c r="CM34" s="551"/>
      <c r="CN34" s="551"/>
      <c r="CO34" s="551"/>
      <c r="CP34" s="551"/>
      <c r="CQ34" s="551"/>
      <c r="CR34" s="551"/>
      <c r="CS34" s="551"/>
      <c r="CT34" s="551"/>
      <c r="CU34" s="551"/>
      <c r="CV34" s="551"/>
      <c r="CW34" s="551"/>
      <c r="CX34" s="551"/>
      <c r="CY34" s="551"/>
      <c r="CZ34" s="551"/>
      <c r="DA34" s="551"/>
      <c r="DB34" s="551"/>
      <c r="DC34" s="551"/>
      <c r="DD34" s="595" t="s">
        <v>7</v>
      </c>
      <c r="DE34" s="595"/>
      <c r="DF34" s="550"/>
      <c r="DG34" s="551"/>
      <c r="DH34" s="551"/>
      <c r="DI34" s="551"/>
      <c r="DJ34" s="551"/>
      <c r="DK34" s="551"/>
      <c r="DL34" s="551"/>
      <c r="DM34" s="551"/>
      <c r="DN34" s="551"/>
      <c r="DO34" s="551"/>
      <c r="DP34" s="551"/>
      <c r="DQ34" s="551"/>
      <c r="DR34" s="551"/>
      <c r="DS34" s="551"/>
      <c r="DT34" s="551"/>
      <c r="DU34" s="552"/>
      <c r="DV34" s="550"/>
      <c r="DW34" s="551"/>
      <c r="DX34" s="551"/>
      <c r="DY34" s="551"/>
      <c r="DZ34" s="551"/>
      <c r="EA34" s="551"/>
      <c r="EB34" s="551"/>
      <c r="EC34" s="551"/>
      <c r="ED34" s="551"/>
      <c r="EE34" s="551"/>
      <c r="EF34" s="551"/>
      <c r="EG34" s="551"/>
      <c r="EH34" s="551"/>
      <c r="EI34" s="551"/>
      <c r="EJ34" s="551"/>
      <c r="EK34" s="552"/>
      <c r="EL34" s="550">
        <v>8805</v>
      </c>
      <c r="EM34" s="551"/>
      <c r="EN34" s="551"/>
      <c r="EO34" s="551"/>
      <c r="EP34" s="551"/>
      <c r="EQ34" s="551"/>
      <c r="ER34" s="551"/>
      <c r="ES34" s="551"/>
      <c r="ET34" s="551"/>
      <c r="EU34" s="551"/>
      <c r="EV34" s="551"/>
      <c r="EW34" s="551"/>
      <c r="EX34" s="551"/>
      <c r="EY34" s="551"/>
      <c r="EZ34" s="551"/>
      <c r="FA34" s="551"/>
      <c r="FB34" s="552"/>
      <c r="FC34" s="742">
        <f>+AL34-BD34+BR34-CL34+DF34-DV34+EL34+FU34</f>
        <v>4305355</v>
      </c>
      <c r="FD34" s="603"/>
      <c r="FE34" s="603"/>
      <c r="FF34" s="603"/>
      <c r="FG34" s="603"/>
      <c r="FH34" s="603"/>
      <c r="FI34" s="603"/>
      <c r="FJ34" s="603"/>
      <c r="FK34" s="603"/>
      <c r="FL34" s="603"/>
      <c r="FM34" s="603"/>
      <c r="FN34" s="603"/>
      <c r="FO34" s="603"/>
      <c r="FP34" s="603"/>
      <c r="FQ34" s="603"/>
      <c r="FR34" s="759"/>
      <c r="FS34" s="748"/>
      <c r="FT34" s="595"/>
      <c r="FU34" s="551"/>
      <c r="FV34" s="551"/>
      <c r="FW34" s="551"/>
      <c r="FX34" s="551"/>
      <c r="FY34" s="551"/>
      <c r="FZ34" s="551"/>
      <c r="GA34" s="551"/>
      <c r="GB34" s="551"/>
      <c r="GC34" s="551"/>
      <c r="GD34" s="551"/>
      <c r="GE34" s="551"/>
      <c r="GF34" s="551"/>
      <c r="GG34" s="538"/>
      <c r="GH34" s="940"/>
      <c r="GM34"/>
      <c r="GN34"/>
      <c r="GO34"/>
      <c r="GP34"/>
      <c r="GQ34"/>
      <c r="GR34"/>
      <c r="GS34"/>
      <c r="GT34"/>
      <c r="GU34"/>
      <c r="GV34"/>
      <c r="GW34"/>
      <c r="GX34"/>
      <c r="GY34"/>
      <c r="GZ34"/>
      <c r="HA34"/>
      <c r="HB34"/>
      <c r="HC34"/>
      <c r="HD34"/>
    </row>
    <row r="35" spans="1:212" ht="6" customHeight="1" x14ac:dyDescent="0.2">
      <c r="A35" s="20"/>
      <c r="B35" s="634"/>
      <c r="C35" s="634"/>
      <c r="D35" s="634"/>
      <c r="E35" s="634"/>
      <c r="F35" s="634"/>
      <c r="G35" s="634"/>
      <c r="H35" s="634"/>
      <c r="I35" s="634"/>
      <c r="J35" s="634"/>
      <c r="K35" s="634"/>
      <c r="L35" s="634"/>
      <c r="M35" s="634"/>
      <c r="N35" s="634"/>
      <c r="O35" s="634"/>
      <c r="P35" s="634"/>
      <c r="Q35" s="634"/>
      <c r="R35" s="634"/>
      <c r="S35" s="634"/>
      <c r="T35" s="634"/>
      <c r="U35" s="634"/>
      <c r="V35" s="635"/>
      <c r="W35" s="936"/>
      <c r="X35" s="679"/>
      <c r="Y35" s="680"/>
      <c r="Z35" s="680"/>
      <c r="AA35" s="680"/>
      <c r="AB35" s="680"/>
      <c r="AC35" s="680"/>
      <c r="AD35" s="680"/>
      <c r="AE35" s="680"/>
      <c r="AF35" s="680"/>
      <c r="AG35" s="680"/>
      <c r="AH35" s="680"/>
      <c r="AI35" s="680"/>
      <c r="AJ35" s="680"/>
      <c r="AK35" s="681"/>
      <c r="AL35" s="623"/>
      <c r="AM35" s="583"/>
      <c r="AN35" s="583"/>
      <c r="AO35" s="583"/>
      <c r="AP35" s="583"/>
      <c r="AQ35" s="583"/>
      <c r="AR35" s="583"/>
      <c r="AS35" s="583"/>
      <c r="AT35" s="583"/>
      <c r="AU35" s="583"/>
      <c r="AV35" s="583"/>
      <c r="AW35" s="583"/>
      <c r="AX35" s="583"/>
      <c r="AY35" s="583"/>
      <c r="AZ35" s="583"/>
      <c r="BA35" s="584"/>
      <c r="BB35" s="608"/>
      <c r="BC35" s="608"/>
      <c r="BD35" s="583"/>
      <c r="BE35" s="583"/>
      <c r="BF35" s="583"/>
      <c r="BG35" s="583"/>
      <c r="BH35" s="583"/>
      <c r="BI35" s="583"/>
      <c r="BJ35" s="583"/>
      <c r="BK35" s="583"/>
      <c r="BL35" s="583"/>
      <c r="BM35" s="583"/>
      <c r="BN35" s="583"/>
      <c r="BO35" s="583"/>
      <c r="BP35" s="588"/>
      <c r="BQ35" s="588"/>
      <c r="BR35" s="582"/>
      <c r="BS35" s="583"/>
      <c r="BT35" s="583"/>
      <c r="BU35" s="583"/>
      <c r="BV35" s="583"/>
      <c r="BW35" s="583"/>
      <c r="BX35" s="583"/>
      <c r="BY35" s="583"/>
      <c r="BZ35" s="583"/>
      <c r="CA35" s="583"/>
      <c r="CB35" s="583"/>
      <c r="CC35" s="583"/>
      <c r="CD35" s="583"/>
      <c r="CE35" s="583"/>
      <c r="CF35" s="583"/>
      <c r="CG35" s="583"/>
      <c r="CH35" s="583"/>
      <c r="CI35" s="584"/>
      <c r="CJ35" s="588"/>
      <c r="CK35" s="588"/>
      <c r="CL35" s="583"/>
      <c r="CM35" s="583"/>
      <c r="CN35" s="583"/>
      <c r="CO35" s="583"/>
      <c r="CP35" s="583"/>
      <c r="CQ35" s="583"/>
      <c r="CR35" s="583"/>
      <c r="CS35" s="583"/>
      <c r="CT35" s="583"/>
      <c r="CU35" s="583"/>
      <c r="CV35" s="583"/>
      <c r="CW35" s="583"/>
      <c r="CX35" s="583"/>
      <c r="CY35" s="583"/>
      <c r="CZ35" s="583"/>
      <c r="DA35" s="583"/>
      <c r="DB35" s="583"/>
      <c r="DC35" s="583"/>
      <c r="DD35" s="608"/>
      <c r="DE35" s="608"/>
      <c r="DF35" s="582"/>
      <c r="DG35" s="583"/>
      <c r="DH35" s="583"/>
      <c r="DI35" s="583"/>
      <c r="DJ35" s="583"/>
      <c r="DK35" s="583"/>
      <c r="DL35" s="583"/>
      <c r="DM35" s="583"/>
      <c r="DN35" s="583"/>
      <c r="DO35" s="583"/>
      <c r="DP35" s="583"/>
      <c r="DQ35" s="583"/>
      <c r="DR35" s="583"/>
      <c r="DS35" s="583"/>
      <c r="DT35" s="583"/>
      <c r="DU35" s="584"/>
      <c r="DV35" s="582"/>
      <c r="DW35" s="583"/>
      <c r="DX35" s="583"/>
      <c r="DY35" s="583"/>
      <c r="DZ35" s="583"/>
      <c r="EA35" s="583"/>
      <c r="EB35" s="583"/>
      <c r="EC35" s="583"/>
      <c r="ED35" s="583"/>
      <c r="EE35" s="583"/>
      <c r="EF35" s="583"/>
      <c r="EG35" s="583"/>
      <c r="EH35" s="583"/>
      <c r="EI35" s="583"/>
      <c r="EJ35" s="583"/>
      <c r="EK35" s="584"/>
      <c r="EL35" s="582"/>
      <c r="EM35" s="583"/>
      <c r="EN35" s="583"/>
      <c r="EO35" s="583"/>
      <c r="EP35" s="583"/>
      <c r="EQ35" s="583"/>
      <c r="ER35" s="583"/>
      <c r="ES35" s="583"/>
      <c r="ET35" s="583"/>
      <c r="EU35" s="583"/>
      <c r="EV35" s="583"/>
      <c r="EW35" s="583"/>
      <c r="EX35" s="583"/>
      <c r="EY35" s="583"/>
      <c r="EZ35" s="583"/>
      <c r="FA35" s="583"/>
      <c r="FB35" s="584"/>
      <c r="FC35" s="582"/>
      <c r="FD35" s="583"/>
      <c r="FE35" s="583"/>
      <c r="FF35" s="583"/>
      <c r="FG35" s="583"/>
      <c r="FH35" s="583"/>
      <c r="FI35" s="583"/>
      <c r="FJ35" s="583"/>
      <c r="FK35" s="583"/>
      <c r="FL35" s="583"/>
      <c r="FM35" s="583"/>
      <c r="FN35" s="583"/>
      <c r="FO35" s="583"/>
      <c r="FP35" s="583"/>
      <c r="FQ35" s="583"/>
      <c r="FR35" s="584"/>
      <c r="FS35" s="749"/>
      <c r="FT35" s="608"/>
      <c r="FU35" s="583"/>
      <c r="FV35" s="583"/>
      <c r="FW35" s="583"/>
      <c r="FX35" s="583"/>
      <c r="FY35" s="583"/>
      <c r="FZ35" s="583"/>
      <c r="GA35" s="583"/>
      <c r="GB35" s="583"/>
      <c r="GC35" s="583"/>
      <c r="GD35" s="583"/>
      <c r="GE35" s="583"/>
      <c r="GF35" s="583"/>
      <c r="GG35" s="588"/>
      <c r="GH35" s="941"/>
      <c r="GM35"/>
      <c r="GN35"/>
      <c r="GO35"/>
      <c r="GP35"/>
      <c r="GQ35"/>
      <c r="GR35"/>
      <c r="GS35"/>
      <c r="GT35"/>
      <c r="GU35"/>
      <c r="GV35"/>
      <c r="GW35"/>
      <c r="GX35"/>
      <c r="GY35"/>
      <c r="GZ35"/>
      <c r="HA35"/>
      <c r="HB35"/>
      <c r="HC35"/>
      <c r="HD35"/>
    </row>
    <row r="36" spans="1:212" x14ac:dyDescent="0.2">
      <c r="A36" s="16"/>
      <c r="B36" s="630" t="s">
        <v>111</v>
      </c>
      <c r="C36" s="630"/>
      <c r="D36" s="630"/>
      <c r="E36" s="630"/>
      <c r="F36" s="630"/>
      <c r="G36" s="630"/>
      <c r="H36" s="630"/>
      <c r="I36" s="630"/>
      <c r="J36" s="630"/>
      <c r="K36" s="630"/>
      <c r="L36" s="630"/>
      <c r="M36" s="630"/>
      <c r="N36" s="630"/>
      <c r="O36" s="630"/>
      <c r="P36" s="630"/>
      <c r="Q36" s="630"/>
      <c r="R36" s="630"/>
      <c r="S36" s="630"/>
      <c r="T36" s="630"/>
      <c r="U36" s="630"/>
      <c r="V36" s="631"/>
      <c r="W36" s="937">
        <v>5406</v>
      </c>
      <c r="X36" s="676" t="s">
        <v>219</v>
      </c>
      <c r="Y36" s="677"/>
      <c r="Z36" s="677"/>
      <c r="AA36" s="677"/>
      <c r="AB36" s="677"/>
      <c r="AC36" s="677"/>
      <c r="AD36" s="677"/>
      <c r="AE36" s="677"/>
      <c r="AF36" s="677"/>
      <c r="AG36" s="677"/>
      <c r="AH36" s="677"/>
      <c r="AI36" s="677"/>
      <c r="AJ36" s="677"/>
      <c r="AK36" s="678"/>
      <c r="AL36" s="626">
        <v>29978</v>
      </c>
      <c r="AM36" s="551"/>
      <c r="AN36" s="551"/>
      <c r="AO36" s="551"/>
      <c r="AP36" s="551"/>
      <c r="AQ36" s="551"/>
      <c r="AR36" s="551"/>
      <c r="AS36" s="551"/>
      <c r="AT36" s="551"/>
      <c r="AU36" s="551"/>
      <c r="AV36" s="551"/>
      <c r="AW36" s="551"/>
      <c r="AX36" s="551"/>
      <c r="AY36" s="551"/>
      <c r="AZ36" s="551"/>
      <c r="BA36" s="552"/>
      <c r="BB36" s="595"/>
      <c r="BC36" s="595"/>
      <c r="BD36" s="551"/>
      <c r="BE36" s="551"/>
      <c r="BF36" s="551"/>
      <c r="BG36" s="551"/>
      <c r="BH36" s="551"/>
      <c r="BI36" s="551"/>
      <c r="BJ36" s="551"/>
      <c r="BK36" s="551"/>
      <c r="BL36" s="551"/>
      <c r="BM36" s="551"/>
      <c r="BN36" s="551"/>
      <c r="BO36" s="551"/>
      <c r="BP36" s="538"/>
      <c r="BQ36" s="538"/>
      <c r="BR36" s="550">
        <v>161052</v>
      </c>
      <c r="BS36" s="551"/>
      <c r="BT36" s="551"/>
      <c r="BU36" s="551"/>
      <c r="BV36" s="551"/>
      <c r="BW36" s="551"/>
      <c r="BX36" s="551"/>
      <c r="BY36" s="551"/>
      <c r="BZ36" s="551"/>
      <c r="CA36" s="551"/>
      <c r="CB36" s="551"/>
      <c r="CC36" s="551"/>
      <c r="CD36" s="551"/>
      <c r="CE36" s="551"/>
      <c r="CF36" s="551"/>
      <c r="CG36" s="551"/>
      <c r="CH36" s="551"/>
      <c r="CI36" s="552"/>
      <c r="CJ36" s="538" t="s">
        <v>6</v>
      </c>
      <c r="CK36" s="538"/>
      <c r="CL36" s="551">
        <v>3584</v>
      </c>
      <c r="CM36" s="551"/>
      <c r="CN36" s="551"/>
      <c r="CO36" s="551"/>
      <c r="CP36" s="551"/>
      <c r="CQ36" s="551"/>
      <c r="CR36" s="551"/>
      <c r="CS36" s="551"/>
      <c r="CT36" s="551"/>
      <c r="CU36" s="551"/>
      <c r="CV36" s="551"/>
      <c r="CW36" s="551"/>
      <c r="CX36" s="551"/>
      <c r="CY36" s="551"/>
      <c r="CZ36" s="551"/>
      <c r="DA36" s="551"/>
      <c r="DB36" s="551"/>
      <c r="DC36" s="551"/>
      <c r="DD36" s="595" t="s">
        <v>7</v>
      </c>
      <c r="DE36" s="595"/>
      <c r="DF36" s="550"/>
      <c r="DG36" s="551"/>
      <c r="DH36" s="551"/>
      <c r="DI36" s="551"/>
      <c r="DJ36" s="551"/>
      <c r="DK36" s="551"/>
      <c r="DL36" s="551"/>
      <c r="DM36" s="551"/>
      <c r="DN36" s="551"/>
      <c r="DO36" s="551"/>
      <c r="DP36" s="551"/>
      <c r="DQ36" s="551"/>
      <c r="DR36" s="551"/>
      <c r="DS36" s="551"/>
      <c r="DT36" s="551"/>
      <c r="DU36" s="552"/>
      <c r="DV36" s="550"/>
      <c r="DW36" s="551"/>
      <c r="DX36" s="551"/>
      <c r="DY36" s="551"/>
      <c r="DZ36" s="551"/>
      <c r="EA36" s="551"/>
      <c r="EB36" s="551"/>
      <c r="EC36" s="551"/>
      <c r="ED36" s="551"/>
      <c r="EE36" s="551"/>
      <c r="EF36" s="551"/>
      <c r="EG36" s="551"/>
      <c r="EH36" s="551"/>
      <c r="EI36" s="551"/>
      <c r="EJ36" s="551"/>
      <c r="EK36" s="552"/>
      <c r="EL36" s="599" t="s">
        <v>6</v>
      </c>
      <c r="EM36" s="600"/>
      <c r="EN36" s="827">
        <v>132426</v>
      </c>
      <c r="EO36" s="827"/>
      <c r="EP36" s="827"/>
      <c r="EQ36" s="827"/>
      <c r="ER36" s="827"/>
      <c r="ES36" s="827"/>
      <c r="ET36" s="827"/>
      <c r="EU36" s="827"/>
      <c r="EV36" s="827"/>
      <c r="EW36" s="827"/>
      <c r="EX36" s="827"/>
      <c r="EY36" s="827"/>
      <c r="EZ36" s="827"/>
      <c r="FA36" s="606" t="s">
        <v>7</v>
      </c>
      <c r="FB36" s="611"/>
      <c r="FC36" s="742">
        <f>+AL36-BD36+BR36-CL36+DF36-DV36-EN36+FU36</f>
        <v>55020</v>
      </c>
      <c r="FD36" s="603"/>
      <c r="FE36" s="603"/>
      <c r="FF36" s="603"/>
      <c r="FG36" s="603"/>
      <c r="FH36" s="603"/>
      <c r="FI36" s="603"/>
      <c r="FJ36" s="603"/>
      <c r="FK36" s="603"/>
      <c r="FL36" s="603"/>
      <c r="FM36" s="603"/>
      <c r="FN36" s="603"/>
      <c r="FO36" s="603"/>
      <c r="FP36" s="603"/>
      <c r="FQ36" s="603"/>
      <c r="FR36" s="759"/>
      <c r="FS36" s="748"/>
      <c r="FT36" s="595"/>
      <c r="FU36" s="551"/>
      <c r="FV36" s="551"/>
      <c r="FW36" s="551"/>
      <c r="FX36" s="551"/>
      <c r="FY36" s="551"/>
      <c r="FZ36" s="551"/>
      <c r="GA36" s="551"/>
      <c r="GB36" s="551"/>
      <c r="GC36" s="551"/>
      <c r="GD36" s="551"/>
      <c r="GE36" s="551"/>
      <c r="GF36" s="551"/>
      <c r="GG36" s="538"/>
      <c r="GH36" s="940"/>
      <c r="GM36"/>
      <c r="GN36"/>
      <c r="GO36"/>
      <c r="GP36"/>
      <c r="GQ36"/>
      <c r="GR36"/>
      <c r="GS36"/>
      <c r="GT36"/>
      <c r="GU36"/>
      <c r="GV36"/>
      <c r="GW36"/>
      <c r="GX36"/>
      <c r="GY36"/>
      <c r="GZ36"/>
      <c r="HA36"/>
      <c r="HB36"/>
      <c r="HC36"/>
      <c r="HD36"/>
    </row>
    <row r="37" spans="1:212" ht="6" customHeight="1" x14ac:dyDescent="0.2">
      <c r="A37" s="18"/>
      <c r="B37" s="632"/>
      <c r="C37" s="632"/>
      <c r="D37" s="632"/>
      <c r="E37" s="632"/>
      <c r="F37" s="632"/>
      <c r="G37" s="632"/>
      <c r="H37" s="632"/>
      <c r="I37" s="632"/>
      <c r="J37" s="632"/>
      <c r="K37" s="632"/>
      <c r="L37" s="632"/>
      <c r="M37" s="632"/>
      <c r="N37" s="632"/>
      <c r="O37" s="632"/>
      <c r="P37" s="632"/>
      <c r="Q37" s="632"/>
      <c r="R37" s="632"/>
      <c r="S37" s="632"/>
      <c r="T37" s="632"/>
      <c r="U37" s="632"/>
      <c r="V37" s="633"/>
      <c r="W37" s="936"/>
      <c r="X37" s="679"/>
      <c r="Y37" s="680"/>
      <c r="Z37" s="680"/>
      <c r="AA37" s="680"/>
      <c r="AB37" s="680"/>
      <c r="AC37" s="680"/>
      <c r="AD37" s="680"/>
      <c r="AE37" s="680"/>
      <c r="AF37" s="680"/>
      <c r="AG37" s="680"/>
      <c r="AH37" s="680"/>
      <c r="AI37" s="680"/>
      <c r="AJ37" s="680"/>
      <c r="AK37" s="681"/>
      <c r="AL37" s="623"/>
      <c r="AM37" s="583"/>
      <c r="AN37" s="583"/>
      <c r="AO37" s="583"/>
      <c r="AP37" s="583"/>
      <c r="AQ37" s="583"/>
      <c r="AR37" s="583"/>
      <c r="AS37" s="583"/>
      <c r="AT37" s="583"/>
      <c r="AU37" s="583"/>
      <c r="AV37" s="583"/>
      <c r="AW37" s="583"/>
      <c r="AX37" s="583"/>
      <c r="AY37" s="583"/>
      <c r="AZ37" s="583"/>
      <c r="BA37" s="584"/>
      <c r="BB37" s="608"/>
      <c r="BC37" s="608"/>
      <c r="BD37" s="583"/>
      <c r="BE37" s="583"/>
      <c r="BF37" s="583"/>
      <c r="BG37" s="583"/>
      <c r="BH37" s="583"/>
      <c r="BI37" s="583"/>
      <c r="BJ37" s="583"/>
      <c r="BK37" s="583"/>
      <c r="BL37" s="583"/>
      <c r="BM37" s="583"/>
      <c r="BN37" s="583"/>
      <c r="BO37" s="583"/>
      <c r="BP37" s="588"/>
      <c r="BQ37" s="588"/>
      <c r="BR37" s="582"/>
      <c r="BS37" s="583"/>
      <c r="BT37" s="583"/>
      <c r="BU37" s="583"/>
      <c r="BV37" s="583"/>
      <c r="BW37" s="583"/>
      <c r="BX37" s="583"/>
      <c r="BY37" s="583"/>
      <c r="BZ37" s="583"/>
      <c r="CA37" s="583"/>
      <c r="CB37" s="583"/>
      <c r="CC37" s="583"/>
      <c r="CD37" s="583"/>
      <c r="CE37" s="583"/>
      <c r="CF37" s="583"/>
      <c r="CG37" s="583"/>
      <c r="CH37" s="583"/>
      <c r="CI37" s="584"/>
      <c r="CJ37" s="588"/>
      <c r="CK37" s="588"/>
      <c r="CL37" s="583"/>
      <c r="CM37" s="583"/>
      <c r="CN37" s="583"/>
      <c r="CO37" s="583"/>
      <c r="CP37" s="583"/>
      <c r="CQ37" s="583"/>
      <c r="CR37" s="583"/>
      <c r="CS37" s="583"/>
      <c r="CT37" s="583"/>
      <c r="CU37" s="583"/>
      <c r="CV37" s="583"/>
      <c r="CW37" s="583"/>
      <c r="CX37" s="583"/>
      <c r="CY37" s="583"/>
      <c r="CZ37" s="583"/>
      <c r="DA37" s="583"/>
      <c r="DB37" s="583"/>
      <c r="DC37" s="583"/>
      <c r="DD37" s="608"/>
      <c r="DE37" s="608"/>
      <c r="DF37" s="582"/>
      <c r="DG37" s="583"/>
      <c r="DH37" s="583"/>
      <c r="DI37" s="583"/>
      <c r="DJ37" s="583"/>
      <c r="DK37" s="583"/>
      <c r="DL37" s="583"/>
      <c r="DM37" s="583"/>
      <c r="DN37" s="583"/>
      <c r="DO37" s="583"/>
      <c r="DP37" s="583"/>
      <c r="DQ37" s="583"/>
      <c r="DR37" s="583"/>
      <c r="DS37" s="583"/>
      <c r="DT37" s="583"/>
      <c r="DU37" s="584"/>
      <c r="DV37" s="582"/>
      <c r="DW37" s="583"/>
      <c r="DX37" s="583"/>
      <c r="DY37" s="583"/>
      <c r="DZ37" s="583"/>
      <c r="EA37" s="583"/>
      <c r="EB37" s="583"/>
      <c r="EC37" s="583"/>
      <c r="ED37" s="583"/>
      <c r="EE37" s="583"/>
      <c r="EF37" s="583"/>
      <c r="EG37" s="583"/>
      <c r="EH37" s="583"/>
      <c r="EI37" s="583"/>
      <c r="EJ37" s="583"/>
      <c r="EK37" s="584"/>
      <c r="EL37" s="587"/>
      <c r="EM37" s="588"/>
      <c r="EN37" s="822"/>
      <c r="EO37" s="822"/>
      <c r="EP37" s="822"/>
      <c r="EQ37" s="822"/>
      <c r="ER37" s="822"/>
      <c r="ES37" s="822"/>
      <c r="ET37" s="822"/>
      <c r="EU37" s="822"/>
      <c r="EV37" s="822"/>
      <c r="EW37" s="822"/>
      <c r="EX37" s="822"/>
      <c r="EY37" s="822"/>
      <c r="EZ37" s="822"/>
      <c r="FA37" s="608"/>
      <c r="FB37" s="668"/>
      <c r="FC37" s="582"/>
      <c r="FD37" s="583"/>
      <c r="FE37" s="583"/>
      <c r="FF37" s="583"/>
      <c r="FG37" s="583"/>
      <c r="FH37" s="583"/>
      <c r="FI37" s="583"/>
      <c r="FJ37" s="583"/>
      <c r="FK37" s="583"/>
      <c r="FL37" s="583"/>
      <c r="FM37" s="583"/>
      <c r="FN37" s="583"/>
      <c r="FO37" s="583"/>
      <c r="FP37" s="583"/>
      <c r="FQ37" s="583"/>
      <c r="FR37" s="584"/>
      <c r="FS37" s="749"/>
      <c r="FT37" s="608"/>
      <c r="FU37" s="583"/>
      <c r="FV37" s="583"/>
      <c r="FW37" s="583"/>
      <c r="FX37" s="583"/>
      <c r="FY37" s="583"/>
      <c r="FZ37" s="583"/>
      <c r="GA37" s="583"/>
      <c r="GB37" s="583"/>
      <c r="GC37" s="583"/>
      <c r="GD37" s="583"/>
      <c r="GE37" s="583"/>
      <c r="GF37" s="583"/>
      <c r="GG37" s="588"/>
      <c r="GH37" s="941"/>
      <c r="GM37"/>
      <c r="GN37"/>
      <c r="GO37"/>
      <c r="GP37"/>
      <c r="GQ37"/>
      <c r="GR37"/>
      <c r="GS37"/>
      <c r="GT37"/>
      <c r="GU37"/>
      <c r="GV37"/>
      <c r="GW37"/>
      <c r="GX37"/>
      <c r="GY37"/>
      <c r="GZ37"/>
      <c r="HA37"/>
      <c r="HB37"/>
      <c r="HC37"/>
      <c r="HD37"/>
    </row>
    <row r="38" spans="1:212" x14ac:dyDescent="0.2">
      <c r="A38" s="18"/>
      <c r="B38" s="632"/>
      <c r="C38" s="632"/>
      <c r="D38" s="632"/>
      <c r="E38" s="632"/>
      <c r="F38" s="632"/>
      <c r="G38" s="632"/>
      <c r="H38" s="632"/>
      <c r="I38" s="632"/>
      <c r="J38" s="632"/>
      <c r="K38" s="632"/>
      <c r="L38" s="632"/>
      <c r="M38" s="632"/>
      <c r="N38" s="632"/>
      <c r="O38" s="632"/>
      <c r="P38" s="632"/>
      <c r="Q38" s="632"/>
      <c r="R38" s="632"/>
      <c r="S38" s="632"/>
      <c r="T38" s="632"/>
      <c r="U38" s="632"/>
      <c r="V38" s="633"/>
      <c r="W38" s="937">
        <v>5426</v>
      </c>
      <c r="X38" s="676" t="s">
        <v>220</v>
      </c>
      <c r="Y38" s="677"/>
      <c r="Z38" s="677"/>
      <c r="AA38" s="677"/>
      <c r="AB38" s="677"/>
      <c r="AC38" s="677"/>
      <c r="AD38" s="677"/>
      <c r="AE38" s="677"/>
      <c r="AF38" s="677"/>
      <c r="AG38" s="677"/>
      <c r="AH38" s="677"/>
      <c r="AI38" s="677"/>
      <c r="AJ38" s="677"/>
      <c r="AK38" s="678"/>
      <c r="AL38" s="626">
        <v>100608</v>
      </c>
      <c r="AM38" s="551"/>
      <c r="AN38" s="551"/>
      <c r="AO38" s="551"/>
      <c r="AP38" s="551"/>
      <c r="AQ38" s="551"/>
      <c r="AR38" s="551"/>
      <c r="AS38" s="551"/>
      <c r="AT38" s="551"/>
      <c r="AU38" s="551"/>
      <c r="AV38" s="551"/>
      <c r="AW38" s="551"/>
      <c r="AX38" s="551"/>
      <c r="AY38" s="551"/>
      <c r="AZ38" s="551"/>
      <c r="BA38" s="552"/>
      <c r="BB38" s="595"/>
      <c r="BC38" s="595"/>
      <c r="BD38" s="551"/>
      <c r="BE38" s="551"/>
      <c r="BF38" s="551"/>
      <c r="BG38" s="551"/>
      <c r="BH38" s="551"/>
      <c r="BI38" s="551"/>
      <c r="BJ38" s="551"/>
      <c r="BK38" s="551"/>
      <c r="BL38" s="551"/>
      <c r="BM38" s="551"/>
      <c r="BN38" s="551"/>
      <c r="BO38" s="551"/>
      <c r="BP38" s="538"/>
      <c r="BQ38" s="538"/>
      <c r="BR38" s="550">
        <v>110488</v>
      </c>
      <c r="BS38" s="551"/>
      <c r="BT38" s="551"/>
      <c r="BU38" s="551"/>
      <c r="BV38" s="551"/>
      <c r="BW38" s="551"/>
      <c r="BX38" s="551"/>
      <c r="BY38" s="551"/>
      <c r="BZ38" s="551"/>
      <c r="CA38" s="551"/>
      <c r="CB38" s="551"/>
      <c r="CC38" s="551"/>
      <c r="CD38" s="551"/>
      <c r="CE38" s="551"/>
      <c r="CF38" s="551"/>
      <c r="CG38" s="551"/>
      <c r="CH38" s="551"/>
      <c r="CI38" s="552"/>
      <c r="CJ38" s="538" t="s">
        <v>6</v>
      </c>
      <c r="CK38" s="538"/>
      <c r="CL38" s="551">
        <v>6661</v>
      </c>
      <c r="CM38" s="551"/>
      <c r="CN38" s="551"/>
      <c r="CO38" s="551"/>
      <c r="CP38" s="551"/>
      <c r="CQ38" s="551"/>
      <c r="CR38" s="551"/>
      <c r="CS38" s="551"/>
      <c r="CT38" s="551"/>
      <c r="CU38" s="551"/>
      <c r="CV38" s="551"/>
      <c r="CW38" s="551"/>
      <c r="CX38" s="551"/>
      <c r="CY38" s="551"/>
      <c r="CZ38" s="551"/>
      <c r="DA38" s="551"/>
      <c r="DB38" s="551"/>
      <c r="DC38" s="551"/>
      <c r="DD38" s="595" t="s">
        <v>7</v>
      </c>
      <c r="DE38" s="595"/>
      <c r="DF38" s="550"/>
      <c r="DG38" s="551"/>
      <c r="DH38" s="551"/>
      <c r="DI38" s="551"/>
      <c r="DJ38" s="551"/>
      <c r="DK38" s="551"/>
      <c r="DL38" s="551"/>
      <c r="DM38" s="551"/>
      <c r="DN38" s="551"/>
      <c r="DO38" s="551"/>
      <c r="DP38" s="551"/>
      <c r="DQ38" s="551"/>
      <c r="DR38" s="551"/>
      <c r="DS38" s="551"/>
      <c r="DT38" s="551"/>
      <c r="DU38" s="552"/>
      <c r="DV38" s="550"/>
      <c r="DW38" s="551"/>
      <c r="DX38" s="551"/>
      <c r="DY38" s="551"/>
      <c r="DZ38" s="551"/>
      <c r="EA38" s="551"/>
      <c r="EB38" s="551"/>
      <c r="EC38" s="551"/>
      <c r="ED38" s="551"/>
      <c r="EE38" s="551"/>
      <c r="EF38" s="551"/>
      <c r="EG38" s="551"/>
      <c r="EH38" s="551"/>
      <c r="EI38" s="551"/>
      <c r="EJ38" s="551"/>
      <c r="EK38" s="552"/>
      <c r="EL38" s="599" t="s">
        <v>6</v>
      </c>
      <c r="EM38" s="600"/>
      <c r="EN38" s="827">
        <v>174457</v>
      </c>
      <c r="EO38" s="827"/>
      <c r="EP38" s="827"/>
      <c r="EQ38" s="827"/>
      <c r="ER38" s="827"/>
      <c r="ES38" s="827"/>
      <c r="ET38" s="827"/>
      <c r="EU38" s="827"/>
      <c r="EV38" s="827"/>
      <c r="EW38" s="827"/>
      <c r="EX38" s="827"/>
      <c r="EY38" s="827"/>
      <c r="EZ38" s="827"/>
      <c r="FA38" s="606" t="s">
        <v>7</v>
      </c>
      <c r="FB38" s="611"/>
      <c r="FC38" s="742">
        <f>+AL38-BD38+BR38-CL38+DF38-DV38-EN38+FU38</f>
        <v>29978</v>
      </c>
      <c r="FD38" s="603"/>
      <c r="FE38" s="603"/>
      <c r="FF38" s="603"/>
      <c r="FG38" s="603"/>
      <c r="FH38" s="603"/>
      <c r="FI38" s="603"/>
      <c r="FJ38" s="603"/>
      <c r="FK38" s="603"/>
      <c r="FL38" s="603"/>
      <c r="FM38" s="603"/>
      <c r="FN38" s="603"/>
      <c r="FO38" s="603"/>
      <c r="FP38" s="603"/>
      <c r="FQ38" s="603"/>
      <c r="FR38" s="759"/>
      <c r="FS38" s="748"/>
      <c r="FT38" s="595"/>
      <c r="FU38" s="551"/>
      <c r="FV38" s="551"/>
      <c r="FW38" s="551"/>
      <c r="FX38" s="551"/>
      <c r="FY38" s="551"/>
      <c r="FZ38" s="551"/>
      <c r="GA38" s="551"/>
      <c r="GB38" s="551"/>
      <c r="GC38" s="551"/>
      <c r="GD38" s="551"/>
      <c r="GE38" s="551"/>
      <c r="GF38" s="551"/>
      <c r="GG38" s="538"/>
      <c r="GH38" s="940"/>
      <c r="GM38"/>
      <c r="GN38"/>
      <c r="GO38"/>
      <c r="GP38"/>
      <c r="GQ38"/>
      <c r="GR38"/>
      <c r="GS38"/>
      <c r="GT38"/>
      <c r="GU38"/>
      <c r="GV38"/>
      <c r="GW38"/>
      <c r="GX38"/>
      <c r="GY38"/>
      <c r="GZ38"/>
      <c r="HA38"/>
      <c r="HB38"/>
      <c r="HC38"/>
      <c r="HD38"/>
    </row>
    <row r="39" spans="1:212" ht="6" customHeight="1" x14ac:dyDescent="0.2">
      <c r="A39" s="20"/>
      <c r="B39" s="634"/>
      <c r="C39" s="634"/>
      <c r="D39" s="634"/>
      <c r="E39" s="634"/>
      <c r="F39" s="634"/>
      <c r="G39" s="634"/>
      <c r="H39" s="634"/>
      <c r="I39" s="634"/>
      <c r="J39" s="634"/>
      <c r="K39" s="634"/>
      <c r="L39" s="634"/>
      <c r="M39" s="634"/>
      <c r="N39" s="634"/>
      <c r="O39" s="634"/>
      <c r="P39" s="634"/>
      <c r="Q39" s="634"/>
      <c r="R39" s="634"/>
      <c r="S39" s="634"/>
      <c r="T39" s="634"/>
      <c r="U39" s="634"/>
      <c r="V39" s="635"/>
      <c r="W39" s="936"/>
      <c r="X39" s="679"/>
      <c r="Y39" s="680"/>
      <c r="Z39" s="680"/>
      <c r="AA39" s="680"/>
      <c r="AB39" s="680"/>
      <c r="AC39" s="680"/>
      <c r="AD39" s="680"/>
      <c r="AE39" s="680"/>
      <c r="AF39" s="680"/>
      <c r="AG39" s="680"/>
      <c r="AH39" s="680"/>
      <c r="AI39" s="680"/>
      <c r="AJ39" s="680"/>
      <c r="AK39" s="681"/>
      <c r="AL39" s="623"/>
      <c r="AM39" s="583"/>
      <c r="AN39" s="583"/>
      <c r="AO39" s="583"/>
      <c r="AP39" s="583"/>
      <c r="AQ39" s="583"/>
      <c r="AR39" s="583"/>
      <c r="AS39" s="583"/>
      <c r="AT39" s="583"/>
      <c r="AU39" s="583"/>
      <c r="AV39" s="583"/>
      <c r="AW39" s="583"/>
      <c r="AX39" s="583"/>
      <c r="AY39" s="583"/>
      <c r="AZ39" s="583"/>
      <c r="BA39" s="584"/>
      <c r="BB39" s="608"/>
      <c r="BC39" s="608"/>
      <c r="BD39" s="583"/>
      <c r="BE39" s="583"/>
      <c r="BF39" s="583"/>
      <c r="BG39" s="583"/>
      <c r="BH39" s="583"/>
      <c r="BI39" s="583"/>
      <c r="BJ39" s="583"/>
      <c r="BK39" s="583"/>
      <c r="BL39" s="583"/>
      <c r="BM39" s="583"/>
      <c r="BN39" s="583"/>
      <c r="BO39" s="583"/>
      <c r="BP39" s="588"/>
      <c r="BQ39" s="588"/>
      <c r="BR39" s="582"/>
      <c r="BS39" s="583"/>
      <c r="BT39" s="583"/>
      <c r="BU39" s="583"/>
      <c r="BV39" s="583"/>
      <c r="BW39" s="583"/>
      <c r="BX39" s="583"/>
      <c r="BY39" s="583"/>
      <c r="BZ39" s="583"/>
      <c r="CA39" s="583"/>
      <c r="CB39" s="583"/>
      <c r="CC39" s="583"/>
      <c r="CD39" s="583"/>
      <c r="CE39" s="583"/>
      <c r="CF39" s="583"/>
      <c r="CG39" s="583"/>
      <c r="CH39" s="583"/>
      <c r="CI39" s="584"/>
      <c r="CJ39" s="588"/>
      <c r="CK39" s="588"/>
      <c r="CL39" s="583"/>
      <c r="CM39" s="583"/>
      <c r="CN39" s="583"/>
      <c r="CO39" s="583"/>
      <c r="CP39" s="583"/>
      <c r="CQ39" s="583"/>
      <c r="CR39" s="583"/>
      <c r="CS39" s="583"/>
      <c r="CT39" s="583"/>
      <c r="CU39" s="583"/>
      <c r="CV39" s="583"/>
      <c r="CW39" s="583"/>
      <c r="CX39" s="583"/>
      <c r="CY39" s="583"/>
      <c r="CZ39" s="583"/>
      <c r="DA39" s="583"/>
      <c r="DB39" s="583"/>
      <c r="DC39" s="583"/>
      <c r="DD39" s="608"/>
      <c r="DE39" s="608"/>
      <c r="DF39" s="582"/>
      <c r="DG39" s="583"/>
      <c r="DH39" s="583"/>
      <c r="DI39" s="583"/>
      <c r="DJ39" s="583"/>
      <c r="DK39" s="583"/>
      <c r="DL39" s="583"/>
      <c r="DM39" s="583"/>
      <c r="DN39" s="583"/>
      <c r="DO39" s="583"/>
      <c r="DP39" s="583"/>
      <c r="DQ39" s="583"/>
      <c r="DR39" s="583"/>
      <c r="DS39" s="583"/>
      <c r="DT39" s="583"/>
      <c r="DU39" s="584"/>
      <c r="DV39" s="582"/>
      <c r="DW39" s="583"/>
      <c r="DX39" s="583"/>
      <c r="DY39" s="583"/>
      <c r="DZ39" s="583"/>
      <c r="EA39" s="583"/>
      <c r="EB39" s="583"/>
      <c r="EC39" s="583"/>
      <c r="ED39" s="583"/>
      <c r="EE39" s="583"/>
      <c r="EF39" s="583"/>
      <c r="EG39" s="583"/>
      <c r="EH39" s="583"/>
      <c r="EI39" s="583"/>
      <c r="EJ39" s="583"/>
      <c r="EK39" s="584"/>
      <c r="EL39" s="587"/>
      <c r="EM39" s="588"/>
      <c r="EN39" s="822"/>
      <c r="EO39" s="822"/>
      <c r="EP39" s="822"/>
      <c r="EQ39" s="822"/>
      <c r="ER39" s="822"/>
      <c r="ES39" s="822"/>
      <c r="ET39" s="822"/>
      <c r="EU39" s="822"/>
      <c r="EV39" s="822"/>
      <c r="EW39" s="822"/>
      <c r="EX39" s="822"/>
      <c r="EY39" s="822"/>
      <c r="EZ39" s="822"/>
      <c r="FA39" s="608"/>
      <c r="FB39" s="668"/>
      <c r="FC39" s="582"/>
      <c r="FD39" s="583"/>
      <c r="FE39" s="583"/>
      <c r="FF39" s="583"/>
      <c r="FG39" s="583"/>
      <c r="FH39" s="583"/>
      <c r="FI39" s="583"/>
      <c r="FJ39" s="583"/>
      <c r="FK39" s="583"/>
      <c r="FL39" s="583"/>
      <c r="FM39" s="583"/>
      <c r="FN39" s="583"/>
      <c r="FO39" s="583"/>
      <c r="FP39" s="583"/>
      <c r="FQ39" s="583"/>
      <c r="FR39" s="584"/>
      <c r="FS39" s="749"/>
      <c r="FT39" s="608"/>
      <c r="FU39" s="583"/>
      <c r="FV39" s="583"/>
      <c r="FW39" s="583"/>
      <c r="FX39" s="583"/>
      <c r="FY39" s="583"/>
      <c r="FZ39" s="583"/>
      <c r="GA39" s="583"/>
      <c r="GB39" s="583"/>
      <c r="GC39" s="583"/>
      <c r="GD39" s="583"/>
      <c r="GE39" s="583"/>
      <c r="GF39" s="583"/>
      <c r="GG39" s="588"/>
      <c r="GH39" s="941"/>
      <c r="GM39"/>
      <c r="GN39"/>
      <c r="GO39"/>
      <c r="GP39"/>
      <c r="GQ39"/>
      <c r="GR39"/>
      <c r="GS39"/>
      <c r="GT39"/>
      <c r="GU39"/>
      <c r="GV39"/>
      <c r="GW39"/>
      <c r="GX39"/>
      <c r="GY39"/>
      <c r="GZ39"/>
      <c r="HA39"/>
      <c r="HB39"/>
      <c r="HC39"/>
      <c r="HD39"/>
    </row>
    <row r="40" spans="1:212" x14ac:dyDescent="0.2">
      <c r="A40" s="16"/>
      <c r="B40" s="630" t="s">
        <v>112</v>
      </c>
      <c r="C40" s="630"/>
      <c r="D40" s="630"/>
      <c r="E40" s="630"/>
      <c r="F40" s="630"/>
      <c r="G40" s="630"/>
      <c r="H40" s="630"/>
      <c r="I40" s="630"/>
      <c r="J40" s="630"/>
      <c r="K40" s="630"/>
      <c r="L40" s="630"/>
      <c r="M40" s="630"/>
      <c r="N40" s="630"/>
      <c r="O40" s="630"/>
      <c r="P40" s="630"/>
      <c r="Q40" s="630"/>
      <c r="R40" s="630"/>
      <c r="S40" s="630"/>
      <c r="T40" s="630"/>
      <c r="U40" s="630"/>
      <c r="V40" s="631"/>
      <c r="W40" s="937">
        <v>5407</v>
      </c>
      <c r="X40" s="676" t="s">
        <v>219</v>
      </c>
      <c r="Y40" s="677"/>
      <c r="Z40" s="677"/>
      <c r="AA40" s="677"/>
      <c r="AB40" s="677"/>
      <c r="AC40" s="677"/>
      <c r="AD40" s="677"/>
      <c r="AE40" s="677"/>
      <c r="AF40" s="677"/>
      <c r="AG40" s="677"/>
      <c r="AH40" s="677"/>
      <c r="AI40" s="677"/>
      <c r="AJ40" s="677"/>
      <c r="AK40" s="678"/>
      <c r="AL40" s="626"/>
      <c r="AM40" s="551"/>
      <c r="AN40" s="551"/>
      <c r="AO40" s="551"/>
      <c r="AP40" s="551"/>
      <c r="AQ40" s="551"/>
      <c r="AR40" s="551"/>
      <c r="AS40" s="551"/>
      <c r="AT40" s="551"/>
      <c r="AU40" s="551"/>
      <c r="AV40" s="551"/>
      <c r="AW40" s="551"/>
      <c r="AX40" s="551"/>
      <c r="AY40" s="551"/>
      <c r="AZ40" s="551"/>
      <c r="BA40" s="552"/>
      <c r="BB40" s="595"/>
      <c r="BC40" s="595"/>
      <c r="BD40" s="551"/>
      <c r="BE40" s="551"/>
      <c r="BF40" s="551"/>
      <c r="BG40" s="551"/>
      <c r="BH40" s="551"/>
      <c r="BI40" s="551"/>
      <c r="BJ40" s="551"/>
      <c r="BK40" s="551"/>
      <c r="BL40" s="551"/>
      <c r="BM40" s="551"/>
      <c r="BN40" s="551"/>
      <c r="BO40" s="551"/>
      <c r="BP40" s="538"/>
      <c r="BQ40" s="538"/>
      <c r="BR40" s="550"/>
      <c r="BS40" s="551"/>
      <c r="BT40" s="551"/>
      <c r="BU40" s="551"/>
      <c r="BV40" s="551"/>
      <c r="BW40" s="551"/>
      <c r="BX40" s="551"/>
      <c r="BY40" s="551"/>
      <c r="BZ40" s="551"/>
      <c r="CA40" s="551"/>
      <c r="CB40" s="551"/>
      <c r="CC40" s="551"/>
      <c r="CD40" s="551"/>
      <c r="CE40" s="551"/>
      <c r="CF40" s="551"/>
      <c r="CG40" s="551"/>
      <c r="CH40" s="551"/>
      <c r="CI40" s="552"/>
      <c r="CJ40" s="538"/>
      <c r="CK40" s="538"/>
      <c r="CL40" s="551"/>
      <c r="CM40" s="551"/>
      <c r="CN40" s="551"/>
      <c r="CO40" s="551"/>
      <c r="CP40" s="551"/>
      <c r="CQ40" s="551"/>
      <c r="CR40" s="551"/>
      <c r="CS40" s="551"/>
      <c r="CT40" s="551"/>
      <c r="CU40" s="551"/>
      <c r="CV40" s="551"/>
      <c r="CW40" s="551"/>
      <c r="CX40" s="551"/>
      <c r="CY40" s="551"/>
      <c r="CZ40" s="551"/>
      <c r="DA40" s="551"/>
      <c r="DB40" s="551"/>
      <c r="DC40" s="551"/>
      <c r="DD40" s="595"/>
      <c r="DE40" s="595"/>
      <c r="DF40" s="550"/>
      <c r="DG40" s="551"/>
      <c r="DH40" s="551"/>
      <c r="DI40" s="551"/>
      <c r="DJ40" s="551"/>
      <c r="DK40" s="551"/>
      <c r="DL40" s="551"/>
      <c r="DM40" s="551"/>
      <c r="DN40" s="551"/>
      <c r="DO40" s="551"/>
      <c r="DP40" s="551"/>
      <c r="DQ40" s="551"/>
      <c r="DR40" s="551"/>
      <c r="DS40" s="551"/>
      <c r="DT40" s="551"/>
      <c r="DU40" s="552"/>
      <c r="DV40" s="550"/>
      <c r="DW40" s="551"/>
      <c r="DX40" s="551"/>
      <c r="DY40" s="551"/>
      <c r="DZ40" s="551"/>
      <c r="EA40" s="551"/>
      <c r="EB40" s="551"/>
      <c r="EC40" s="551"/>
      <c r="ED40" s="551"/>
      <c r="EE40" s="551"/>
      <c r="EF40" s="551"/>
      <c r="EG40" s="551"/>
      <c r="EH40" s="551"/>
      <c r="EI40" s="551"/>
      <c r="EJ40" s="551"/>
      <c r="EK40" s="552"/>
      <c r="EL40" s="550"/>
      <c r="EM40" s="551"/>
      <c r="EN40" s="551"/>
      <c r="EO40" s="551"/>
      <c r="EP40" s="551"/>
      <c r="EQ40" s="551"/>
      <c r="ER40" s="551"/>
      <c r="ES40" s="551"/>
      <c r="ET40" s="551"/>
      <c r="EU40" s="551"/>
      <c r="EV40" s="551"/>
      <c r="EW40" s="551"/>
      <c r="EX40" s="551"/>
      <c r="EY40" s="551"/>
      <c r="EZ40" s="551"/>
      <c r="FA40" s="551"/>
      <c r="FB40" s="552"/>
      <c r="FC40" s="742"/>
      <c r="FD40" s="603"/>
      <c r="FE40" s="603"/>
      <c r="FF40" s="603"/>
      <c r="FG40" s="603"/>
      <c r="FH40" s="603"/>
      <c r="FI40" s="603"/>
      <c r="FJ40" s="603"/>
      <c r="FK40" s="603"/>
      <c r="FL40" s="603"/>
      <c r="FM40" s="603"/>
      <c r="FN40" s="603"/>
      <c r="FO40" s="603"/>
      <c r="FP40" s="603"/>
      <c r="FQ40" s="603"/>
      <c r="FR40" s="759"/>
      <c r="FS40" s="748"/>
      <c r="FT40" s="595"/>
      <c r="FU40" s="551"/>
      <c r="FV40" s="551"/>
      <c r="FW40" s="551"/>
      <c r="FX40" s="551"/>
      <c r="FY40" s="551"/>
      <c r="FZ40" s="551"/>
      <c r="GA40" s="551"/>
      <c r="GB40" s="551"/>
      <c r="GC40" s="551"/>
      <c r="GD40" s="551"/>
      <c r="GE40" s="551"/>
      <c r="GF40" s="551"/>
      <c r="GG40" s="538"/>
      <c r="GH40" s="940"/>
      <c r="GM40"/>
      <c r="GN40"/>
      <c r="GO40"/>
      <c r="GP40"/>
      <c r="GQ40"/>
      <c r="GR40"/>
      <c r="GS40"/>
      <c r="GT40"/>
      <c r="GU40"/>
      <c r="GV40"/>
      <c r="GW40"/>
      <c r="GX40"/>
      <c r="GY40"/>
      <c r="GZ40"/>
      <c r="HA40"/>
      <c r="HB40"/>
      <c r="HC40"/>
      <c r="HD40"/>
    </row>
    <row r="41" spans="1:212" ht="6" customHeight="1" x14ac:dyDescent="0.2">
      <c r="A41" s="18"/>
      <c r="B41" s="632"/>
      <c r="C41" s="632"/>
      <c r="D41" s="632"/>
      <c r="E41" s="632"/>
      <c r="F41" s="632"/>
      <c r="G41" s="632"/>
      <c r="H41" s="632"/>
      <c r="I41" s="632"/>
      <c r="J41" s="632"/>
      <c r="K41" s="632"/>
      <c r="L41" s="632"/>
      <c r="M41" s="632"/>
      <c r="N41" s="632"/>
      <c r="O41" s="632"/>
      <c r="P41" s="632"/>
      <c r="Q41" s="632"/>
      <c r="R41" s="632"/>
      <c r="S41" s="632"/>
      <c r="T41" s="632"/>
      <c r="U41" s="632"/>
      <c r="V41" s="633"/>
      <c r="W41" s="936"/>
      <c r="X41" s="679"/>
      <c r="Y41" s="680"/>
      <c r="Z41" s="680"/>
      <c r="AA41" s="680"/>
      <c r="AB41" s="680"/>
      <c r="AC41" s="680"/>
      <c r="AD41" s="680"/>
      <c r="AE41" s="680"/>
      <c r="AF41" s="680"/>
      <c r="AG41" s="680"/>
      <c r="AH41" s="680"/>
      <c r="AI41" s="680"/>
      <c r="AJ41" s="680"/>
      <c r="AK41" s="681"/>
      <c r="AL41" s="623"/>
      <c r="AM41" s="583"/>
      <c r="AN41" s="583"/>
      <c r="AO41" s="583"/>
      <c r="AP41" s="583"/>
      <c r="AQ41" s="583"/>
      <c r="AR41" s="583"/>
      <c r="AS41" s="583"/>
      <c r="AT41" s="583"/>
      <c r="AU41" s="583"/>
      <c r="AV41" s="583"/>
      <c r="AW41" s="583"/>
      <c r="AX41" s="583"/>
      <c r="AY41" s="583"/>
      <c r="AZ41" s="583"/>
      <c r="BA41" s="584"/>
      <c r="BB41" s="608"/>
      <c r="BC41" s="608"/>
      <c r="BD41" s="583"/>
      <c r="BE41" s="583"/>
      <c r="BF41" s="583"/>
      <c r="BG41" s="583"/>
      <c r="BH41" s="583"/>
      <c r="BI41" s="583"/>
      <c r="BJ41" s="583"/>
      <c r="BK41" s="583"/>
      <c r="BL41" s="583"/>
      <c r="BM41" s="583"/>
      <c r="BN41" s="583"/>
      <c r="BO41" s="583"/>
      <c r="BP41" s="588"/>
      <c r="BQ41" s="588"/>
      <c r="BR41" s="582"/>
      <c r="BS41" s="583"/>
      <c r="BT41" s="583"/>
      <c r="BU41" s="583"/>
      <c r="BV41" s="583"/>
      <c r="BW41" s="583"/>
      <c r="BX41" s="583"/>
      <c r="BY41" s="583"/>
      <c r="BZ41" s="583"/>
      <c r="CA41" s="583"/>
      <c r="CB41" s="583"/>
      <c r="CC41" s="583"/>
      <c r="CD41" s="583"/>
      <c r="CE41" s="583"/>
      <c r="CF41" s="583"/>
      <c r="CG41" s="583"/>
      <c r="CH41" s="583"/>
      <c r="CI41" s="584"/>
      <c r="CJ41" s="588"/>
      <c r="CK41" s="588"/>
      <c r="CL41" s="583"/>
      <c r="CM41" s="583"/>
      <c r="CN41" s="583"/>
      <c r="CO41" s="583"/>
      <c r="CP41" s="583"/>
      <c r="CQ41" s="583"/>
      <c r="CR41" s="583"/>
      <c r="CS41" s="583"/>
      <c r="CT41" s="583"/>
      <c r="CU41" s="583"/>
      <c r="CV41" s="583"/>
      <c r="CW41" s="583"/>
      <c r="CX41" s="583"/>
      <c r="CY41" s="583"/>
      <c r="CZ41" s="583"/>
      <c r="DA41" s="583"/>
      <c r="DB41" s="583"/>
      <c r="DC41" s="583"/>
      <c r="DD41" s="608"/>
      <c r="DE41" s="608"/>
      <c r="DF41" s="582"/>
      <c r="DG41" s="583"/>
      <c r="DH41" s="583"/>
      <c r="DI41" s="583"/>
      <c r="DJ41" s="583"/>
      <c r="DK41" s="583"/>
      <c r="DL41" s="583"/>
      <c r="DM41" s="583"/>
      <c r="DN41" s="583"/>
      <c r="DO41" s="583"/>
      <c r="DP41" s="583"/>
      <c r="DQ41" s="583"/>
      <c r="DR41" s="583"/>
      <c r="DS41" s="583"/>
      <c r="DT41" s="583"/>
      <c r="DU41" s="584"/>
      <c r="DV41" s="582"/>
      <c r="DW41" s="583"/>
      <c r="DX41" s="583"/>
      <c r="DY41" s="583"/>
      <c r="DZ41" s="583"/>
      <c r="EA41" s="583"/>
      <c r="EB41" s="583"/>
      <c r="EC41" s="583"/>
      <c r="ED41" s="583"/>
      <c r="EE41" s="583"/>
      <c r="EF41" s="583"/>
      <c r="EG41" s="583"/>
      <c r="EH41" s="583"/>
      <c r="EI41" s="583"/>
      <c r="EJ41" s="583"/>
      <c r="EK41" s="584"/>
      <c r="EL41" s="582"/>
      <c r="EM41" s="583"/>
      <c r="EN41" s="583"/>
      <c r="EO41" s="583"/>
      <c r="EP41" s="583"/>
      <c r="EQ41" s="583"/>
      <c r="ER41" s="583"/>
      <c r="ES41" s="583"/>
      <c r="ET41" s="583"/>
      <c r="EU41" s="583"/>
      <c r="EV41" s="583"/>
      <c r="EW41" s="583"/>
      <c r="EX41" s="583"/>
      <c r="EY41" s="583"/>
      <c r="EZ41" s="583"/>
      <c r="FA41" s="583"/>
      <c r="FB41" s="584"/>
      <c r="FC41" s="582"/>
      <c r="FD41" s="583"/>
      <c r="FE41" s="583"/>
      <c r="FF41" s="583"/>
      <c r="FG41" s="583"/>
      <c r="FH41" s="583"/>
      <c r="FI41" s="583"/>
      <c r="FJ41" s="583"/>
      <c r="FK41" s="583"/>
      <c r="FL41" s="583"/>
      <c r="FM41" s="583"/>
      <c r="FN41" s="583"/>
      <c r="FO41" s="583"/>
      <c r="FP41" s="583"/>
      <c r="FQ41" s="583"/>
      <c r="FR41" s="584"/>
      <c r="FS41" s="749"/>
      <c r="FT41" s="608"/>
      <c r="FU41" s="583"/>
      <c r="FV41" s="583"/>
      <c r="FW41" s="583"/>
      <c r="FX41" s="583"/>
      <c r="FY41" s="583"/>
      <c r="FZ41" s="583"/>
      <c r="GA41" s="583"/>
      <c r="GB41" s="583"/>
      <c r="GC41" s="583"/>
      <c r="GD41" s="583"/>
      <c r="GE41" s="583"/>
      <c r="GF41" s="583"/>
      <c r="GG41" s="588"/>
      <c r="GH41" s="941"/>
      <c r="GM41"/>
      <c r="GN41"/>
      <c r="GO41"/>
      <c r="GP41"/>
      <c r="GQ41"/>
      <c r="GR41"/>
      <c r="GS41"/>
      <c r="GT41"/>
      <c r="GU41"/>
      <c r="GV41"/>
      <c r="GW41"/>
      <c r="GX41"/>
      <c r="GY41"/>
      <c r="GZ41"/>
      <c r="HA41"/>
      <c r="HB41"/>
      <c r="HC41"/>
      <c r="HD41"/>
    </row>
    <row r="42" spans="1:212" x14ac:dyDescent="0.2">
      <c r="A42" s="18"/>
      <c r="B42" s="632"/>
      <c r="C42" s="632"/>
      <c r="D42" s="632"/>
      <c r="E42" s="632"/>
      <c r="F42" s="632"/>
      <c r="G42" s="632"/>
      <c r="H42" s="632"/>
      <c r="I42" s="632"/>
      <c r="J42" s="632"/>
      <c r="K42" s="632"/>
      <c r="L42" s="632"/>
      <c r="M42" s="632"/>
      <c r="N42" s="632"/>
      <c r="O42" s="632"/>
      <c r="P42" s="632"/>
      <c r="Q42" s="632"/>
      <c r="R42" s="632"/>
      <c r="S42" s="632"/>
      <c r="T42" s="632"/>
      <c r="U42" s="632"/>
      <c r="V42" s="633"/>
      <c r="W42" s="937">
        <v>5427</v>
      </c>
      <c r="X42" s="676" t="s">
        <v>220</v>
      </c>
      <c r="Y42" s="677"/>
      <c r="Z42" s="677"/>
      <c r="AA42" s="677"/>
      <c r="AB42" s="677"/>
      <c r="AC42" s="677"/>
      <c r="AD42" s="677"/>
      <c r="AE42" s="677"/>
      <c r="AF42" s="677"/>
      <c r="AG42" s="677"/>
      <c r="AH42" s="677"/>
      <c r="AI42" s="677"/>
      <c r="AJ42" s="677"/>
      <c r="AK42" s="678"/>
      <c r="AL42" s="626">
        <v>73664</v>
      </c>
      <c r="AM42" s="551"/>
      <c r="AN42" s="551"/>
      <c r="AO42" s="551"/>
      <c r="AP42" s="551"/>
      <c r="AQ42" s="551"/>
      <c r="AR42" s="551"/>
      <c r="AS42" s="551"/>
      <c r="AT42" s="551"/>
      <c r="AU42" s="551"/>
      <c r="AV42" s="551"/>
      <c r="AW42" s="551"/>
      <c r="AX42" s="551"/>
      <c r="AY42" s="551"/>
      <c r="AZ42" s="551"/>
      <c r="BA42" s="552"/>
      <c r="BB42" s="595"/>
      <c r="BC42" s="595"/>
      <c r="BD42" s="551"/>
      <c r="BE42" s="551"/>
      <c r="BF42" s="551"/>
      <c r="BG42" s="551"/>
      <c r="BH42" s="551"/>
      <c r="BI42" s="551"/>
      <c r="BJ42" s="551"/>
      <c r="BK42" s="551"/>
      <c r="BL42" s="551"/>
      <c r="BM42" s="551"/>
      <c r="BN42" s="551"/>
      <c r="BO42" s="551"/>
      <c r="BP42" s="538"/>
      <c r="BQ42" s="538"/>
      <c r="BR42" s="550"/>
      <c r="BS42" s="551"/>
      <c r="BT42" s="551"/>
      <c r="BU42" s="551"/>
      <c r="BV42" s="551"/>
      <c r="BW42" s="551"/>
      <c r="BX42" s="551"/>
      <c r="BY42" s="551"/>
      <c r="BZ42" s="551"/>
      <c r="CA42" s="551"/>
      <c r="CB42" s="551"/>
      <c r="CC42" s="551"/>
      <c r="CD42" s="551"/>
      <c r="CE42" s="551"/>
      <c r="CF42" s="551"/>
      <c r="CG42" s="551"/>
      <c r="CH42" s="551"/>
      <c r="CI42" s="552"/>
      <c r="CJ42" s="538" t="s">
        <v>6</v>
      </c>
      <c r="CK42" s="538"/>
      <c r="CL42" s="551">
        <v>73664</v>
      </c>
      <c r="CM42" s="551"/>
      <c r="CN42" s="551"/>
      <c r="CO42" s="551"/>
      <c r="CP42" s="551"/>
      <c r="CQ42" s="551"/>
      <c r="CR42" s="551"/>
      <c r="CS42" s="551"/>
      <c r="CT42" s="551"/>
      <c r="CU42" s="551"/>
      <c r="CV42" s="551"/>
      <c r="CW42" s="551"/>
      <c r="CX42" s="551"/>
      <c r="CY42" s="551"/>
      <c r="CZ42" s="551"/>
      <c r="DA42" s="551"/>
      <c r="DB42" s="551"/>
      <c r="DC42" s="551"/>
      <c r="DD42" s="595" t="s">
        <v>7</v>
      </c>
      <c r="DE42" s="595"/>
      <c r="DF42" s="550"/>
      <c r="DG42" s="551"/>
      <c r="DH42" s="551"/>
      <c r="DI42" s="551"/>
      <c r="DJ42" s="551"/>
      <c r="DK42" s="551"/>
      <c r="DL42" s="551"/>
      <c r="DM42" s="551"/>
      <c r="DN42" s="551"/>
      <c r="DO42" s="551"/>
      <c r="DP42" s="551"/>
      <c r="DQ42" s="551"/>
      <c r="DR42" s="551"/>
      <c r="DS42" s="551"/>
      <c r="DT42" s="551"/>
      <c r="DU42" s="552"/>
      <c r="DV42" s="550"/>
      <c r="DW42" s="551"/>
      <c r="DX42" s="551"/>
      <c r="DY42" s="551"/>
      <c r="DZ42" s="551"/>
      <c r="EA42" s="551"/>
      <c r="EB42" s="551"/>
      <c r="EC42" s="551"/>
      <c r="ED42" s="551"/>
      <c r="EE42" s="551"/>
      <c r="EF42" s="551"/>
      <c r="EG42" s="551"/>
      <c r="EH42" s="551"/>
      <c r="EI42" s="551"/>
      <c r="EJ42" s="551"/>
      <c r="EK42" s="552"/>
      <c r="EL42" s="550"/>
      <c r="EM42" s="551"/>
      <c r="EN42" s="551"/>
      <c r="EO42" s="551"/>
      <c r="EP42" s="551"/>
      <c r="EQ42" s="551"/>
      <c r="ER42" s="551"/>
      <c r="ES42" s="551"/>
      <c r="ET42" s="551"/>
      <c r="EU42" s="551"/>
      <c r="EV42" s="551"/>
      <c r="EW42" s="551"/>
      <c r="EX42" s="551"/>
      <c r="EY42" s="551"/>
      <c r="EZ42" s="551"/>
      <c r="FA42" s="551"/>
      <c r="FB42" s="552"/>
      <c r="FC42" s="550"/>
      <c r="FD42" s="551"/>
      <c r="FE42" s="551"/>
      <c r="FF42" s="551"/>
      <c r="FG42" s="551"/>
      <c r="FH42" s="551"/>
      <c r="FI42" s="551"/>
      <c r="FJ42" s="551"/>
      <c r="FK42" s="551"/>
      <c r="FL42" s="551"/>
      <c r="FM42" s="551"/>
      <c r="FN42" s="551"/>
      <c r="FO42" s="551"/>
      <c r="FP42" s="551"/>
      <c r="FQ42" s="551"/>
      <c r="FR42" s="552"/>
      <c r="FS42" s="748"/>
      <c r="FT42" s="595"/>
      <c r="FU42" s="551"/>
      <c r="FV42" s="551"/>
      <c r="FW42" s="551"/>
      <c r="FX42" s="551"/>
      <c r="FY42" s="551"/>
      <c r="FZ42" s="551"/>
      <c r="GA42" s="551"/>
      <c r="GB42" s="551"/>
      <c r="GC42" s="551"/>
      <c r="GD42" s="551"/>
      <c r="GE42" s="551"/>
      <c r="GF42" s="551"/>
      <c r="GG42" s="538"/>
      <c r="GH42" s="940"/>
      <c r="GM42"/>
      <c r="GN42"/>
      <c r="GO42"/>
      <c r="GP42"/>
      <c r="GQ42"/>
      <c r="GR42"/>
      <c r="GS42"/>
      <c r="GT42"/>
      <c r="GU42"/>
      <c r="GV42"/>
      <c r="GW42"/>
      <c r="GX42"/>
      <c r="GY42"/>
      <c r="GZ42"/>
      <c r="HA42"/>
      <c r="HB42"/>
      <c r="HC42"/>
      <c r="HD42"/>
    </row>
    <row r="43" spans="1:212" ht="6" customHeight="1" thickBot="1" x14ac:dyDescent="0.25">
      <c r="A43" s="20"/>
      <c r="B43" s="634"/>
      <c r="C43" s="634"/>
      <c r="D43" s="634"/>
      <c r="E43" s="634"/>
      <c r="F43" s="634"/>
      <c r="G43" s="634"/>
      <c r="H43" s="634"/>
      <c r="I43" s="634"/>
      <c r="J43" s="634"/>
      <c r="K43" s="634"/>
      <c r="L43" s="634"/>
      <c r="M43" s="634"/>
      <c r="N43" s="634"/>
      <c r="O43" s="634"/>
      <c r="P43" s="634"/>
      <c r="Q43" s="634"/>
      <c r="R43" s="634"/>
      <c r="S43" s="634"/>
      <c r="T43" s="634"/>
      <c r="U43" s="634"/>
      <c r="V43" s="635"/>
      <c r="W43" s="936"/>
      <c r="X43" s="679"/>
      <c r="Y43" s="680"/>
      <c r="Z43" s="680"/>
      <c r="AA43" s="680"/>
      <c r="AB43" s="680"/>
      <c r="AC43" s="680"/>
      <c r="AD43" s="680"/>
      <c r="AE43" s="680"/>
      <c r="AF43" s="680"/>
      <c r="AG43" s="680"/>
      <c r="AH43" s="680"/>
      <c r="AI43" s="680"/>
      <c r="AJ43" s="680"/>
      <c r="AK43" s="681"/>
      <c r="AL43" s="627"/>
      <c r="AM43" s="554"/>
      <c r="AN43" s="554"/>
      <c r="AO43" s="554"/>
      <c r="AP43" s="554"/>
      <c r="AQ43" s="554"/>
      <c r="AR43" s="554"/>
      <c r="AS43" s="554"/>
      <c r="AT43" s="554"/>
      <c r="AU43" s="554"/>
      <c r="AV43" s="554"/>
      <c r="AW43" s="554"/>
      <c r="AX43" s="554"/>
      <c r="AY43" s="554"/>
      <c r="AZ43" s="554"/>
      <c r="BA43" s="555"/>
      <c r="BB43" s="597"/>
      <c r="BC43" s="597"/>
      <c r="BD43" s="554"/>
      <c r="BE43" s="554"/>
      <c r="BF43" s="554"/>
      <c r="BG43" s="554"/>
      <c r="BH43" s="554"/>
      <c r="BI43" s="554"/>
      <c r="BJ43" s="554"/>
      <c r="BK43" s="554"/>
      <c r="BL43" s="554"/>
      <c r="BM43" s="554"/>
      <c r="BN43" s="554"/>
      <c r="BO43" s="554"/>
      <c r="BP43" s="540"/>
      <c r="BQ43" s="540"/>
      <c r="BR43" s="553"/>
      <c r="BS43" s="554"/>
      <c r="BT43" s="554"/>
      <c r="BU43" s="554"/>
      <c r="BV43" s="554"/>
      <c r="BW43" s="554"/>
      <c r="BX43" s="554"/>
      <c r="BY43" s="554"/>
      <c r="BZ43" s="554"/>
      <c r="CA43" s="554"/>
      <c r="CB43" s="554"/>
      <c r="CC43" s="554"/>
      <c r="CD43" s="554"/>
      <c r="CE43" s="554"/>
      <c r="CF43" s="554"/>
      <c r="CG43" s="554"/>
      <c r="CH43" s="554"/>
      <c r="CI43" s="555"/>
      <c r="CJ43" s="540"/>
      <c r="CK43" s="540"/>
      <c r="CL43" s="554"/>
      <c r="CM43" s="554"/>
      <c r="CN43" s="554"/>
      <c r="CO43" s="554"/>
      <c r="CP43" s="554"/>
      <c r="CQ43" s="554"/>
      <c r="CR43" s="554"/>
      <c r="CS43" s="554"/>
      <c r="CT43" s="554"/>
      <c r="CU43" s="554"/>
      <c r="CV43" s="554"/>
      <c r="CW43" s="554"/>
      <c r="CX43" s="554"/>
      <c r="CY43" s="554"/>
      <c r="CZ43" s="554"/>
      <c r="DA43" s="554"/>
      <c r="DB43" s="554"/>
      <c r="DC43" s="554"/>
      <c r="DD43" s="597"/>
      <c r="DE43" s="597"/>
      <c r="DF43" s="553"/>
      <c r="DG43" s="554"/>
      <c r="DH43" s="554"/>
      <c r="DI43" s="554"/>
      <c r="DJ43" s="554"/>
      <c r="DK43" s="554"/>
      <c r="DL43" s="554"/>
      <c r="DM43" s="554"/>
      <c r="DN43" s="554"/>
      <c r="DO43" s="554"/>
      <c r="DP43" s="554"/>
      <c r="DQ43" s="554"/>
      <c r="DR43" s="554"/>
      <c r="DS43" s="554"/>
      <c r="DT43" s="554"/>
      <c r="DU43" s="555"/>
      <c r="DV43" s="553"/>
      <c r="DW43" s="554"/>
      <c r="DX43" s="554"/>
      <c r="DY43" s="554"/>
      <c r="DZ43" s="554"/>
      <c r="EA43" s="554"/>
      <c r="EB43" s="554"/>
      <c r="EC43" s="554"/>
      <c r="ED43" s="554"/>
      <c r="EE43" s="554"/>
      <c r="EF43" s="554"/>
      <c r="EG43" s="554"/>
      <c r="EH43" s="554"/>
      <c r="EI43" s="554"/>
      <c r="EJ43" s="554"/>
      <c r="EK43" s="555"/>
      <c r="EL43" s="553"/>
      <c r="EM43" s="554"/>
      <c r="EN43" s="554"/>
      <c r="EO43" s="554"/>
      <c r="EP43" s="554"/>
      <c r="EQ43" s="554"/>
      <c r="ER43" s="554"/>
      <c r="ES43" s="554"/>
      <c r="ET43" s="554"/>
      <c r="EU43" s="554"/>
      <c r="EV43" s="554"/>
      <c r="EW43" s="554"/>
      <c r="EX43" s="554"/>
      <c r="EY43" s="554"/>
      <c r="EZ43" s="554"/>
      <c r="FA43" s="554"/>
      <c r="FB43" s="555"/>
      <c r="FC43" s="553"/>
      <c r="FD43" s="554"/>
      <c r="FE43" s="554"/>
      <c r="FF43" s="554"/>
      <c r="FG43" s="554"/>
      <c r="FH43" s="554"/>
      <c r="FI43" s="554"/>
      <c r="FJ43" s="554"/>
      <c r="FK43" s="554"/>
      <c r="FL43" s="554"/>
      <c r="FM43" s="554"/>
      <c r="FN43" s="554"/>
      <c r="FO43" s="554"/>
      <c r="FP43" s="554"/>
      <c r="FQ43" s="554"/>
      <c r="FR43" s="555"/>
      <c r="FS43" s="750"/>
      <c r="FT43" s="597"/>
      <c r="FU43" s="554"/>
      <c r="FV43" s="554"/>
      <c r="FW43" s="554"/>
      <c r="FX43" s="554"/>
      <c r="FY43" s="554"/>
      <c r="FZ43" s="554"/>
      <c r="GA43" s="554"/>
      <c r="GB43" s="554"/>
      <c r="GC43" s="554"/>
      <c r="GD43" s="554"/>
      <c r="GE43" s="554"/>
      <c r="GF43" s="554"/>
      <c r="GG43" s="540"/>
      <c r="GH43" s="942"/>
      <c r="GM43"/>
      <c r="GN43"/>
      <c r="GO43"/>
      <c r="GP43"/>
      <c r="GQ43"/>
      <c r="GR43"/>
      <c r="GS43"/>
      <c r="GT43"/>
      <c r="GU43"/>
      <c r="GV43"/>
      <c r="GW43"/>
      <c r="GX43"/>
      <c r="GY43"/>
      <c r="GZ43"/>
      <c r="HA43"/>
      <c r="HB43"/>
      <c r="HC43"/>
      <c r="HD43"/>
    </row>
    <row r="44" spans="1:212" x14ac:dyDescent="0.2">
      <c r="B44" s="164"/>
      <c r="C44" s="160"/>
      <c r="D44" s="160"/>
      <c r="E44" s="160"/>
      <c r="F44" s="160"/>
      <c r="G44" s="160"/>
      <c r="H44" s="160"/>
      <c r="I44" s="160"/>
      <c r="J44" s="160"/>
      <c r="K44" s="160"/>
      <c r="L44" s="160"/>
      <c r="M44" s="160"/>
      <c r="N44" s="160"/>
      <c r="O44" s="160"/>
      <c r="P44" s="160"/>
      <c r="Q44" s="160"/>
      <c r="R44" s="160"/>
      <c r="S44" s="160"/>
      <c r="T44" s="160"/>
      <c r="U44" s="160"/>
      <c r="V44" s="160"/>
      <c r="W44" s="160"/>
    </row>
    <row r="45" spans="1:212" s="147" customFormat="1" x14ac:dyDescent="0.2">
      <c r="A45" s="3"/>
      <c r="B45" s="2"/>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row>
    <row r="47" spans="1:212" ht="15" x14ac:dyDescent="0.25">
      <c r="A47" s="556" t="s">
        <v>64</v>
      </c>
      <c r="B47" s="556"/>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56"/>
      <c r="AF47" s="556"/>
      <c r="AG47" s="556"/>
      <c r="AH47" s="556"/>
      <c r="AI47" s="556"/>
      <c r="AJ47" s="556"/>
      <c r="AK47" s="556"/>
      <c r="AL47" s="556"/>
      <c r="AM47" s="556"/>
      <c r="AN47" s="556"/>
      <c r="AO47" s="556"/>
      <c r="AP47" s="556"/>
      <c r="AQ47" s="556"/>
      <c r="AR47" s="556"/>
      <c r="AS47" s="556"/>
      <c r="AT47" s="556"/>
      <c r="AU47" s="556"/>
      <c r="AV47" s="556"/>
      <c r="AW47" s="556"/>
      <c r="AX47" s="556"/>
      <c r="AY47" s="556"/>
      <c r="AZ47" s="556"/>
      <c r="BA47" s="556"/>
      <c r="BB47" s="556"/>
      <c r="BC47" s="556"/>
      <c r="BD47" s="556"/>
      <c r="BE47" s="556"/>
      <c r="BF47" s="556"/>
      <c r="BG47" s="556"/>
      <c r="BH47" s="556"/>
      <c r="BI47" s="556"/>
      <c r="BJ47" s="556"/>
      <c r="BK47" s="556"/>
      <c r="BL47" s="556"/>
      <c r="BM47" s="556"/>
      <c r="BN47" s="556"/>
      <c r="BO47" s="556"/>
      <c r="BP47" s="556"/>
      <c r="BQ47" s="556"/>
      <c r="BR47" s="556"/>
      <c r="BS47" s="556"/>
      <c r="BT47" s="556"/>
      <c r="BU47" s="556"/>
      <c r="BV47" s="556"/>
      <c r="BW47" s="556"/>
      <c r="BX47" s="556"/>
      <c r="BY47" s="556"/>
      <c r="BZ47" s="556"/>
      <c r="CA47" s="556"/>
      <c r="CB47" s="556"/>
      <c r="CC47" s="556"/>
      <c r="CD47" s="556"/>
      <c r="CE47" s="556"/>
      <c r="CF47" s="556"/>
      <c r="CG47" s="556"/>
      <c r="CH47" s="556"/>
      <c r="CI47" s="556"/>
      <c r="CJ47" s="556"/>
      <c r="CK47" s="556"/>
      <c r="CL47" s="556"/>
      <c r="CM47" s="556"/>
      <c r="CN47" s="556"/>
      <c r="CO47" s="556"/>
      <c r="CP47" s="556"/>
      <c r="CQ47" s="556"/>
      <c r="CR47" s="556"/>
      <c r="CS47" s="556"/>
      <c r="CT47" s="556"/>
      <c r="CU47" s="556"/>
      <c r="CV47" s="556"/>
      <c r="CW47" s="556"/>
      <c r="CX47" s="556"/>
      <c r="CY47" s="556"/>
      <c r="CZ47" s="556"/>
      <c r="DA47" s="556"/>
      <c r="DB47" s="556"/>
      <c r="DC47" s="556"/>
      <c r="DD47" s="556"/>
      <c r="DE47" s="556"/>
      <c r="DF47" s="556"/>
      <c r="DG47" s="556"/>
      <c r="DH47" s="556"/>
      <c r="DI47" s="556"/>
      <c r="DJ47" s="146"/>
      <c r="DK47" s="146"/>
      <c r="DL47" s="146"/>
      <c r="DM47" s="146"/>
      <c r="DN47" s="146"/>
      <c r="DO47" s="146"/>
      <c r="DP47" s="146"/>
      <c r="DQ47" s="146"/>
      <c r="DR47" s="146"/>
      <c r="DS47" s="146"/>
      <c r="DT47" s="146"/>
      <c r="DU47" s="146"/>
      <c r="DV47" s="146"/>
      <c r="DW47" s="146"/>
      <c r="DX47" s="146"/>
      <c r="DY47" s="146"/>
      <c r="DZ47" s="14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row>
    <row r="48" spans="1:212" x14ac:dyDescent="0.2">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row>
    <row r="49" spans="1:256" ht="15" customHeight="1" x14ac:dyDescent="0.2">
      <c r="A49" s="566" t="s">
        <v>2</v>
      </c>
      <c r="B49" s="567"/>
      <c r="C49" s="567"/>
      <c r="D49" s="567"/>
      <c r="E49" s="567"/>
      <c r="F49" s="567"/>
      <c r="G49" s="567"/>
      <c r="H49" s="567"/>
      <c r="I49" s="567"/>
      <c r="J49" s="567"/>
      <c r="K49" s="567"/>
      <c r="L49" s="567"/>
      <c r="M49" s="567"/>
      <c r="N49" s="567"/>
      <c r="O49" s="567"/>
      <c r="P49" s="567"/>
      <c r="Q49" s="567"/>
      <c r="R49" s="567"/>
      <c r="S49" s="567"/>
      <c r="T49" s="567"/>
      <c r="U49" s="567"/>
      <c r="V49" s="568"/>
      <c r="W49" s="922" t="s">
        <v>102</v>
      </c>
      <c r="X49" s="560" t="s">
        <v>18</v>
      </c>
      <c r="Y49" s="561"/>
      <c r="Z49" s="561"/>
      <c r="AA49" s="561"/>
      <c r="AB49" s="561"/>
      <c r="AC49" s="561"/>
      <c r="AD49" s="561"/>
      <c r="AE49" s="561"/>
      <c r="AF49" s="561"/>
      <c r="AG49" s="561"/>
      <c r="AH49" s="561"/>
      <c r="AI49" s="561"/>
      <c r="AJ49" s="561"/>
      <c r="AK49" s="561"/>
      <c r="AL49" s="561"/>
      <c r="AM49" s="561"/>
      <c r="AN49" s="561"/>
      <c r="AO49" s="561"/>
      <c r="AP49" s="561"/>
      <c r="AQ49" s="561"/>
      <c r="AR49" s="561"/>
      <c r="AS49" s="561"/>
      <c r="AT49" s="561"/>
      <c r="AU49" s="561"/>
      <c r="AV49" s="561"/>
      <c r="AW49" s="561"/>
      <c r="AX49" s="561"/>
      <c r="AY49" s="561"/>
      <c r="AZ49" s="561"/>
      <c r="BA49" s="562"/>
      <c r="BB49" s="560" t="s">
        <v>18</v>
      </c>
      <c r="BC49" s="561"/>
      <c r="BD49" s="561"/>
      <c r="BE49" s="561"/>
      <c r="BF49" s="561"/>
      <c r="BG49" s="561"/>
      <c r="BH49" s="561"/>
      <c r="BI49" s="561"/>
      <c r="BJ49" s="561"/>
      <c r="BK49" s="561"/>
      <c r="BL49" s="561"/>
      <c r="BM49" s="561"/>
      <c r="BN49" s="561"/>
      <c r="BO49" s="561"/>
      <c r="BP49" s="561"/>
      <c r="BQ49" s="561"/>
      <c r="BR49" s="561"/>
      <c r="BS49" s="561"/>
      <c r="BT49" s="561"/>
      <c r="BU49" s="561"/>
      <c r="BV49" s="561"/>
      <c r="BW49" s="561"/>
      <c r="BX49" s="561"/>
      <c r="BY49" s="561"/>
      <c r="BZ49" s="561"/>
      <c r="CA49" s="561"/>
      <c r="CB49" s="561"/>
      <c r="CC49" s="561"/>
      <c r="CD49" s="561"/>
      <c r="CE49" s="562"/>
      <c r="CF49" s="560" t="s">
        <v>18</v>
      </c>
      <c r="CG49" s="561"/>
      <c r="CH49" s="561"/>
      <c r="CI49" s="561"/>
      <c r="CJ49" s="561"/>
      <c r="CK49" s="561"/>
      <c r="CL49" s="561"/>
      <c r="CM49" s="561"/>
      <c r="CN49" s="561"/>
      <c r="CO49" s="561"/>
      <c r="CP49" s="561"/>
      <c r="CQ49" s="561"/>
      <c r="CR49" s="561"/>
      <c r="CS49" s="561"/>
      <c r="CT49" s="561"/>
      <c r="CU49" s="561"/>
      <c r="CV49" s="561"/>
      <c r="CW49" s="561"/>
      <c r="CX49" s="561"/>
      <c r="CY49" s="561"/>
      <c r="CZ49" s="561"/>
      <c r="DA49" s="561"/>
      <c r="DB49" s="561"/>
      <c r="DC49" s="561"/>
      <c r="DD49" s="561"/>
      <c r="DE49" s="561"/>
      <c r="DF49" s="561"/>
      <c r="DG49" s="561"/>
      <c r="DH49" s="561"/>
      <c r="DI49" s="562"/>
      <c r="DJ49" s="2"/>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row>
    <row r="50" spans="1:256" ht="15" customHeight="1" x14ac:dyDescent="0.2">
      <c r="A50" s="815"/>
      <c r="B50" s="816"/>
      <c r="C50" s="816"/>
      <c r="D50" s="816"/>
      <c r="E50" s="816"/>
      <c r="F50" s="816"/>
      <c r="G50" s="816"/>
      <c r="H50" s="816"/>
      <c r="I50" s="816"/>
      <c r="J50" s="816"/>
      <c r="K50" s="816"/>
      <c r="L50" s="816"/>
      <c r="M50" s="816"/>
      <c r="N50" s="816"/>
      <c r="O50" s="816"/>
      <c r="P50" s="816"/>
      <c r="Q50" s="816"/>
      <c r="R50" s="816"/>
      <c r="S50" s="816"/>
      <c r="T50" s="816"/>
      <c r="U50" s="816"/>
      <c r="V50" s="921"/>
      <c r="W50" s="923"/>
      <c r="X50" s="907" t="s">
        <v>214</v>
      </c>
      <c r="Y50" s="563"/>
      <c r="Z50" s="563"/>
      <c r="AA50" s="563"/>
      <c r="AB50" s="563"/>
      <c r="AC50" s="563"/>
      <c r="AD50" s="563"/>
      <c r="AE50" s="563"/>
      <c r="AF50" s="563"/>
      <c r="AG50" s="563"/>
      <c r="AH50" s="563"/>
      <c r="AI50" s="563"/>
      <c r="AJ50" s="563"/>
      <c r="AK50" s="563"/>
      <c r="AL50" s="563"/>
      <c r="AM50" s="563"/>
      <c r="AN50" s="563"/>
      <c r="AO50" s="563"/>
      <c r="AP50" s="563"/>
      <c r="AQ50" s="563"/>
      <c r="AR50" s="563"/>
      <c r="AS50" s="563"/>
      <c r="AT50" s="563"/>
      <c r="AU50" s="563"/>
      <c r="AV50" s="563"/>
      <c r="AW50" s="563"/>
      <c r="AX50" s="563"/>
      <c r="AY50" s="563"/>
      <c r="AZ50" s="563"/>
      <c r="BA50" s="908"/>
      <c r="BB50" s="683" t="s">
        <v>182</v>
      </c>
      <c r="BC50" s="684"/>
      <c r="BD50" s="684"/>
      <c r="BE50" s="684"/>
      <c r="BF50" s="684"/>
      <c r="BG50" s="684"/>
      <c r="BH50" s="684"/>
      <c r="BI50" s="684"/>
      <c r="BJ50" s="684"/>
      <c r="BK50" s="684"/>
      <c r="BL50" s="684"/>
      <c r="BM50" s="684"/>
      <c r="BN50" s="684"/>
      <c r="BO50" s="684"/>
      <c r="BP50" s="684"/>
      <c r="BQ50" s="684"/>
      <c r="BR50" s="684"/>
      <c r="BS50" s="684"/>
      <c r="BT50" s="684"/>
      <c r="BU50" s="684"/>
      <c r="BV50" s="684"/>
      <c r="BW50" s="684"/>
      <c r="BX50" s="684"/>
      <c r="BY50" s="684"/>
      <c r="BZ50" s="684"/>
      <c r="CA50" s="684"/>
      <c r="CB50" s="684"/>
      <c r="CC50" s="684"/>
      <c r="CD50" s="684"/>
      <c r="CE50" s="920"/>
      <c r="CF50" s="683" t="s">
        <v>183</v>
      </c>
      <c r="CG50" s="684"/>
      <c r="CH50" s="684"/>
      <c r="CI50" s="684"/>
      <c r="CJ50" s="684"/>
      <c r="CK50" s="684"/>
      <c r="CL50" s="684"/>
      <c r="CM50" s="684"/>
      <c r="CN50" s="684"/>
      <c r="CO50" s="684"/>
      <c r="CP50" s="684"/>
      <c r="CQ50" s="684"/>
      <c r="CR50" s="684"/>
      <c r="CS50" s="684"/>
      <c r="CT50" s="684"/>
      <c r="CU50" s="684"/>
      <c r="CV50" s="684"/>
      <c r="CW50" s="684"/>
      <c r="CX50" s="684"/>
      <c r="CY50" s="684"/>
      <c r="CZ50" s="684"/>
      <c r="DA50" s="684"/>
      <c r="DB50" s="684"/>
      <c r="DC50" s="684"/>
      <c r="DD50" s="684"/>
      <c r="DE50" s="684"/>
      <c r="DF50" s="684"/>
      <c r="DG50" s="684"/>
      <c r="DH50" s="684"/>
      <c r="DI50" s="920"/>
      <c r="DJ50" s="2"/>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row>
    <row r="51" spans="1:256" ht="15" customHeight="1" thickBot="1" x14ac:dyDescent="0.25">
      <c r="A51" s="576">
        <v>1</v>
      </c>
      <c r="B51" s="577"/>
      <c r="C51" s="577"/>
      <c r="D51" s="577"/>
      <c r="E51" s="577"/>
      <c r="F51" s="577"/>
      <c r="G51" s="577"/>
      <c r="H51" s="577"/>
      <c r="I51" s="577"/>
      <c r="J51" s="577"/>
      <c r="K51" s="577"/>
      <c r="L51" s="577"/>
      <c r="M51" s="577"/>
      <c r="N51" s="577"/>
      <c r="O51" s="577"/>
      <c r="P51" s="577"/>
      <c r="Q51" s="577"/>
      <c r="R51" s="577"/>
      <c r="S51" s="577"/>
      <c r="T51" s="577"/>
      <c r="U51" s="577"/>
      <c r="V51" s="578"/>
      <c r="W51" s="127">
        <v>2</v>
      </c>
      <c r="X51" s="904">
        <v>3</v>
      </c>
      <c r="Y51" s="905"/>
      <c r="Z51" s="905"/>
      <c r="AA51" s="905"/>
      <c r="AB51" s="905"/>
      <c r="AC51" s="905"/>
      <c r="AD51" s="905"/>
      <c r="AE51" s="905"/>
      <c r="AF51" s="905"/>
      <c r="AG51" s="905"/>
      <c r="AH51" s="905"/>
      <c r="AI51" s="905"/>
      <c r="AJ51" s="905"/>
      <c r="AK51" s="905"/>
      <c r="AL51" s="905"/>
      <c r="AM51" s="905"/>
      <c r="AN51" s="905"/>
      <c r="AO51" s="905"/>
      <c r="AP51" s="905"/>
      <c r="AQ51" s="905"/>
      <c r="AR51" s="905"/>
      <c r="AS51" s="905"/>
      <c r="AT51" s="905"/>
      <c r="AU51" s="905"/>
      <c r="AV51" s="905"/>
      <c r="AW51" s="905"/>
      <c r="AX51" s="905"/>
      <c r="AY51" s="905"/>
      <c r="AZ51" s="905"/>
      <c r="BA51" s="906"/>
      <c r="BB51" s="904">
        <v>4</v>
      </c>
      <c r="BC51" s="905"/>
      <c r="BD51" s="905"/>
      <c r="BE51" s="905"/>
      <c r="BF51" s="905"/>
      <c r="BG51" s="905"/>
      <c r="BH51" s="905"/>
      <c r="BI51" s="905"/>
      <c r="BJ51" s="905"/>
      <c r="BK51" s="905"/>
      <c r="BL51" s="905"/>
      <c r="BM51" s="905"/>
      <c r="BN51" s="905"/>
      <c r="BO51" s="905"/>
      <c r="BP51" s="905"/>
      <c r="BQ51" s="905"/>
      <c r="BR51" s="905"/>
      <c r="BS51" s="905"/>
      <c r="BT51" s="905"/>
      <c r="BU51" s="905"/>
      <c r="BV51" s="905"/>
      <c r="BW51" s="905"/>
      <c r="BX51" s="905"/>
      <c r="BY51" s="905"/>
      <c r="BZ51" s="905"/>
      <c r="CA51" s="905"/>
      <c r="CB51" s="905"/>
      <c r="CC51" s="905"/>
      <c r="CD51" s="905"/>
      <c r="CE51" s="906"/>
      <c r="CF51" s="904">
        <v>5</v>
      </c>
      <c r="CG51" s="905"/>
      <c r="CH51" s="905"/>
      <c r="CI51" s="905"/>
      <c r="CJ51" s="905"/>
      <c r="CK51" s="905"/>
      <c r="CL51" s="905"/>
      <c r="CM51" s="905"/>
      <c r="CN51" s="905"/>
      <c r="CO51" s="905"/>
      <c r="CP51" s="905"/>
      <c r="CQ51" s="905"/>
      <c r="CR51" s="905"/>
      <c r="CS51" s="905"/>
      <c r="CT51" s="905"/>
      <c r="CU51" s="905"/>
      <c r="CV51" s="905"/>
      <c r="CW51" s="905"/>
      <c r="CX51" s="905"/>
      <c r="CY51" s="905"/>
      <c r="CZ51" s="905"/>
      <c r="DA51" s="905"/>
      <c r="DB51" s="905"/>
      <c r="DC51" s="905"/>
      <c r="DD51" s="905"/>
      <c r="DE51" s="905"/>
      <c r="DF51" s="905"/>
      <c r="DG51" s="905"/>
      <c r="DH51" s="905"/>
      <c r="DI51" s="906"/>
      <c r="DJ51" s="2"/>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row>
    <row r="52" spans="1:256" s="138" customFormat="1" ht="30" customHeight="1" x14ac:dyDescent="0.2">
      <c r="A52" s="917" t="s">
        <v>100</v>
      </c>
      <c r="B52" s="918"/>
      <c r="C52" s="918"/>
      <c r="D52" s="918"/>
      <c r="E52" s="918"/>
      <c r="F52" s="918"/>
      <c r="G52" s="918"/>
      <c r="H52" s="918"/>
      <c r="I52" s="918"/>
      <c r="J52" s="918"/>
      <c r="K52" s="918"/>
      <c r="L52" s="918"/>
      <c r="M52" s="918"/>
      <c r="N52" s="918"/>
      <c r="O52" s="918"/>
      <c r="P52" s="918"/>
      <c r="Q52" s="918"/>
      <c r="R52" s="918"/>
      <c r="S52" s="918"/>
      <c r="T52" s="918"/>
      <c r="U52" s="918"/>
      <c r="V52" s="919"/>
      <c r="W52" s="52">
        <v>5440</v>
      </c>
      <c r="X52" s="720">
        <v>0</v>
      </c>
      <c r="Y52" s="721"/>
      <c r="Z52" s="721"/>
      <c r="AA52" s="721"/>
      <c r="AB52" s="721"/>
      <c r="AC52" s="721"/>
      <c r="AD52" s="721"/>
      <c r="AE52" s="721"/>
      <c r="AF52" s="721"/>
      <c r="AG52" s="721"/>
      <c r="AH52" s="721"/>
      <c r="AI52" s="721"/>
      <c r="AJ52" s="721"/>
      <c r="AK52" s="721"/>
      <c r="AL52" s="721"/>
      <c r="AM52" s="721"/>
      <c r="AN52" s="721"/>
      <c r="AO52" s="721"/>
      <c r="AP52" s="721"/>
      <c r="AQ52" s="721"/>
      <c r="AR52" s="721"/>
      <c r="AS52" s="721"/>
      <c r="AT52" s="721"/>
      <c r="AU52" s="721"/>
      <c r="AV52" s="721"/>
      <c r="AW52" s="721"/>
      <c r="AX52" s="721"/>
      <c r="AY52" s="721"/>
      <c r="AZ52" s="721"/>
      <c r="BA52" s="722"/>
      <c r="BB52" s="756">
        <v>0</v>
      </c>
      <c r="BC52" s="721"/>
      <c r="BD52" s="721"/>
      <c r="BE52" s="721"/>
      <c r="BF52" s="721"/>
      <c r="BG52" s="721"/>
      <c r="BH52" s="721"/>
      <c r="BI52" s="721"/>
      <c r="BJ52" s="721"/>
      <c r="BK52" s="721"/>
      <c r="BL52" s="721"/>
      <c r="BM52" s="721"/>
      <c r="BN52" s="721"/>
      <c r="BO52" s="721"/>
      <c r="BP52" s="721"/>
      <c r="BQ52" s="721"/>
      <c r="BR52" s="721"/>
      <c r="BS52" s="721"/>
      <c r="BT52" s="721"/>
      <c r="BU52" s="721"/>
      <c r="BV52" s="721"/>
      <c r="BW52" s="721"/>
      <c r="BX52" s="721"/>
      <c r="BY52" s="721"/>
      <c r="BZ52" s="721"/>
      <c r="CA52" s="721"/>
      <c r="CB52" s="721"/>
      <c r="CC52" s="721"/>
      <c r="CD52" s="721"/>
      <c r="CE52" s="722"/>
      <c r="CF52" s="756">
        <v>0</v>
      </c>
      <c r="CG52" s="721"/>
      <c r="CH52" s="721"/>
      <c r="CI52" s="721"/>
      <c r="CJ52" s="721"/>
      <c r="CK52" s="721"/>
      <c r="CL52" s="721"/>
      <c r="CM52" s="721"/>
      <c r="CN52" s="721"/>
      <c r="CO52" s="721"/>
      <c r="CP52" s="721"/>
      <c r="CQ52" s="721"/>
      <c r="CR52" s="721"/>
      <c r="CS52" s="721"/>
      <c r="CT52" s="721"/>
      <c r="CU52" s="721"/>
      <c r="CV52" s="721"/>
      <c r="CW52" s="721"/>
      <c r="CX52" s="721"/>
      <c r="CY52" s="721"/>
      <c r="CZ52" s="721"/>
      <c r="DA52" s="721"/>
      <c r="DB52" s="721"/>
      <c r="DC52" s="721"/>
      <c r="DD52" s="721"/>
      <c r="DE52" s="721"/>
      <c r="DF52" s="721"/>
      <c r="DG52" s="721"/>
      <c r="DH52" s="721"/>
      <c r="DI52" s="757"/>
      <c r="DJ52" s="13"/>
    </row>
    <row r="53" spans="1:256" s="138" customFormat="1" ht="30" customHeight="1" thickBot="1" x14ac:dyDescent="0.25">
      <c r="A53" s="917" t="s">
        <v>65</v>
      </c>
      <c r="B53" s="918"/>
      <c r="C53" s="918"/>
      <c r="D53" s="918"/>
      <c r="E53" s="918"/>
      <c r="F53" s="918"/>
      <c r="G53" s="918"/>
      <c r="H53" s="918"/>
      <c r="I53" s="918"/>
      <c r="J53" s="918"/>
      <c r="K53" s="918"/>
      <c r="L53" s="918"/>
      <c r="M53" s="918"/>
      <c r="N53" s="918"/>
      <c r="O53" s="918"/>
      <c r="P53" s="918"/>
      <c r="Q53" s="918"/>
      <c r="R53" s="918"/>
      <c r="S53" s="918"/>
      <c r="T53" s="918"/>
      <c r="U53" s="918"/>
      <c r="V53" s="919"/>
      <c r="W53" s="52">
        <v>5445</v>
      </c>
      <c r="X53" s="723">
        <v>2218523</v>
      </c>
      <c r="Y53" s="697"/>
      <c r="Z53" s="697"/>
      <c r="AA53" s="697"/>
      <c r="AB53" s="697"/>
      <c r="AC53" s="697"/>
      <c r="AD53" s="697"/>
      <c r="AE53" s="697"/>
      <c r="AF53" s="697"/>
      <c r="AG53" s="697"/>
      <c r="AH53" s="697"/>
      <c r="AI53" s="697"/>
      <c r="AJ53" s="697"/>
      <c r="AK53" s="697"/>
      <c r="AL53" s="697"/>
      <c r="AM53" s="697"/>
      <c r="AN53" s="697"/>
      <c r="AO53" s="697"/>
      <c r="AP53" s="697"/>
      <c r="AQ53" s="697"/>
      <c r="AR53" s="697"/>
      <c r="AS53" s="697"/>
      <c r="AT53" s="697"/>
      <c r="AU53" s="697"/>
      <c r="AV53" s="697"/>
      <c r="AW53" s="697"/>
      <c r="AX53" s="697"/>
      <c r="AY53" s="697"/>
      <c r="AZ53" s="697"/>
      <c r="BA53" s="724"/>
      <c r="BB53" s="776">
        <v>1143704</v>
      </c>
      <c r="BC53" s="697"/>
      <c r="BD53" s="697"/>
      <c r="BE53" s="697"/>
      <c r="BF53" s="697"/>
      <c r="BG53" s="697"/>
      <c r="BH53" s="697"/>
      <c r="BI53" s="697"/>
      <c r="BJ53" s="697"/>
      <c r="BK53" s="697"/>
      <c r="BL53" s="697"/>
      <c r="BM53" s="697"/>
      <c r="BN53" s="697"/>
      <c r="BO53" s="697"/>
      <c r="BP53" s="697"/>
      <c r="BQ53" s="697"/>
      <c r="BR53" s="697"/>
      <c r="BS53" s="697"/>
      <c r="BT53" s="697"/>
      <c r="BU53" s="697"/>
      <c r="BV53" s="697"/>
      <c r="BW53" s="697"/>
      <c r="BX53" s="697"/>
      <c r="BY53" s="697"/>
      <c r="BZ53" s="697"/>
      <c r="CA53" s="697"/>
      <c r="CB53" s="697"/>
      <c r="CC53" s="697"/>
      <c r="CD53" s="697"/>
      <c r="CE53" s="724"/>
      <c r="CF53" s="776">
        <v>1703369</v>
      </c>
      <c r="CG53" s="697"/>
      <c r="CH53" s="697"/>
      <c r="CI53" s="697"/>
      <c r="CJ53" s="697"/>
      <c r="CK53" s="697"/>
      <c r="CL53" s="697"/>
      <c r="CM53" s="697"/>
      <c r="CN53" s="697"/>
      <c r="CO53" s="697"/>
      <c r="CP53" s="697"/>
      <c r="CQ53" s="697"/>
      <c r="CR53" s="697"/>
      <c r="CS53" s="697"/>
      <c r="CT53" s="697"/>
      <c r="CU53" s="697"/>
      <c r="CV53" s="697"/>
      <c r="CW53" s="697"/>
      <c r="CX53" s="697"/>
      <c r="CY53" s="697"/>
      <c r="CZ53" s="697"/>
      <c r="DA53" s="697"/>
      <c r="DB53" s="697"/>
      <c r="DC53" s="697"/>
      <c r="DD53" s="697"/>
      <c r="DE53" s="697"/>
      <c r="DF53" s="697"/>
      <c r="DG53" s="697"/>
      <c r="DH53" s="697"/>
      <c r="DI53" s="777"/>
      <c r="DJ53" s="13"/>
    </row>
    <row r="54" spans="1:256" x14ac:dyDescent="0.2">
      <c r="C54" s="160"/>
      <c r="D54" s="160"/>
      <c r="E54" s="160"/>
      <c r="F54" s="160"/>
      <c r="G54" s="160"/>
      <c r="H54" s="160"/>
      <c r="I54" s="160"/>
      <c r="J54" s="160"/>
      <c r="K54" s="160"/>
      <c r="L54" s="160"/>
      <c r="M54" s="160"/>
      <c r="N54" s="160"/>
      <c r="O54" s="160"/>
      <c r="P54" s="160"/>
      <c r="Q54" s="160"/>
      <c r="R54" s="160"/>
      <c r="S54" s="160"/>
      <c r="T54" s="160"/>
      <c r="U54" s="160"/>
      <c r="V54" s="160"/>
      <c r="W54" s="160"/>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row>
    <row r="55" spans="1:256" x14ac:dyDescent="0.2">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row>
    <row r="56" spans="1:256" x14ac:dyDescent="0.2">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row>
    <row r="57" spans="1:256" x14ac:dyDescent="0.2">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row>
    <row r="58" spans="1:256" x14ac:dyDescent="0.2">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row>
    <row r="59" spans="1:256" x14ac:dyDescent="0.2">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row>
    <row r="60" spans="1:256" x14ac:dyDescent="0.2">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row>
    <row r="61" spans="1:256" s="147" customFormat="1" ht="15" x14ac:dyDescent="0.25">
      <c r="A61" s="556"/>
      <c r="B61" s="556"/>
      <c r="C61" s="556"/>
      <c r="D61" s="556"/>
      <c r="E61" s="556"/>
      <c r="F61" s="556"/>
      <c r="G61" s="556"/>
      <c r="H61" s="556"/>
      <c r="I61" s="556"/>
      <c r="J61" s="556"/>
      <c r="K61" s="556"/>
      <c r="L61" s="556"/>
      <c r="M61" s="556"/>
      <c r="N61" s="556"/>
      <c r="O61" s="556"/>
      <c r="P61" s="556"/>
      <c r="Q61" s="556"/>
      <c r="R61" s="556"/>
      <c r="S61" s="556"/>
      <c r="T61" s="556"/>
      <c r="U61" s="556"/>
      <c r="V61" s="556"/>
      <c r="W61" s="556"/>
      <c r="X61" s="556"/>
      <c r="Y61" s="556"/>
      <c r="Z61" s="556"/>
      <c r="AA61" s="556"/>
      <c r="AB61" s="556"/>
      <c r="AC61" s="556"/>
      <c r="AD61" s="556"/>
      <c r="AE61" s="556"/>
      <c r="AF61" s="556"/>
      <c r="AG61" s="556"/>
      <c r="AH61" s="556"/>
      <c r="AI61" s="556"/>
      <c r="AJ61" s="556"/>
      <c r="AK61" s="556"/>
      <c r="AL61" s="556"/>
      <c r="AM61" s="556"/>
      <c r="AN61" s="556"/>
      <c r="AO61" s="556"/>
      <c r="AP61" s="556"/>
      <c r="AQ61" s="556"/>
      <c r="AR61" s="556"/>
      <c r="AS61" s="556"/>
      <c r="AT61" s="556"/>
      <c r="AU61" s="556"/>
      <c r="AV61" s="556"/>
      <c r="AW61" s="556"/>
      <c r="AX61" s="556"/>
      <c r="AY61" s="556"/>
      <c r="AZ61" s="556"/>
      <c r="BA61" s="556"/>
      <c r="BB61" s="556"/>
      <c r="BC61" s="556"/>
      <c r="BD61" s="556"/>
      <c r="BE61" s="556"/>
      <c r="BF61" s="556"/>
      <c r="BG61" s="556"/>
      <c r="BH61" s="556"/>
      <c r="BI61" s="556"/>
      <c r="BJ61" s="556"/>
      <c r="BK61" s="556"/>
      <c r="BL61" s="556"/>
      <c r="BM61" s="556"/>
      <c r="BN61" s="556"/>
      <c r="BO61" s="556"/>
      <c r="BP61" s="556"/>
      <c r="BQ61" s="556"/>
      <c r="BR61" s="556"/>
      <c r="BS61" s="556"/>
      <c r="BT61" s="556"/>
      <c r="BU61" s="556"/>
      <c r="BV61" s="556"/>
      <c r="BW61" s="556"/>
      <c r="BX61" s="556"/>
      <c r="BY61" s="556"/>
      <c r="BZ61" s="556"/>
      <c r="CA61" s="556"/>
      <c r="CB61" s="556"/>
      <c r="CC61" s="556"/>
      <c r="CD61" s="556"/>
      <c r="CE61" s="556"/>
      <c r="CF61" s="556"/>
      <c r="CG61" s="556"/>
      <c r="CH61" s="556"/>
      <c r="CI61" s="556"/>
      <c r="CJ61" s="556"/>
      <c r="CK61" s="556"/>
      <c r="CL61" s="556"/>
      <c r="CM61" s="556"/>
      <c r="CN61" s="556"/>
      <c r="CO61" s="556"/>
      <c r="CP61" s="556"/>
      <c r="CQ61" s="556"/>
      <c r="CR61" s="556"/>
      <c r="CS61" s="556"/>
      <c r="CT61" s="556"/>
      <c r="CU61" s="556"/>
      <c r="CV61" s="556"/>
      <c r="CW61" s="556"/>
      <c r="CX61" s="556"/>
      <c r="CY61" s="556"/>
      <c r="CZ61" s="556"/>
      <c r="DA61" s="556"/>
      <c r="DB61" s="556"/>
      <c r="DC61" s="556"/>
      <c r="DD61" s="556"/>
      <c r="DE61" s="556"/>
      <c r="DF61" s="556"/>
      <c r="DG61" s="556"/>
      <c r="DH61" s="556"/>
      <c r="DI61" s="556"/>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row>
    <row r="62" spans="1:256" s="147" customFormat="1" ht="15" x14ac:dyDescent="0.25">
      <c r="A62" s="556" t="s">
        <v>632</v>
      </c>
      <c r="B62" s="556"/>
      <c r="C62" s="556"/>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c r="AE62" s="556"/>
      <c r="AF62" s="556"/>
      <c r="AG62" s="556"/>
      <c r="AH62" s="556"/>
      <c r="AI62" s="556"/>
      <c r="AJ62" s="556"/>
      <c r="AK62" s="556"/>
      <c r="AL62" s="556"/>
      <c r="AM62" s="556"/>
      <c r="AN62" s="556"/>
      <c r="AO62" s="556"/>
      <c r="AP62" s="556"/>
      <c r="AQ62" s="556"/>
      <c r="AR62" s="556"/>
      <c r="AS62" s="556"/>
      <c r="AT62" s="556"/>
      <c r="AU62" s="556"/>
      <c r="AV62" s="556"/>
      <c r="AW62" s="556"/>
      <c r="AX62" s="556"/>
      <c r="AY62" s="556"/>
      <c r="AZ62" s="556"/>
      <c r="BA62" s="556"/>
      <c r="BB62" s="556"/>
      <c r="BC62" s="556"/>
      <c r="BD62" s="556"/>
      <c r="BE62" s="556"/>
      <c r="BF62" s="556"/>
      <c r="BG62" s="556"/>
      <c r="BH62" s="556"/>
      <c r="BI62" s="556"/>
      <c r="BJ62" s="556"/>
      <c r="BK62" s="556"/>
      <c r="BL62" s="556"/>
      <c r="BM62" s="556"/>
      <c r="BN62" s="556"/>
      <c r="BO62" s="556"/>
      <c r="BP62" s="556"/>
      <c r="BQ62" s="556"/>
      <c r="BR62" s="556"/>
      <c r="BS62" s="556"/>
      <c r="BT62" s="556"/>
      <c r="BU62" s="556"/>
      <c r="BV62" s="556"/>
      <c r="BW62" s="556"/>
      <c r="BX62" s="556"/>
      <c r="BY62" s="556"/>
      <c r="BZ62" s="556"/>
      <c r="CA62" s="556"/>
      <c r="CB62" s="556"/>
      <c r="CC62" s="556"/>
      <c r="CD62" s="556"/>
      <c r="CE62" s="556"/>
      <c r="CF62" s="556"/>
      <c r="CG62" s="556"/>
      <c r="CH62" s="556"/>
      <c r="CI62" s="556"/>
      <c r="CJ62" s="556"/>
      <c r="CK62" s="556"/>
      <c r="CL62" s="556"/>
      <c r="CM62" s="556"/>
      <c r="CN62" s="556"/>
      <c r="CO62" s="556"/>
      <c r="CP62" s="556"/>
      <c r="CQ62" s="556"/>
      <c r="CR62" s="556"/>
      <c r="CS62" s="556"/>
      <c r="CT62" s="556"/>
      <c r="CU62" s="556"/>
      <c r="CV62" s="556"/>
      <c r="CW62" s="556"/>
      <c r="CX62" s="556"/>
      <c r="CY62" s="556"/>
      <c r="CZ62" s="556"/>
      <c r="DA62" s="556"/>
      <c r="DB62" s="556"/>
      <c r="DC62" s="556"/>
      <c r="DD62" s="556"/>
      <c r="DE62" s="556"/>
      <c r="DF62" s="556"/>
      <c r="DG62" s="556"/>
      <c r="DH62" s="556"/>
      <c r="DI62" s="556"/>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row>
    <row r="63" spans="1:256" s="147" customForma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47" customFormat="1" ht="18.75" customHeight="1" x14ac:dyDescent="0.2">
      <c r="A64" s="566" t="s">
        <v>2</v>
      </c>
      <c r="B64" s="567"/>
      <c r="C64" s="567"/>
      <c r="D64" s="567"/>
      <c r="E64" s="567"/>
      <c r="F64" s="567"/>
      <c r="G64" s="567"/>
      <c r="H64" s="567"/>
      <c r="I64" s="567"/>
      <c r="J64" s="567"/>
      <c r="K64" s="567"/>
      <c r="L64" s="567"/>
      <c r="M64" s="567"/>
      <c r="N64" s="567"/>
      <c r="O64" s="567"/>
      <c r="P64" s="567"/>
      <c r="Q64" s="567"/>
      <c r="R64" s="567"/>
      <c r="S64" s="567"/>
      <c r="T64" s="567"/>
      <c r="U64" s="567"/>
      <c r="V64" s="568"/>
      <c r="W64" s="922" t="s">
        <v>102</v>
      </c>
      <c r="X64" s="560" t="s">
        <v>18</v>
      </c>
      <c r="Y64" s="561"/>
      <c r="Z64" s="561"/>
      <c r="AA64" s="561"/>
      <c r="AB64" s="561"/>
      <c r="AC64" s="561"/>
      <c r="AD64" s="561"/>
      <c r="AE64" s="561"/>
      <c r="AF64" s="561"/>
      <c r="AG64" s="561"/>
      <c r="AH64" s="561"/>
      <c r="AI64" s="561"/>
      <c r="AJ64" s="561"/>
      <c r="AK64" s="561"/>
      <c r="AL64" s="561"/>
      <c r="AM64" s="561"/>
      <c r="AN64" s="561"/>
      <c r="AO64" s="561"/>
      <c r="AP64" s="561"/>
      <c r="AQ64" s="561"/>
      <c r="AR64" s="561"/>
      <c r="AS64" s="561"/>
      <c r="AT64" s="561"/>
      <c r="AU64" s="561"/>
      <c r="AV64" s="561"/>
      <c r="AW64" s="561"/>
      <c r="AX64" s="561"/>
      <c r="AY64" s="561"/>
      <c r="AZ64" s="561"/>
      <c r="BA64" s="562"/>
      <c r="BB64" s="560" t="s">
        <v>18</v>
      </c>
      <c r="BC64" s="561"/>
      <c r="BD64" s="561"/>
      <c r="BE64" s="561"/>
      <c r="BF64" s="561"/>
      <c r="BG64" s="561"/>
      <c r="BH64" s="561"/>
      <c r="BI64" s="561"/>
      <c r="BJ64" s="561"/>
      <c r="BK64" s="561"/>
      <c r="BL64" s="561"/>
      <c r="BM64" s="561"/>
      <c r="BN64" s="561"/>
      <c r="BO64" s="561"/>
      <c r="BP64" s="561"/>
      <c r="BQ64" s="561"/>
      <c r="BR64" s="561"/>
      <c r="BS64" s="561"/>
      <c r="BT64" s="561"/>
      <c r="BU64" s="561"/>
      <c r="BV64" s="561"/>
      <c r="BW64" s="561"/>
      <c r="BX64" s="561"/>
      <c r="BY64" s="561"/>
      <c r="BZ64" s="561"/>
      <c r="CA64" s="561"/>
      <c r="CB64" s="561"/>
      <c r="CC64" s="561"/>
      <c r="CD64" s="561"/>
      <c r="CE64" s="562"/>
      <c r="CF64" s="560" t="s">
        <v>18</v>
      </c>
      <c r="CG64" s="561"/>
      <c r="CH64" s="561"/>
      <c r="CI64" s="561"/>
      <c r="CJ64" s="561"/>
      <c r="CK64" s="561"/>
      <c r="CL64" s="561"/>
      <c r="CM64" s="561"/>
      <c r="CN64" s="561"/>
      <c r="CO64" s="561"/>
      <c r="CP64" s="561"/>
      <c r="CQ64" s="561"/>
      <c r="CR64" s="561"/>
      <c r="CS64" s="561"/>
      <c r="CT64" s="561"/>
      <c r="CU64" s="561"/>
      <c r="CV64" s="561"/>
      <c r="CW64" s="561"/>
      <c r="CX64" s="561"/>
      <c r="CY64" s="561"/>
      <c r="CZ64" s="561"/>
      <c r="DA64" s="561"/>
      <c r="DB64" s="561"/>
      <c r="DC64" s="561"/>
      <c r="DD64" s="561"/>
      <c r="DE64" s="561"/>
      <c r="DF64" s="561"/>
      <c r="DG64" s="561"/>
      <c r="DH64" s="561"/>
      <c r="DI64" s="562"/>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row>
    <row r="65" spans="1:157" s="147" customFormat="1" ht="13.5" customHeight="1" x14ac:dyDescent="0.2">
      <c r="A65" s="569"/>
      <c r="B65" s="570"/>
      <c r="C65" s="570"/>
      <c r="D65" s="570"/>
      <c r="E65" s="570"/>
      <c r="F65" s="570"/>
      <c r="G65" s="570"/>
      <c r="H65" s="570"/>
      <c r="I65" s="570"/>
      <c r="J65" s="570"/>
      <c r="K65" s="570"/>
      <c r="L65" s="570"/>
      <c r="M65" s="570"/>
      <c r="N65" s="570"/>
      <c r="O65" s="570"/>
      <c r="P65" s="570"/>
      <c r="Q65" s="570"/>
      <c r="R65" s="570"/>
      <c r="S65" s="570"/>
      <c r="T65" s="570"/>
      <c r="U65" s="570"/>
      <c r="V65" s="571"/>
      <c r="W65" s="923"/>
      <c r="X65" s="907" t="s">
        <v>214</v>
      </c>
      <c r="Y65" s="563"/>
      <c r="Z65" s="563"/>
      <c r="AA65" s="563"/>
      <c r="AB65" s="563"/>
      <c r="AC65" s="563"/>
      <c r="AD65" s="563"/>
      <c r="AE65" s="563"/>
      <c r="AF65" s="563"/>
      <c r="AG65" s="563"/>
      <c r="AH65" s="563"/>
      <c r="AI65" s="563"/>
      <c r="AJ65" s="563"/>
      <c r="AK65" s="563"/>
      <c r="AL65" s="563"/>
      <c r="AM65" s="563"/>
      <c r="AN65" s="563"/>
      <c r="AO65" s="563"/>
      <c r="AP65" s="563"/>
      <c r="AQ65" s="563"/>
      <c r="AR65" s="563"/>
      <c r="AS65" s="563"/>
      <c r="AT65" s="563"/>
      <c r="AU65" s="563"/>
      <c r="AV65" s="563"/>
      <c r="AW65" s="563"/>
      <c r="AX65" s="563"/>
      <c r="AY65" s="563"/>
      <c r="AZ65" s="563"/>
      <c r="BA65" s="908"/>
      <c r="BB65" s="683" t="s">
        <v>182</v>
      </c>
      <c r="BC65" s="684"/>
      <c r="BD65" s="684"/>
      <c r="BE65" s="684"/>
      <c r="BF65" s="684"/>
      <c r="BG65" s="684"/>
      <c r="BH65" s="684"/>
      <c r="BI65" s="684"/>
      <c r="BJ65" s="684"/>
      <c r="BK65" s="684"/>
      <c r="BL65" s="684"/>
      <c r="BM65" s="684"/>
      <c r="BN65" s="684"/>
      <c r="BO65" s="684"/>
      <c r="BP65" s="684"/>
      <c r="BQ65" s="684"/>
      <c r="BR65" s="684"/>
      <c r="BS65" s="684"/>
      <c r="BT65" s="684"/>
      <c r="BU65" s="684"/>
      <c r="BV65" s="684"/>
      <c r="BW65" s="684"/>
      <c r="BX65" s="684"/>
      <c r="BY65" s="684"/>
      <c r="BZ65" s="684"/>
      <c r="CA65" s="684"/>
      <c r="CB65" s="684"/>
      <c r="CC65" s="684"/>
      <c r="CD65" s="684"/>
      <c r="CE65" s="920"/>
      <c r="CF65" s="683" t="s">
        <v>183</v>
      </c>
      <c r="CG65" s="684"/>
      <c r="CH65" s="684"/>
      <c r="CI65" s="684"/>
      <c r="CJ65" s="684"/>
      <c r="CK65" s="684"/>
      <c r="CL65" s="684"/>
      <c r="CM65" s="684"/>
      <c r="CN65" s="684"/>
      <c r="CO65" s="684"/>
      <c r="CP65" s="684"/>
      <c r="CQ65" s="684"/>
      <c r="CR65" s="684"/>
      <c r="CS65" s="684"/>
      <c r="CT65" s="684"/>
      <c r="CU65" s="684"/>
      <c r="CV65" s="684"/>
      <c r="CW65" s="684"/>
      <c r="CX65" s="684"/>
      <c r="CY65" s="684"/>
      <c r="CZ65" s="684"/>
      <c r="DA65" s="684"/>
      <c r="DB65" s="684"/>
      <c r="DC65" s="684"/>
      <c r="DD65" s="684"/>
      <c r="DE65" s="684"/>
      <c r="DF65" s="684"/>
      <c r="DG65" s="684"/>
      <c r="DH65" s="684"/>
      <c r="DI65" s="920"/>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row>
    <row r="66" spans="1:157" s="147" customFormat="1" ht="13.5" thickBot="1" x14ac:dyDescent="0.25">
      <c r="A66" s="576">
        <v>1</v>
      </c>
      <c r="B66" s="577"/>
      <c r="C66" s="577"/>
      <c r="D66" s="577"/>
      <c r="E66" s="577"/>
      <c r="F66" s="577"/>
      <c r="G66" s="577"/>
      <c r="H66" s="577"/>
      <c r="I66" s="577"/>
      <c r="J66" s="577"/>
      <c r="K66" s="577"/>
      <c r="L66" s="577"/>
      <c r="M66" s="577"/>
      <c r="N66" s="577"/>
      <c r="O66" s="577"/>
      <c r="P66" s="577"/>
      <c r="Q66" s="577"/>
      <c r="R66" s="577"/>
      <c r="S66" s="577"/>
      <c r="T66" s="577"/>
      <c r="U66" s="577"/>
      <c r="V66" s="578"/>
      <c r="W66" s="127">
        <v>2</v>
      </c>
      <c r="X66" s="904">
        <v>3</v>
      </c>
      <c r="Y66" s="905"/>
      <c r="Z66" s="905"/>
      <c r="AA66" s="905"/>
      <c r="AB66" s="905"/>
      <c r="AC66" s="905"/>
      <c r="AD66" s="905"/>
      <c r="AE66" s="905"/>
      <c r="AF66" s="905"/>
      <c r="AG66" s="905"/>
      <c r="AH66" s="905"/>
      <c r="AI66" s="905"/>
      <c r="AJ66" s="905"/>
      <c r="AK66" s="905"/>
      <c r="AL66" s="905"/>
      <c r="AM66" s="905"/>
      <c r="AN66" s="905"/>
      <c r="AO66" s="905"/>
      <c r="AP66" s="905"/>
      <c r="AQ66" s="905"/>
      <c r="AR66" s="905"/>
      <c r="AS66" s="905"/>
      <c r="AT66" s="905"/>
      <c r="AU66" s="905"/>
      <c r="AV66" s="905"/>
      <c r="AW66" s="905"/>
      <c r="AX66" s="905"/>
      <c r="AY66" s="905"/>
      <c r="AZ66" s="905"/>
      <c r="BA66" s="906"/>
      <c r="BB66" s="904">
        <v>4</v>
      </c>
      <c r="BC66" s="905"/>
      <c r="BD66" s="905"/>
      <c r="BE66" s="905"/>
      <c r="BF66" s="905"/>
      <c r="BG66" s="905"/>
      <c r="BH66" s="905"/>
      <c r="BI66" s="905"/>
      <c r="BJ66" s="905"/>
      <c r="BK66" s="905"/>
      <c r="BL66" s="905"/>
      <c r="BM66" s="905"/>
      <c r="BN66" s="905"/>
      <c r="BO66" s="905"/>
      <c r="BP66" s="905"/>
      <c r="BQ66" s="905"/>
      <c r="BR66" s="905"/>
      <c r="BS66" s="905"/>
      <c r="BT66" s="905"/>
      <c r="BU66" s="905"/>
      <c r="BV66" s="905"/>
      <c r="BW66" s="905"/>
      <c r="BX66" s="905"/>
      <c r="BY66" s="905"/>
      <c r="BZ66" s="905"/>
      <c r="CA66" s="905"/>
      <c r="CB66" s="905"/>
      <c r="CC66" s="905"/>
      <c r="CD66" s="905"/>
      <c r="CE66" s="906"/>
      <c r="CF66" s="904">
        <v>5</v>
      </c>
      <c r="CG66" s="905"/>
      <c r="CH66" s="905"/>
      <c r="CI66" s="905"/>
      <c r="CJ66" s="905"/>
      <c r="CK66" s="905"/>
      <c r="CL66" s="905"/>
      <c r="CM66" s="905"/>
      <c r="CN66" s="905"/>
      <c r="CO66" s="905"/>
      <c r="CP66" s="905"/>
      <c r="CQ66" s="905"/>
      <c r="CR66" s="905"/>
      <c r="CS66" s="905"/>
      <c r="CT66" s="905"/>
      <c r="CU66" s="905"/>
      <c r="CV66" s="905"/>
      <c r="CW66" s="905"/>
      <c r="CX66" s="905"/>
      <c r="CY66" s="905"/>
      <c r="CZ66" s="905"/>
      <c r="DA66" s="905"/>
      <c r="DB66" s="905"/>
      <c r="DC66" s="905"/>
      <c r="DD66" s="905"/>
      <c r="DE66" s="905"/>
      <c r="DF66" s="905"/>
      <c r="DG66" s="905"/>
      <c r="DH66" s="905"/>
      <c r="DI66" s="906"/>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row>
    <row r="67" spans="1:157" ht="43.5" customHeight="1" x14ac:dyDescent="0.2">
      <c r="A67" s="917" t="s">
        <v>634</v>
      </c>
      <c r="B67" s="918"/>
      <c r="C67" s="918"/>
      <c r="D67" s="918"/>
      <c r="E67" s="918"/>
      <c r="F67" s="918"/>
      <c r="G67" s="918"/>
      <c r="H67" s="918"/>
      <c r="I67" s="918"/>
      <c r="J67" s="918"/>
      <c r="K67" s="918"/>
      <c r="L67" s="918"/>
      <c r="M67" s="918"/>
      <c r="N67" s="918"/>
      <c r="O67" s="918"/>
      <c r="P67" s="918"/>
      <c r="Q67" s="918"/>
      <c r="R67" s="918"/>
      <c r="S67" s="918"/>
      <c r="T67" s="918"/>
      <c r="U67" s="918"/>
      <c r="V67" s="919"/>
      <c r="W67" s="52">
        <v>5446</v>
      </c>
      <c r="X67" s="720"/>
      <c r="Y67" s="721"/>
      <c r="Z67" s="721"/>
      <c r="AA67" s="721"/>
      <c r="AB67" s="721"/>
      <c r="AC67" s="721"/>
      <c r="AD67" s="721"/>
      <c r="AE67" s="721"/>
      <c r="AF67" s="721"/>
      <c r="AG67" s="721"/>
      <c r="AH67" s="721"/>
      <c r="AI67" s="721"/>
      <c r="AJ67" s="721"/>
      <c r="AK67" s="721"/>
      <c r="AL67" s="721"/>
      <c r="AM67" s="721"/>
      <c r="AN67" s="721"/>
      <c r="AO67" s="721"/>
      <c r="AP67" s="721"/>
      <c r="AQ67" s="721"/>
      <c r="AR67" s="721"/>
      <c r="AS67" s="721"/>
      <c r="AT67" s="721"/>
      <c r="AU67" s="721"/>
      <c r="AV67" s="721"/>
      <c r="AW67" s="721"/>
      <c r="AX67" s="721"/>
      <c r="AY67" s="721"/>
      <c r="AZ67" s="721"/>
      <c r="BA67" s="722"/>
      <c r="BB67" s="756">
        <v>64</v>
      </c>
      <c r="BC67" s="721"/>
      <c r="BD67" s="721"/>
      <c r="BE67" s="721"/>
      <c r="BF67" s="721"/>
      <c r="BG67" s="721"/>
      <c r="BH67" s="721"/>
      <c r="BI67" s="721"/>
      <c r="BJ67" s="721"/>
      <c r="BK67" s="721"/>
      <c r="BL67" s="721"/>
      <c r="BM67" s="721"/>
      <c r="BN67" s="721"/>
      <c r="BO67" s="721"/>
      <c r="BP67" s="721"/>
      <c r="BQ67" s="721"/>
      <c r="BR67" s="721"/>
      <c r="BS67" s="721"/>
      <c r="BT67" s="721"/>
      <c r="BU67" s="721"/>
      <c r="BV67" s="721"/>
      <c r="BW67" s="721"/>
      <c r="BX67" s="721"/>
      <c r="BY67" s="721"/>
      <c r="BZ67" s="721"/>
      <c r="CA67" s="721"/>
      <c r="CB67" s="721"/>
      <c r="CC67" s="721"/>
      <c r="CD67" s="721"/>
      <c r="CE67" s="722"/>
      <c r="CF67" s="756">
        <v>64</v>
      </c>
      <c r="CG67" s="721"/>
      <c r="CH67" s="721"/>
      <c r="CI67" s="721"/>
      <c r="CJ67" s="721"/>
      <c r="CK67" s="721"/>
      <c r="CL67" s="721"/>
      <c r="CM67" s="721"/>
      <c r="CN67" s="721"/>
      <c r="CO67" s="721"/>
      <c r="CP67" s="721"/>
      <c r="CQ67" s="721"/>
      <c r="CR67" s="721"/>
      <c r="CS67" s="721"/>
      <c r="CT67" s="721"/>
      <c r="CU67" s="721"/>
      <c r="CV67" s="721"/>
      <c r="CW67" s="721"/>
      <c r="CX67" s="721"/>
      <c r="CY67" s="721"/>
      <c r="CZ67" s="721"/>
      <c r="DA67" s="721"/>
      <c r="DB67" s="721"/>
      <c r="DC67" s="721"/>
      <c r="DD67" s="721"/>
      <c r="DE67" s="721"/>
      <c r="DF67" s="721"/>
      <c r="DG67" s="721"/>
      <c r="DH67" s="721"/>
      <c r="DI67" s="757"/>
    </row>
    <row r="68" spans="1:157" ht="30.75" customHeight="1" thickBot="1" x14ac:dyDescent="0.25">
      <c r="A68" s="917" t="s">
        <v>622</v>
      </c>
      <c r="B68" s="918"/>
      <c r="C68" s="918"/>
      <c r="D68" s="918"/>
      <c r="E68" s="918"/>
      <c r="F68" s="918"/>
      <c r="G68" s="918"/>
      <c r="H68" s="918"/>
      <c r="I68" s="918"/>
      <c r="J68" s="918"/>
      <c r="K68" s="918"/>
      <c r="L68" s="918"/>
      <c r="M68" s="918"/>
      <c r="N68" s="918"/>
      <c r="O68" s="918"/>
      <c r="P68" s="918"/>
      <c r="Q68" s="918"/>
      <c r="R68" s="918"/>
      <c r="S68" s="918"/>
      <c r="T68" s="918"/>
      <c r="U68" s="918"/>
      <c r="V68" s="919"/>
      <c r="W68" s="52">
        <v>5447</v>
      </c>
      <c r="X68" s="723">
        <v>3714</v>
      </c>
      <c r="Y68" s="697"/>
      <c r="Z68" s="697"/>
      <c r="AA68" s="697"/>
      <c r="AB68" s="697"/>
      <c r="AC68" s="697"/>
      <c r="AD68" s="697"/>
      <c r="AE68" s="697"/>
      <c r="AF68" s="697"/>
      <c r="AG68" s="697"/>
      <c r="AH68" s="697"/>
      <c r="AI68" s="697"/>
      <c r="AJ68" s="697"/>
      <c r="AK68" s="697"/>
      <c r="AL68" s="697"/>
      <c r="AM68" s="697"/>
      <c r="AN68" s="697"/>
      <c r="AO68" s="697"/>
      <c r="AP68" s="697"/>
      <c r="AQ68" s="697"/>
      <c r="AR68" s="697"/>
      <c r="AS68" s="697"/>
      <c r="AT68" s="697"/>
      <c r="AU68" s="697"/>
      <c r="AV68" s="697"/>
      <c r="AW68" s="697"/>
      <c r="AX68" s="697"/>
      <c r="AY68" s="697"/>
      <c r="AZ68" s="697"/>
      <c r="BA68" s="724"/>
      <c r="BB68" s="776">
        <v>2183</v>
      </c>
      <c r="BC68" s="697"/>
      <c r="BD68" s="697"/>
      <c r="BE68" s="697"/>
      <c r="BF68" s="697"/>
      <c r="BG68" s="697"/>
      <c r="BH68" s="697"/>
      <c r="BI68" s="697"/>
      <c r="BJ68" s="697"/>
      <c r="BK68" s="697"/>
      <c r="BL68" s="697"/>
      <c r="BM68" s="697"/>
      <c r="BN68" s="697"/>
      <c r="BO68" s="697"/>
      <c r="BP68" s="697"/>
      <c r="BQ68" s="697"/>
      <c r="BR68" s="697"/>
      <c r="BS68" s="697"/>
      <c r="BT68" s="697"/>
      <c r="BU68" s="697"/>
      <c r="BV68" s="697"/>
      <c r="BW68" s="697"/>
      <c r="BX68" s="697"/>
      <c r="BY68" s="697"/>
      <c r="BZ68" s="697"/>
      <c r="CA68" s="697"/>
      <c r="CB68" s="697"/>
      <c r="CC68" s="697"/>
      <c r="CD68" s="697"/>
      <c r="CE68" s="724"/>
      <c r="CF68" s="776"/>
      <c r="CG68" s="697"/>
      <c r="CH68" s="697"/>
      <c r="CI68" s="697"/>
      <c r="CJ68" s="697"/>
      <c r="CK68" s="697"/>
      <c r="CL68" s="697"/>
      <c r="CM68" s="697"/>
      <c r="CN68" s="697"/>
      <c r="CO68" s="697"/>
      <c r="CP68" s="697"/>
      <c r="CQ68" s="697"/>
      <c r="CR68" s="697"/>
      <c r="CS68" s="697"/>
      <c r="CT68" s="697"/>
      <c r="CU68" s="697"/>
      <c r="CV68" s="697"/>
      <c r="CW68" s="697"/>
      <c r="CX68" s="697"/>
      <c r="CY68" s="697"/>
      <c r="CZ68" s="697"/>
      <c r="DA68" s="697"/>
      <c r="DB68" s="697"/>
      <c r="DC68" s="697"/>
      <c r="DD68" s="697"/>
      <c r="DE68" s="697"/>
      <c r="DF68" s="697"/>
      <c r="DG68" s="697"/>
      <c r="DH68" s="697"/>
      <c r="DI68" s="777"/>
    </row>
    <row r="69" spans="1:157" ht="30" customHeight="1" x14ac:dyDescent="0.2">
      <c r="A69" s="917" t="s">
        <v>623</v>
      </c>
      <c r="B69" s="918"/>
      <c r="C69" s="918"/>
      <c r="D69" s="918"/>
      <c r="E69" s="918"/>
      <c r="F69" s="918"/>
      <c r="G69" s="918"/>
      <c r="H69" s="918"/>
      <c r="I69" s="918"/>
      <c r="J69" s="918"/>
      <c r="K69" s="918"/>
      <c r="L69" s="918"/>
      <c r="M69" s="918"/>
      <c r="N69" s="918"/>
      <c r="O69" s="918"/>
      <c r="P69" s="918"/>
      <c r="Q69" s="918"/>
      <c r="R69" s="918"/>
      <c r="S69" s="918"/>
      <c r="T69" s="918"/>
      <c r="U69" s="918"/>
      <c r="V69" s="919"/>
      <c r="W69" s="52">
        <v>5447</v>
      </c>
      <c r="X69" s="720">
        <v>25</v>
      </c>
      <c r="Y69" s="721"/>
      <c r="Z69" s="721"/>
      <c r="AA69" s="721"/>
      <c r="AB69" s="721"/>
      <c r="AC69" s="721"/>
      <c r="AD69" s="721"/>
      <c r="AE69" s="721"/>
      <c r="AF69" s="721"/>
      <c r="AG69" s="721"/>
      <c r="AH69" s="721"/>
      <c r="AI69" s="721"/>
      <c r="AJ69" s="721"/>
      <c r="AK69" s="721"/>
      <c r="AL69" s="721"/>
      <c r="AM69" s="721"/>
      <c r="AN69" s="721"/>
      <c r="AO69" s="721"/>
      <c r="AP69" s="721"/>
      <c r="AQ69" s="721"/>
      <c r="AR69" s="721"/>
      <c r="AS69" s="721"/>
      <c r="AT69" s="721"/>
      <c r="AU69" s="721"/>
      <c r="AV69" s="721"/>
      <c r="AW69" s="721"/>
      <c r="AX69" s="721"/>
      <c r="AY69" s="721"/>
      <c r="AZ69" s="721"/>
      <c r="BA69" s="722"/>
      <c r="BB69" s="756">
        <v>16</v>
      </c>
      <c r="BC69" s="721"/>
      <c r="BD69" s="721"/>
      <c r="BE69" s="721"/>
      <c r="BF69" s="721"/>
      <c r="BG69" s="721"/>
      <c r="BH69" s="721"/>
      <c r="BI69" s="721"/>
      <c r="BJ69" s="721"/>
      <c r="BK69" s="721"/>
      <c r="BL69" s="721"/>
      <c r="BM69" s="721"/>
      <c r="BN69" s="721"/>
      <c r="BO69" s="721"/>
      <c r="BP69" s="721"/>
      <c r="BQ69" s="721"/>
      <c r="BR69" s="721"/>
      <c r="BS69" s="721"/>
      <c r="BT69" s="721"/>
      <c r="BU69" s="721"/>
      <c r="BV69" s="721"/>
      <c r="BW69" s="721"/>
      <c r="BX69" s="721"/>
      <c r="BY69" s="721"/>
      <c r="BZ69" s="721"/>
      <c r="CA69" s="721"/>
      <c r="CB69" s="721"/>
      <c r="CC69" s="721"/>
      <c r="CD69" s="721"/>
      <c r="CE69" s="722"/>
      <c r="CF69" s="756">
        <v>25</v>
      </c>
      <c r="CG69" s="721"/>
      <c r="CH69" s="721"/>
      <c r="CI69" s="721"/>
      <c r="CJ69" s="721"/>
      <c r="CK69" s="721"/>
      <c r="CL69" s="721"/>
      <c r="CM69" s="721"/>
      <c r="CN69" s="721"/>
      <c r="CO69" s="721"/>
      <c r="CP69" s="721"/>
      <c r="CQ69" s="721"/>
      <c r="CR69" s="721"/>
      <c r="CS69" s="721"/>
      <c r="CT69" s="721"/>
      <c r="CU69" s="721"/>
      <c r="CV69" s="721"/>
      <c r="CW69" s="721"/>
      <c r="CX69" s="721"/>
      <c r="CY69" s="721"/>
      <c r="CZ69" s="721"/>
      <c r="DA69" s="721"/>
      <c r="DB69" s="721"/>
      <c r="DC69" s="721"/>
      <c r="DD69" s="721"/>
      <c r="DE69" s="721"/>
      <c r="DF69" s="721"/>
      <c r="DG69" s="721"/>
      <c r="DH69" s="721"/>
      <c r="DI69" s="757"/>
    </row>
    <row r="70" spans="1:157" ht="26.25" customHeight="1" thickBot="1" x14ac:dyDescent="0.25">
      <c r="A70" s="917" t="s">
        <v>624</v>
      </c>
      <c r="B70" s="918"/>
      <c r="C70" s="918"/>
      <c r="D70" s="918"/>
      <c r="E70" s="918"/>
      <c r="F70" s="918"/>
      <c r="G70" s="918"/>
      <c r="H70" s="918"/>
      <c r="I70" s="918"/>
      <c r="J70" s="918"/>
      <c r="K70" s="918"/>
      <c r="L70" s="918"/>
      <c r="M70" s="918"/>
      <c r="N70" s="918"/>
      <c r="O70" s="918"/>
      <c r="P70" s="918"/>
      <c r="Q70" s="918"/>
      <c r="R70" s="918"/>
      <c r="S70" s="918"/>
      <c r="T70" s="918"/>
      <c r="U70" s="918"/>
      <c r="V70" s="919"/>
      <c r="W70" s="52">
        <v>5448</v>
      </c>
      <c r="X70" s="723"/>
      <c r="Y70" s="697"/>
      <c r="Z70" s="697"/>
      <c r="AA70" s="697"/>
      <c r="AB70" s="697"/>
      <c r="AC70" s="697"/>
      <c r="AD70" s="697"/>
      <c r="AE70" s="697"/>
      <c r="AF70" s="697"/>
      <c r="AG70" s="697"/>
      <c r="AH70" s="697"/>
      <c r="AI70" s="697"/>
      <c r="AJ70" s="697"/>
      <c r="AK70" s="697"/>
      <c r="AL70" s="697"/>
      <c r="AM70" s="697"/>
      <c r="AN70" s="697"/>
      <c r="AO70" s="697"/>
      <c r="AP70" s="697"/>
      <c r="AQ70" s="697"/>
      <c r="AR70" s="697"/>
      <c r="AS70" s="697"/>
      <c r="AT70" s="697"/>
      <c r="AU70" s="697"/>
      <c r="AV70" s="697"/>
      <c r="AW70" s="697"/>
      <c r="AX70" s="697"/>
      <c r="AY70" s="697"/>
      <c r="AZ70" s="697"/>
      <c r="BA70" s="724"/>
      <c r="BB70" s="776"/>
      <c r="BC70" s="697"/>
      <c r="BD70" s="697"/>
      <c r="BE70" s="697"/>
      <c r="BF70" s="697"/>
      <c r="BG70" s="697"/>
      <c r="BH70" s="697"/>
      <c r="BI70" s="697"/>
      <c r="BJ70" s="697"/>
      <c r="BK70" s="697"/>
      <c r="BL70" s="697"/>
      <c r="BM70" s="697"/>
      <c r="BN70" s="697"/>
      <c r="BO70" s="697"/>
      <c r="BP70" s="697"/>
      <c r="BQ70" s="697"/>
      <c r="BR70" s="697"/>
      <c r="BS70" s="697"/>
      <c r="BT70" s="697"/>
      <c r="BU70" s="697"/>
      <c r="BV70" s="697"/>
      <c r="BW70" s="697"/>
      <c r="BX70" s="697"/>
      <c r="BY70" s="697"/>
      <c r="BZ70" s="697"/>
      <c r="CA70" s="697"/>
      <c r="CB70" s="697"/>
      <c r="CC70" s="697"/>
      <c r="CD70" s="697"/>
      <c r="CE70" s="724"/>
      <c r="CF70" s="776">
        <v>476</v>
      </c>
      <c r="CG70" s="697"/>
      <c r="CH70" s="697"/>
      <c r="CI70" s="697"/>
      <c r="CJ70" s="697"/>
      <c r="CK70" s="697"/>
      <c r="CL70" s="697"/>
      <c r="CM70" s="697"/>
      <c r="CN70" s="697"/>
      <c r="CO70" s="697"/>
      <c r="CP70" s="697"/>
      <c r="CQ70" s="697"/>
      <c r="CR70" s="697"/>
      <c r="CS70" s="697"/>
      <c r="CT70" s="697"/>
      <c r="CU70" s="697"/>
      <c r="CV70" s="697"/>
      <c r="CW70" s="697"/>
      <c r="CX70" s="697"/>
      <c r="CY70" s="697"/>
      <c r="CZ70" s="697"/>
      <c r="DA70" s="697"/>
      <c r="DB70" s="697"/>
      <c r="DC70" s="697"/>
      <c r="DD70" s="697"/>
      <c r="DE70" s="697"/>
      <c r="DF70" s="697"/>
      <c r="DG70" s="697"/>
      <c r="DH70" s="697"/>
      <c r="DI70" s="777"/>
    </row>
    <row r="71" spans="1:157" ht="13.5" customHeight="1" x14ac:dyDescent="0.2">
      <c r="A71" s="917" t="s">
        <v>625</v>
      </c>
      <c r="B71" s="918"/>
      <c r="C71" s="918"/>
      <c r="D71" s="918"/>
      <c r="E71" s="918"/>
      <c r="F71" s="918"/>
      <c r="G71" s="918"/>
      <c r="H71" s="918"/>
      <c r="I71" s="918"/>
      <c r="J71" s="918"/>
      <c r="K71" s="918"/>
      <c r="L71" s="918"/>
      <c r="M71" s="918"/>
      <c r="N71" s="918"/>
      <c r="O71" s="918"/>
      <c r="P71" s="918"/>
      <c r="Q71" s="918"/>
      <c r="R71" s="918"/>
      <c r="S71" s="918"/>
      <c r="T71" s="918"/>
      <c r="U71" s="918"/>
      <c r="V71" s="919"/>
      <c r="W71" s="52">
        <v>5449</v>
      </c>
      <c r="X71" s="720"/>
      <c r="Y71" s="721"/>
      <c r="Z71" s="721"/>
      <c r="AA71" s="721"/>
      <c r="AB71" s="721"/>
      <c r="AC71" s="721"/>
      <c r="AD71" s="721"/>
      <c r="AE71" s="721"/>
      <c r="AF71" s="721"/>
      <c r="AG71" s="721"/>
      <c r="AH71" s="721"/>
      <c r="AI71" s="721"/>
      <c r="AJ71" s="721"/>
      <c r="AK71" s="721"/>
      <c r="AL71" s="721"/>
      <c r="AM71" s="721"/>
      <c r="AN71" s="721"/>
      <c r="AO71" s="721"/>
      <c r="AP71" s="721"/>
      <c r="AQ71" s="721"/>
      <c r="AR71" s="721"/>
      <c r="AS71" s="721"/>
      <c r="AT71" s="721"/>
      <c r="AU71" s="721"/>
      <c r="AV71" s="721"/>
      <c r="AW71" s="721"/>
      <c r="AX71" s="721"/>
      <c r="AY71" s="721"/>
      <c r="AZ71" s="721"/>
      <c r="BA71" s="722"/>
      <c r="BB71" s="756"/>
      <c r="BC71" s="721"/>
      <c r="BD71" s="721"/>
      <c r="BE71" s="721"/>
      <c r="BF71" s="721"/>
      <c r="BG71" s="721"/>
      <c r="BH71" s="721"/>
      <c r="BI71" s="721"/>
      <c r="BJ71" s="721"/>
      <c r="BK71" s="721"/>
      <c r="BL71" s="721"/>
      <c r="BM71" s="721"/>
      <c r="BN71" s="721"/>
      <c r="BO71" s="721"/>
      <c r="BP71" s="721"/>
      <c r="BQ71" s="721"/>
      <c r="BR71" s="721"/>
      <c r="BS71" s="721"/>
      <c r="BT71" s="721"/>
      <c r="BU71" s="721"/>
      <c r="BV71" s="721"/>
      <c r="BW71" s="721"/>
      <c r="BX71" s="721"/>
      <c r="BY71" s="721"/>
      <c r="BZ71" s="721"/>
      <c r="CA71" s="721"/>
      <c r="CB71" s="721"/>
      <c r="CC71" s="721"/>
      <c r="CD71" s="721"/>
      <c r="CE71" s="722"/>
      <c r="CF71" s="756">
        <v>25</v>
      </c>
      <c r="CG71" s="721"/>
      <c r="CH71" s="721"/>
      <c r="CI71" s="721"/>
      <c r="CJ71" s="721"/>
      <c r="CK71" s="721"/>
      <c r="CL71" s="721"/>
      <c r="CM71" s="721"/>
      <c r="CN71" s="721"/>
      <c r="CO71" s="721"/>
      <c r="CP71" s="721"/>
      <c r="CQ71" s="721"/>
      <c r="CR71" s="721"/>
      <c r="CS71" s="721"/>
      <c r="CT71" s="721"/>
      <c r="CU71" s="721"/>
      <c r="CV71" s="721"/>
      <c r="CW71" s="721"/>
      <c r="CX71" s="721"/>
      <c r="CY71" s="721"/>
      <c r="CZ71" s="721"/>
      <c r="DA71" s="721"/>
      <c r="DB71" s="721"/>
      <c r="DC71" s="721"/>
      <c r="DD71" s="721"/>
      <c r="DE71" s="721"/>
      <c r="DF71" s="721"/>
      <c r="DG71" s="721"/>
      <c r="DH71" s="721"/>
      <c r="DI71" s="757"/>
    </row>
    <row r="72" spans="1:157" ht="13.5" customHeight="1" thickBot="1" x14ac:dyDescent="0.25">
      <c r="A72" s="917" t="s">
        <v>626</v>
      </c>
      <c r="B72" s="918"/>
      <c r="C72" s="918"/>
      <c r="D72" s="918"/>
      <c r="E72" s="918"/>
      <c r="F72" s="918"/>
      <c r="G72" s="918"/>
      <c r="H72" s="918"/>
      <c r="I72" s="918"/>
      <c r="J72" s="918"/>
      <c r="K72" s="918"/>
      <c r="L72" s="918"/>
      <c r="M72" s="918"/>
      <c r="N72" s="918"/>
      <c r="O72" s="918"/>
      <c r="P72" s="918"/>
      <c r="Q72" s="918"/>
      <c r="R72" s="918"/>
      <c r="S72" s="918"/>
      <c r="T72" s="918"/>
      <c r="U72" s="918"/>
      <c r="V72" s="919"/>
      <c r="W72" s="52">
        <v>5450</v>
      </c>
      <c r="X72" s="723"/>
      <c r="Y72" s="697"/>
      <c r="Z72" s="697"/>
      <c r="AA72" s="697"/>
      <c r="AB72" s="697"/>
      <c r="AC72" s="697"/>
      <c r="AD72" s="697"/>
      <c r="AE72" s="697"/>
      <c r="AF72" s="697"/>
      <c r="AG72" s="697"/>
      <c r="AH72" s="697"/>
      <c r="AI72" s="697"/>
      <c r="AJ72" s="697"/>
      <c r="AK72" s="697"/>
      <c r="AL72" s="697"/>
      <c r="AM72" s="697"/>
      <c r="AN72" s="697"/>
      <c r="AO72" s="697"/>
      <c r="AP72" s="697"/>
      <c r="AQ72" s="697"/>
      <c r="AR72" s="697"/>
      <c r="AS72" s="697"/>
      <c r="AT72" s="697"/>
      <c r="AU72" s="697"/>
      <c r="AV72" s="697"/>
      <c r="AW72" s="697"/>
      <c r="AX72" s="697"/>
      <c r="AY72" s="697"/>
      <c r="AZ72" s="697"/>
      <c r="BA72" s="724"/>
      <c r="BB72" s="776"/>
      <c r="BC72" s="697"/>
      <c r="BD72" s="697"/>
      <c r="BE72" s="697"/>
      <c r="BF72" s="697"/>
      <c r="BG72" s="697"/>
      <c r="BH72" s="697"/>
      <c r="BI72" s="697"/>
      <c r="BJ72" s="697"/>
      <c r="BK72" s="697"/>
      <c r="BL72" s="697"/>
      <c r="BM72" s="697"/>
      <c r="BN72" s="697"/>
      <c r="BO72" s="697"/>
      <c r="BP72" s="697"/>
      <c r="BQ72" s="697"/>
      <c r="BR72" s="697"/>
      <c r="BS72" s="697"/>
      <c r="BT72" s="697"/>
      <c r="BU72" s="697"/>
      <c r="BV72" s="697"/>
      <c r="BW72" s="697"/>
      <c r="BX72" s="697"/>
      <c r="BY72" s="697"/>
      <c r="BZ72" s="697"/>
      <c r="CA72" s="697"/>
      <c r="CB72" s="697"/>
      <c r="CC72" s="697"/>
      <c r="CD72" s="697"/>
      <c r="CE72" s="724"/>
      <c r="CF72" s="776">
        <v>451</v>
      </c>
      <c r="CG72" s="697"/>
      <c r="CH72" s="697"/>
      <c r="CI72" s="697"/>
      <c r="CJ72" s="697"/>
      <c r="CK72" s="697"/>
      <c r="CL72" s="697"/>
      <c r="CM72" s="697"/>
      <c r="CN72" s="697"/>
      <c r="CO72" s="697"/>
      <c r="CP72" s="697"/>
      <c r="CQ72" s="697"/>
      <c r="CR72" s="697"/>
      <c r="CS72" s="697"/>
      <c r="CT72" s="697"/>
      <c r="CU72" s="697"/>
      <c r="CV72" s="697"/>
      <c r="CW72" s="697"/>
      <c r="CX72" s="697"/>
      <c r="CY72" s="697"/>
      <c r="CZ72" s="697"/>
      <c r="DA72" s="697"/>
      <c r="DB72" s="697"/>
      <c r="DC72" s="697"/>
      <c r="DD72" s="697"/>
      <c r="DE72" s="697"/>
      <c r="DF72" s="697"/>
      <c r="DG72" s="697"/>
      <c r="DH72" s="697"/>
      <c r="DI72" s="777"/>
    </row>
    <row r="73" spans="1:157" ht="37.5" customHeight="1" x14ac:dyDescent="0.2">
      <c r="A73" s="917" t="s">
        <v>635</v>
      </c>
      <c r="B73" s="918"/>
      <c r="C73" s="918"/>
      <c r="D73" s="918"/>
      <c r="E73" s="918"/>
      <c r="F73" s="918"/>
      <c r="G73" s="918"/>
      <c r="H73" s="918"/>
      <c r="I73" s="918"/>
      <c r="J73" s="918"/>
      <c r="K73" s="918"/>
      <c r="L73" s="918"/>
      <c r="M73" s="918"/>
      <c r="N73" s="918"/>
      <c r="O73" s="918"/>
      <c r="P73" s="918"/>
      <c r="Q73" s="918"/>
      <c r="R73" s="918"/>
      <c r="S73" s="918"/>
      <c r="T73" s="918"/>
      <c r="U73" s="918"/>
      <c r="V73" s="919"/>
      <c r="W73" s="52">
        <v>5451</v>
      </c>
      <c r="X73" s="720">
        <v>313013</v>
      </c>
      <c r="Y73" s="721"/>
      <c r="Z73" s="721"/>
      <c r="AA73" s="721"/>
      <c r="AB73" s="721"/>
      <c r="AC73" s="721"/>
      <c r="AD73" s="721"/>
      <c r="AE73" s="721"/>
      <c r="AF73" s="721"/>
      <c r="AG73" s="721"/>
      <c r="AH73" s="721"/>
      <c r="AI73" s="721"/>
      <c r="AJ73" s="721"/>
      <c r="AK73" s="721"/>
      <c r="AL73" s="721"/>
      <c r="AM73" s="721"/>
      <c r="AN73" s="721"/>
      <c r="AO73" s="721"/>
      <c r="AP73" s="721"/>
      <c r="AQ73" s="721"/>
      <c r="AR73" s="721"/>
      <c r="AS73" s="721"/>
      <c r="AT73" s="721"/>
      <c r="AU73" s="721"/>
      <c r="AV73" s="721"/>
      <c r="AW73" s="721"/>
      <c r="AX73" s="721"/>
      <c r="AY73" s="721"/>
      <c r="AZ73" s="721"/>
      <c r="BA73" s="722"/>
      <c r="BB73" s="756">
        <v>226673</v>
      </c>
      <c r="BC73" s="721"/>
      <c r="BD73" s="721"/>
      <c r="BE73" s="721"/>
      <c r="BF73" s="721"/>
      <c r="BG73" s="721"/>
      <c r="BH73" s="721"/>
      <c r="BI73" s="721"/>
      <c r="BJ73" s="721"/>
      <c r="BK73" s="721"/>
      <c r="BL73" s="721"/>
      <c r="BM73" s="721"/>
      <c r="BN73" s="721"/>
      <c r="BO73" s="721"/>
      <c r="BP73" s="721"/>
      <c r="BQ73" s="721"/>
      <c r="BR73" s="721"/>
      <c r="BS73" s="721"/>
      <c r="BT73" s="721"/>
      <c r="BU73" s="721"/>
      <c r="BV73" s="721"/>
      <c r="BW73" s="721"/>
      <c r="BX73" s="721"/>
      <c r="BY73" s="721"/>
      <c r="BZ73" s="721"/>
      <c r="CA73" s="721"/>
      <c r="CB73" s="721"/>
      <c r="CC73" s="721"/>
      <c r="CD73" s="721"/>
      <c r="CE73" s="722"/>
      <c r="CF73" s="756">
        <v>79617</v>
      </c>
      <c r="CG73" s="721"/>
      <c r="CH73" s="721"/>
      <c r="CI73" s="721"/>
      <c r="CJ73" s="721"/>
      <c r="CK73" s="721"/>
      <c r="CL73" s="721"/>
      <c r="CM73" s="721"/>
      <c r="CN73" s="721"/>
      <c r="CO73" s="721"/>
      <c r="CP73" s="721"/>
      <c r="CQ73" s="721"/>
      <c r="CR73" s="721"/>
      <c r="CS73" s="721"/>
      <c r="CT73" s="721"/>
      <c r="CU73" s="721"/>
      <c r="CV73" s="721"/>
      <c r="CW73" s="721"/>
      <c r="CX73" s="721"/>
      <c r="CY73" s="721"/>
      <c r="CZ73" s="721"/>
      <c r="DA73" s="721"/>
      <c r="DB73" s="721"/>
      <c r="DC73" s="721"/>
      <c r="DD73" s="721"/>
      <c r="DE73" s="721"/>
      <c r="DF73" s="721"/>
      <c r="DG73" s="721"/>
      <c r="DH73" s="721"/>
      <c r="DI73" s="757"/>
    </row>
    <row r="74" spans="1:157" ht="13.5" thickBot="1" x14ac:dyDescent="0.25">
      <c r="A74" s="917" t="s">
        <v>627</v>
      </c>
      <c r="B74" s="918"/>
      <c r="C74" s="918"/>
      <c r="D74" s="918"/>
      <c r="E74" s="918"/>
      <c r="F74" s="918"/>
      <c r="G74" s="918"/>
      <c r="H74" s="918"/>
      <c r="I74" s="918"/>
      <c r="J74" s="918"/>
      <c r="K74" s="918"/>
      <c r="L74" s="918"/>
      <c r="M74" s="918"/>
      <c r="N74" s="918"/>
      <c r="O74" s="918"/>
      <c r="P74" s="918"/>
      <c r="Q74" s="918"/>
      <c r="R74" s="918"/>
      <c r="S74" s="918"/>
      <c r="T74" s="918"/>
      <c r="U74" s="918"/>
      <c r="V74" s="919"/>
      <c r="W74" s="52">
        <v>5452</v>
      </c>
      <c r="X74" s="723">
        <v>73</v>
      </c>
      <c r="Y74" s="697"/>
      <c r="Z74" s="697"/>
      <c r="AA74" s="697"/>
      <c r="AB74" s="697"/>
      <c r="AC74" s="697"/>
      <c r="AD74" s="697"/>
      <c r="AE74" s="697"/>
      <c r="AF74" s="697"/>
      <c r="AG74" s="697"/>
      <c r="AH74" s="697"/>
      <c r="AI74" s="697"/>
      <c r="AJ74" s="697"/>
      <c r="AK74" s="697"/>
      <c r="AL74" s="697"/>
      <c r="AM74" s="697"/>
      <c r="AN74" s="697"/>
      <c r="AO74" s="697"/>
      <c r="AP74" s="697"/>
      <c r="AQ74" s="697"/>
      <c r="AR74" s="697"/>
      <c r="AS74" s="697"/>
      <c r="AT74" s="697"/>
      <c r="AU74" s="697"/>
      <c r="AV74" s="697"/>
      <c r="AW74" s="697"/>
      <c r="AX74" s="697"/>
      <c r="AY74" s="697"/>
      <c r="AZ74" s="697"/>
      <c r="BA74" s="724"/>
      <c r="BB74" s="776">
        <v>38</v>
      </c>
      <c r="BC74" s="697"/>
      <c r="BD74" s="697"/>
      <c r="BE74" s="697"/>
      <c r="BF74" s="697"/>
      <c r="BG74" s="697"/>
      <c r="BH74" s="697"/>
      <c r="BI74" s="697"/>
      <c r="BJ74" s="697"/>
      <c r="BK74" s="697"/>
      <c r="BL74" s="697"/>
      <c r="BM74" s="697"/>
      <c r="BN74" s="697"/>
      <c r="BO74" s="697"/>
      <c r="BP74" s="697"/>
      <c r="BQ74" s="697"/>
      <c r="BR74" s="697"/>
      <c r="BS74" s="697"/>
      <c r="BT74" s="697"/>
      <c r="BU74" s="697"/>
      <c r="BV74" s="697"/>
      <c r="BW74" s="697"/>
      <c r="BX74" s="697"/>
      <c r="BY74" s="697"/>
      <c r="BZ74" s="697"/>
      <c r="CA74" s="697"/>
      <c r="CB74" s="697"/>
      <c r="CC74" s="697"/>
      <c r="CD74" s="697"/>
      <c r="CE74" s="724"/>
      <c r="CF74" s="776">
        <v>61</v>
      </c>
      <c r="CG74" s="697"/>
      <c r="CH74" s="697"/>
      <c r="CI74" s="697"/>
      <c r="CJ74" s="697"/>
      <c r="CK74" s="697"/>
      <c r="CL74" s="697"/>
      <c r="CM74" s="697"/>
      <c r="CN74" s="697"/>
      <c r="CO74" s="697"/>
      <c r="CP74" s="697"/>
      <c r="CQ74" s="697"/>
      <c r="CR74" s="697"/>
      <c r="CS74" s="697"/>
      <c r="CT74" s="697"/>
      <c r="CU74" s="697"/>
      <c r="CV74" s="697"/>
      <c r="CW74" s="697"/>
      <c r="CX74" s="697"/>
      <c r="CY74" s="697"/>
      <c r="CZ74" s="697"/>
      <c r="DA74" s="697"/>
      <c r="DB74" s="697"/>
      <c r="DC74" s="697"/>
      <c r="DD74" s="697"/>
      <c r="DE74" s="697"/>
      <c r="DF74" s="697"/>
      <c r="DG74" s="697"/>
      <c r="DH74" s="697"/>
      <c r="DI74" s="777"/>
    </row>
    <row r="75" spans="1:157" x14ac:dyDescent="0.2">
      <c r="A75" s="917" t="s">
        <v>17</v>
      </c>
      <c r="B75" s="918"/>
      <c r="C75" s="918"/>
      <c r="D75" s="918"/>
      <c r="E75" s="918"/>
      <c r="F75" s="918"/>
      <c r="G75" s="918"/>
      <c r="H75" s="918"/>
      <c r="I75" s="918"/>
      <c r="J75" s="918"/>
      <c r="K75" s="918"/>
      <c r="L75" s="918"/>
      <c r="M75" s="918"/>
      <c r="N75" s="918"/>
      <c r="O75" s="918"/>
      <c r="P75" s="918"/>
      <c r="Q75" s="918"/>
      <c r="R75" s="918"/>
      <c r="S75" s="918"/>
      <c r="T75" s="918"/>
      <c r="U75" s="918"/>
      <c r="V75" s="919"/>
      <c r="W75" s="52"/>
      <c r="X75" s="720">
        <v>316825</v>
      </c>
      <c r="Y75" s="721"/>
      <c r="Z75" s="721"/>
      <c r="AA75" s="721"/>
      <c r="AB75" s="721"/>
      <c r="AC75" s="721"/>
      <c r="AD75" s="721"/>
      <c r="AE75" s="721"/>
      <c r="AF75" s="721"/>
      <c r="AG75" s="721"/>
      <c r="AH75" s="721"/>
      <c r="AI75" s="721"/>
      <c r="AJ75" s="721"/>
      <c r="AK75" s="721"/>
      <c r="AL75" s="721"/>
      <c r="AM75" s="721"/>
      <c r="AN75" s="721"/>
      <c r="AO75" s="721"/>
      <c r="AP75" s="721"/>
      <c r="AQ75" s="721"/>
      <c r="AR75" s="721"/>
      <c r="AS75" s="721"/>
      <c r="AT75" s="721"/>
      <c r="AU75" s="721"/>
      <c r="AV75" s="721"/>
      <c r="AW75" s="721"/>
      <c r="AX75" s="721"/>
      <c r="AY75" s="721"/>
      <c r="AZ75" s="721"/>
      <c r="BA75" s="722"/>
      <c r="BB75" s="756">
        <v>228974</v>
      </c>
      <c r="BC75" s="721"/>
      <c r="BD75" s="721"/>
      <c r="BE75" s="721"/>
      <c r="BF75" s="721"/>
      <c r="BG75" s="721"/>
      <c r="BH75" s="721"/>
      <c r="BI75" s="721"/>
      <c r="BJ75" s="721"/>
      <c r="BK75" s="721"/>
      <c r="BL75" s="721"/>
      <c r="BM75" s="721"/>
      <c r="BN75" s="721"/>
      <c r="BO75" s="721"/>
      <c r="BP75" s="721"/>
      <c r="BQ75" s="721"/>
      <c r="BR75" s="721"/>
      <c r="BS75" s="721"/>
      <c r="BT75" s="721"/>
      <c r="BU75" s="721"/>
      <c r="BV75" s="721"/>
      <c r="BW75" s="721"/>
      <c r="BX75" s="721"/>
      <c r="BY75" s="721"/>
      <c r="BZ75" s="721"/>
      <c r="CA75" s="721"/>
      <c r="CB75" s="721"/>
      <c r="CC75" s="721"/>
      <c r="CD75" s="721"/>
      <c r="CE75" s="722"/>
      <c r="CF75" s="756">
        <v>80243</v>
      </c>
      <c r="CG75" s="721"/>
      <c r="CH75" s="721"/>
      <c r="CI75" s="721"/>
      <c r="CJ75" s="721"/>
      <c r="CK75" s="721"/>
      <c r="CL75" s="721"/>
      <c r="CM75" s="721"/>
      <c r="CN75" s="721"/>
      <c r="CO75" s="721"/>
      <c r="CP75" s="721"/>
      <c r="CQ75" s="721"/>
      <c r="CR75" s="721"/>
      <c r="CS75" s="721"/>
      <c r="CT75" s="721"/>
      <c r="CU75" s="721"/>
      <c r="CV75" s="721"/>
      <c r="CW75" s="721"/>
      <c r="CX75" s="721"/>
      <c r="CY75" s="721"/>
      <c r="CZ75" s="721"/>
      <c r="DA75" s="721"/>
      <c r="DB75" s="721"/>
      <c r="DC75" s="721"/>
      <c r="DD75" s="721"/>
      <c r="DE75" s="721"/>
      <c r="DF75" s="721"/>
      <c r="DG75" s="721"/>
      <c r="DH75" s="721"/>
      <c r="DI75" s="757"/>
    </row>
    <row r="77" spans="1:157" ht="15" x14ac:dyDescent="0.25">
      <c r="A77" s="556" t="s">
        <v>633</v>
      </c>
      <c r="B77" s="556"/>
      <c r="C77" s="556"/>
      <c r="D77" s="556"/>
      <c r="E77" s="556"/>
      <c r="F77" s="556"/>
      <c r="G77" s="556"/>
      <c r="H77" s="556"/>
      <c r="I77" s="556"/>
      <c r="J77" s="556"/>
      <c r="K77" s="556"/>
      <c r="L77" s="556"/>
      <c r="M77" s="556"/>
      <c r="N77" s="556"/>
      <c r="O77" s="556"/>
      <c r="P77" s="556"/>
      <c r="Q77" s="556"/>
      <c r="R77" s="556"/>
      <c r="S77" s="556"/>
      <c r="T77" s="556"/>
      <c r="U77" s="556"/>
      <c r="V77" s="556"/>
      <c r="W77" s="556"/>
      <c r="X77" s="556"/>
      <c r="Y77" s="556"/>
      <c r="Z77" s="556"/>
      <c r="AA77" s="556"/>
      <c r="AB77" s="556"/>
      <c r="AC77" s="556"/>
      <c r="AD77" s="556"/>
      <c r="AE77" s="556"/>
      <c r="AF77" s="556"/>
      <c r="AG77" s="556"/>
      <c r="AH77" s="556"/>
      <c r="AI77" s="556"/>
      <c r="AJ77" s="556"/>
      <c r="AK77" s="556"/>
      <c r="AL77" s="556"/>
      <c r="AM77" s="556"/>
      <c r="AN77" s="556"/>
      <c r="AO77" s="556"/>
      <c r="AP77" s="556"/>
      <c r="AQ77" s="556"/>
      <c r="AR77" s="556"/>
      <c r="AS77" s="556"/>
      <c r="AT77" s="556"/>
      <c r="AU77" s="556"/>
      <c r="AV77" s="556"/>
      <c r="AW77" s="556"/>
      <c r="AX77" s="556"/>
      <c r="AY77" s="556"/>
      <c r="AZ77" s="556"/>
      <c r="BA77" s="556"/>
      <c r="BB77" s="556"/>
      <c r="BC77" s="556"/>
      <c r="BD77" s="556"/>
      <c r="BE77" s="556"/>
      <c r="BF77" s="556"/>
      <c r="BG77" s="556"/>
      <c r="BH77" s="556"/>
      <c r="BI77" s="556"/>
      <c r="BJ77" s="556"/>
      <c r="BK77" s="556"/>
      <c r="BL77" s="556"/>
      <c r="BM77" s="556"/>
      <c r="BN77" s="556"/>
      <c r="BO77" s="556"/>
      <c r="BP77" s="556"/>
      <c r="BQ77" s="556"/>
      <c r="BR77" s="556"/>
      <c r="BS77" s="556"/>
      <c r="BT77" s="556"/>
      <c r="BU77" s="556"/>
      <c r="BV77" s="556"/>
      <c r="BW77" s="556"/>
      <c r="BX77" s="556"/>
      <c r="BY77" s="556"/>
      <c r="BZ77" s="556"/>
      <c r="CA77" s="556"/>
      <c r="CB77" s="556"/>
      <c r="CC77" s="556"/>
      <c r="CD77" s="556"/>
      <c r="CE77" s="556"/>
      <c r="CF77" s="556"/>
      <c r="CG77" s="556"/>
      <c r="CH77" s="556"/>
      <c r="CI77" s="556"/>
      <c r="CJ77" s="556"/>
      <c r="CK77" s="556"/>
      <c r="CL77" s="556"/>
      <c r="CM77" s="556"/>
      <c r="CN77" s="556"/>
      <c r="CO77" s="556"/>
      <c r="CP77" s="556"/>
      <c r="CQ77" s="556"/>
      <c r="CR77" s="556"/>
      <c r="CS77" s="556"/>
      <c r="CT77" s="556"/>
      <c r="CU77" s="556"/>
      <c r="CV77" s="556"/>
      <c r="CW77" s="556"/>
      <c r="CX77" s="556"/>
      <c r="CY77" s="556"/>
      <c r="CZ77" s="556"/>
      <c r="DA77" s="556"/>
      <c r="DB77" s="556"/>
      <c r="DC77" s="556"/>
      <c r="DD77" s="556"/>
      <c r="DE77" s="556"/>
      <c r="DF77" s="556"/>
      <c r="DG77" s="556"/>
      <c r="DH77" s="556"/>
      <c r="DI77" s="556"/>
    </row>
    <row r="79" spans="1:157" x14ac:dyDescent="0.2">
      <c r="A79" s="566" t="s">
        <v>2</v>
      </c>
      <c r="B79" s="567"/>
      <c r="C79" s="567"/>
      <c r="D79" s="567"/>
      <c r="E79" s="567"/>
      <c r="F79" s="567"/>
      <c r="G79" s="567"/>
      <c r="H79" s="567"/>
      <c r="I79" s="567"/>
      <c r="J79" s="567"/>
      <c r="K79" s="567"/>
      <c r="L79" s="567"/>
      <c r="M79" s="567"/>
      <c r="N79" s="567"/>
      <c r="O79" s="567"/>
      <c r="P79" s="567"/>
      <c r="Q79" s="567"/>
      <c r="R79" s="567"/>
      <c r="S79" s="567"/>
      <c r="T79" s="567"/>
      <c r="U79" s="567"/>
      <c r="V79" s="568"/>
      <c r="W79" s="922" t="s">
        <v>102</v>
      </c>
      <c r="X79" s="560" t="s">
        <v>18</v>
      </c>
      <c r="Y79" s="561"/>
      <c r="Z79" s="561"/>
      <c r="AA79" s="561"/>
      <c r="AB79" s="561"/>
      <c r="AC79" s="561"/>
      <c r="AD79" s="561"/>
      <c r="AE79" s="561"/>
      <c r="AF79" s="561"/>
      <c r="AG79" s="561"/>
      <c r="AH79" s="561"/>
      <c r="AI79" s="561"/>
      <c r="AJ79" s="561"/>
      <c r="AK79" s="561"/>
      <c r="AL79" s="561"/>
      <c r="AM79" s="561"/>
      <c r="AN79" s="561"/>
      <c r="AO79" s="561"/>
      <c r="AP79" s="561"/>
      <c r="AQ79" s="561"/>
      <c r="AR79" s="561"/>
      <c r="AS79" s="561"/>
      <c r="AT79" s="561"/>
      <c r="AU79" s="561"/>
      <c r="AV79" s="561"/>
      <c r="AW79" s="561"/>
      <c r="AX79" s="561"/>
      <c r="AY79" s="561"/>
      <c r="AZ79" s="561"/>
      <c r="BA79" s="562"/>
      <c r="BB79" s="560" t="s">
        <v>18</v>
      </c>
      <c r="BC79" s="561"/>
      <c r="BD79" s="561"/>
      <c r="BE79" s="561"/>
      <c r="BF79" s="561"/>
      <c r="BG79" s="561"/>
      <c r="BH79" s="561"/>
      <c r="BI79" s="561"/>
      <c r="BJ79" s="561"/>
      <c r="BK79" s="561"/>
      <c r="BL79" s="561"/>
      <c r="BM79" s="561"/>
      <c r="BN79" s="561"/>
      <c r="BO79" s="561"/>
      <c r="BP79" s="561"/>
      <c r="BQ79" s="561"/>
      <c r="BR79" s="561"/>
      <c r="BS79" s="561"/>
      <c r="BT79" s="561"/>
      <c r="BU79" s="561"/>
      <c r="BV79" s="561"/>
      <c r="BW79" s="561"/>
      <c r="BX79" s="561"/>
      <c r="BY79" s="561"/>
      <c r="BZ79" s="561"/>
      <c r="CA79" s="561"/>
      <c r="CB79" s="561"/>
      <c r="CC79" s="561"/>
      <c r="CD79" s="561"/>
      <c r="CE79" s="562"/>
      <c r="CF79" s="560" t="s">
        <v>18</v>
      </c>
      <c r="CG79" s="561"/>
      <c r="CH79" s="561"/>
      <c r="CI79" s="561"/>
      <c r="CJ79" s="561"/>
      <c r="CK79" s="561"/>
      <c r="CL79" s="561"/>
      <c r="CM79" s="561"/>
      <c r="CN79" s="561"/>
      <c r="CO79" s="561"/>
      <c r="CP79" s="561"/>
      <c r="CQ79" s="561"/>
      <c r="CR79" s="561"/>
      <c r="CS79" s="561"/>
      <c r="CT79" s="561"/>
      <c r="CU79" s="561"/>
      <c r="CV79" s="561"/>
      <c r="CW79" s="561"/>
      <c r="CX79" s="561"/>
      <c r="CY79" s="561"/>
      <c r="CZ79" s="561"/>
      <c r="DA79" s="561"/>
      <c r="DB79" s="561"/>
      <c r="DC79" s="561"/>
      <c r="DD79" s="561"/>
      <c r="DE79" s="561"/>
      <c r="DF79" s="561"/>
      <c r="DG79" s="561"/>
      <c r="DH79" s="561"/>
      <c r="DI79" s="562"/>
    </row>
    <row r="80" spans="1:157" x14ac:dyDescent="0.2">
      <c r="A80" s="815"/>
      <c r="B80" s="816"/>
      <c r="C80" s="816"/>
      <c r="D80" s="816"/>
      <c r="E80" s="816"/>
      <c r="F80" s="816"/>
      <c r="G80" s="816"/>
      <c r="H80" s="816"/>
      <c r="I80" s="816"/>
      <c r="J80" s="816"/>
      <c r="K80" s="816"/>
      <c r="L80" s="816"/>
      <c r="M80" s="816"/>
      <c r="N80" s="816"/>
      <c r="O80" s="816"/>
      <c r="P80" s="816"/>
      <c r="Q80" s="816"/>
      <c r="R80" s="816"/>
      <c r="S80" s="816"/>
      <c r="T80" s="816"/>
      <c r="U80" s="816"/>
      <c r="V80" s="921"/>
      <c r="W80" s="923"/>
      <c r="X80" s="907" t="s">
        <v>214</v>
      </c>
      <c r="Y80" s="563"/>
      <c r="Z80" s="563"/>
      <c r="AA80" s="563"/>
      <c r="AB80" s="563"/>
      <c r="AC80" s="563"/>
      <c r="AD80" s="563"/>
      <c r="AE80" s="563"/>
      <c r="AF80" s="563"/>
      <c r="AG80" s="563"/>
      <c r="AH80" s="563"/>
      <c r="AI80" s="563"/>
      <c r="AJ80" s="563"/>
      <c r="AK80" s="563"/>
      <c r="AL80" s="563"/>
      <c r="AM80" s="563"/>
      <c r="AN80" s="563"/>
      <c r="AO80" s="563"/>
      <c r="AP80" s="563"/>
      <c r="AQ80" s="563"/>
      <c r="AR80" s="563"/>
      <c r="AS80" s="563"/>
      <c r="AT80" s="563"/>
      <c r="AU80" s="563"/>
      <c r="AV80" s="563"/>
      <c r="AW80" s="563"/>
      <c r="AX80" s="563"/>
      <c r="AY80" s="563"/>
      <c r="AZ80" s="563"/>
      <c r="BA80" s="908"/>
      <c r="BB80" s="683" t="s">
        <v>182</v>
      </c>
      <c r="BC80" s="684"/>
      <c r="BD80" s="684"/>
      <c r="BE80" s="684"/>
      <c r="BF80" s="684"/>
      <c r="BG80" s="684"/>
      <c r="BH80" s="684"/>
      <c r="BI80" s="684"/>
      <c r="BJ80" s="684"/>
      <c r="BK80" s="684"/>
      <c r="BL80" s="684"/>
      <c r="BM80" s="684"/>
      <c r="BN80" s="684"/>
      <c r="BO80" s="684"/>
      <c r="BP80" s="684"/>
      <c r="BQ80" s="684"/>
      <c r="BR80" s="684"/>
      <c r="BS80" s="684"/>
      <c r="BT80" s="684"/>
      <c r="BU80" s="684"/>
      <c r="BV80" s="684"/>
      <c r="BW80" s="684"/>
      <c r="BX80" s="684"/>
      <c r="BY80" s="684"/>
      <c r="BZ80" s="684"/>
      <c r="CA80" s="684"/>
      <c r="CB80" s="684"/>
      <c r="CC80" s="684"/>
      <c r="CD80" s="684"/>
      <c r="CE80" s="920"/>
      <c r="CF80" s="683" t="s">
        <v>183</v>
      </c>
      <c r="CG80" s="684"/>
      <c r="CH80" s="684"/>
      <c r="CI80" s="684"/>
      <c r="CJ80" s="684"/>
      <c r="CK80" s="684"/>
      <c r="CL80" s="684"/>
      <c r="CM80" s="684"/>
      <c r="CN80" s="684"/>
      <c r="CO80" s="684"/>
      <c r="CP80" s="684"/>
      <c r="CQ80" s="684"/>
      <c r="CR80" s="684"/>
      <c r="CS80" s="684"/>
      <c r="CT80" s="684"/>
      <c r="CU80" s="684"/>
      <c r="CV80" s="684"/>
      <c r="CW80" s="684"/>
      <c r="CX80" s="684"/>
      <c r="CY80" s="684"/>
      <c r="CZ80" s="684"/>
      <c r="DA80" s="684"/>
      <c r="DB80" s="684"/>
      <c r="DC80" s="684"/>
      <c r="DD80" s="684"/>
      <c r="DE80" s="684"/>
      <c r="DF80" s="684"/>
      <c r="DG80" s="684"/>
      <c r="DH80" s="684"/>
      <c r="DI80" s="920"/>
    </row>
    <row r="81" spans="1:113" ht="13.5" thickBot="1" x14ac:dyDescent="0.25">
      <c r="A81" s="576">
        <v>1</v>
      </c>
      <c r="B81" s="577"/>
      <c r="C81" s="577"/>
      <c r="D81" s="577"/>
      <c r="E81" s="577"/>
      <c r="F81" s="577"/>
      <c r="G81" s="577"/>
      <c r="H81" s="577"/>
      <c r="I81" s="577"/>
      <c r="J81" s="577"/>
      <c r="K81" s="577"/>
      <c r="L81" s="577"/>
      <c r="M81" s="577"/>
      <c r="N81" s="577"/>
      <c r="O81" s="577"/>
      <c r="P81" s="577"/>
      <c r="Q81" s="577"/>
      <c r="R81" s="577"/>
      <c r="S81" s="577"/>
      <c r="T81" s="577"/>
      <c r="U81" s="577"/>
      <c r="V81" s="578"/>
      <c r="W81" s="127">
        <v>2</v>
      </c>
      <c r="X81" s="904">
        <v>3</v>
      </c>
      <c r="Y81" s="905"/>
      <c r="Z81" s="905"/>
      <c r="AA81" s="905"/>
      <c r="AB81" s="905"/>
      <c r="AC81" s="905"/>
      <c r="AD81" s="905"/>
      <c r="AE81" s="905"/>
      <c r="AF81" s="905"/>
      <c r="AG81" s="905"/>
      <c r="AH81" s="905"/>
      <c r="AI81" s="905"/>
      <c r="AJ81" s="905"/>
      <c r="AK81" s="905"/>
      <c r="AL81" s="905"/>
      <c r="AM81" s="905"/>
      <c r="AN81" s="905"/>
      <c r="AO81" s="905"/>
      <c r="AP81" s="905"/>
      <c r="AQ81" s="905"/>
      <c r="AR81" s="905"/>
      <c r="AS81" s="905"/>
      <c r="AT81" s="905"/>
      <c r="AU81" s="905"/>
      <c r="AV81" s="905"/>
      <c r="AW81" s="905"/>
      <c r="AX81" s="905"/>
      <c r="AY81" s="905"/>
      <c r="AZ81" s="905"/>
      <c r="BA81" s="906"/>
      <c r="BB81" s="904">
        <v>4</v>
      </c>
      <c r="BC81" s="905"/>
      <c r="BD81" s="905"/>
      <c r="BE81" s="905"/>
      <c r="BF81" s="905"/>
      <c r="BG81" s="905"/>
      <c r="BH81" s="905"/>
      <c r="BI81" s="905"/>
      <c r="BJ81" s="905"/>
      <c r="BK81" s="905"/>
      <c r="BL81" s="905"/>
      <c r="BM81" s="905"/>
      <c r="BN81" s="905"/>
      <c r="BO81" s="905"/>
      <c r="BP81" s="905"/>
      <c r="BQ81" s="905"/>
      <c r="BR81" s="905"/>
      <c r="BS81" s="905"/>
      <c r="BT81" s="905"/>
      <c r="BU81" s="905"/>
      <c r="BV81" s="905"/>
      <c r="BW81" s="905"/>
      <c r="BX81" s="905"/>
      <c r="BY81" s="905"/>
      <c r="BZ81" s="905"/>
      <c r="CA81" s="905"/>
      <c r="CB81" s="905"/>
      <c r="CC81" s="905"/>
      <c r="CD81" s="905"/>
      <c r="CE81" s="906"/>
      <c r="CF81" s="904">
        <v>5</v>
      </c>
      <c r="CG81" s="905"/>
      <c r="CH81" s="905"/>
      <c r="CI81" s="905"/>
      <c r="CJ81" s="905"/>
      <c r="CK81" s="905"/>
      <c r="CL81" s="905"/>
      <c r="CM81" s="905"/>
      <c r="CN81" s="905"/>
      <c r="CO81" s="905"/>
      <c r="CP81" s="905"/>
      <c r="CQ81" s="905"/>
      <c r="CR81" s="905"/>
      <c r="CS81" s="905"/>
      <c r="CT81" s="905"/>
      <c r="CU81" s="905"/>
      <c r="CV81" s="905"/>
      <c r="CW81" s="905"/>
      <c r="CX81" s="905"/>
      <c r="CY81" s="905"/>
      <c r="CZ81" s="905"/>
      <c r="DA81" s="905"/>
      <c r="DB81" s="905"/>
      <c r="DC81" s="905"/>
      <c r="DD81" s="905"/>
      <c r="DE81" s="905"/>
      <c r="DF81" s="905"/>
      <c r="DG81" s="905"/>
      <c r="DH81" s="905"/>
      <c r="DI81" s="906"/>
    </row>
    <row r="82" spans="1:113" ht="38.25" customHeight="1" x14ac:dyDescent="0.2">
      <c r="A82" s="917" t="s">
        <v>634</v>
      </c>
      <c r="B82" s="918"/>
      <c r="C82" s="918"/>
      <c r="D82" s="918"/>
      <c r="E82" s="918"/>
      <c r="F82" s="918"/>
      <c r="G82" s="918"/>
      <c r="H82" s="918"/>
      <c r="I82" s="918"/>
      <c r="J82" s="918"/>
      <c r="K82" s="918"/>
      <c r="L82" s="918"/>
      <c r="M82" s="918"/>
      <c r="N82" s="918"/>
      <c r="O82" s="918"/>
      <c r="P82" s="918"/>
      <c r="Q82" s="918"/>
      <c r="R82" s="918"/>
      <c r="S82" s="918"/>
      <c r="T82" s="918"/>
      <c r="U82" s="918"/>
      <c r="V82" s="919"/>
      <c r="W82" s="52">
        <v>5453</v>
      </c>
      <c r="X82" s="720">
        <v>64</v>
      </c>
      <c r="Y82" s="721"/>
      <c r="Z82" s="721"/>
      <c r="AA82" s="721"/>
      <c r="AB82" s="721"/>
      <c r="AC82" s="721"/>
      <c r="AD82" s="721"/>
      <c r="AE82" s="721"/>
      <c r="AF82" s="721"/>
      <c r="AG82" s="721"/>
      <c r="AH82" s="721"/>
      <c r="AI82" s="721"/>
      <c r="AJ82" s="721"/>
      <c r="AK82" s="721"/>
      <c r="AL82" s="721"/>
      <c r="AM82" s="721"/>
      <c r="AN82" s="721"/>
      <c r="AO82" s="721"/>
      <c r="AP82" s="721"/>
      <c r="AQ82" s="721"/>
      <c r="AR82" s="721"/>
      <c r="AS82" s="721"/>
      <c r="AT82" s="721"/>
      <c r="AU82" s="721"/>
      <c r="AV82" s="721"/>
      <c r="AW82" s="721"/>
      <c r="AX82" s="721"/>
      <c r="AY82" s="721"/>
      <c r="AZ82" s="721"/>
      <c r="BA82" s="722"/>
      <c r="BB82" s="756"/>
      <c r="BC82" s="721"/>
      <c r="BD82" s="721"/>
      <c r="BE82" s="721"/>
      <c r="BF82" s="721"/>
      <c r="BG82" s="721"/>
      <c r="BH82" s="721"/>
      <c r="BI82" s="721"/>
      <c r="BJ82" s="721"/>
      <c r="BK82" s="721"/>
      <c r="BL82" s="721"/>
      <c r="BM82" s="721"/>
      <c r="BN82" s="721"/>
      <c r="BO82" s="721"/>
      <c r="BP82" s="721"/>
      <c r="BQ82" s="721"/>
      <c r="BR82" s="721"/>
      <c r="BS82" s="721"/>
      <c r="BT82" s="721"/>
      <c r="BU82" s="721"/>
      <c r="BV82" s="721"/>
      <c r="BW82" s="721"/>
      <c r="BX82" s="721"/>
      <c r="BY82" s="721"/>
      <c r="BZ82" s="721"/>
      <c r="CA82" s="721"/>
      <c r="CB82" s="721"/>
      <c r="CC82" s="721"/>
      <c r="CD82" s="721"/>
      <c r="CE82" s="722"/>
      <c r="CF82" s="756"/>
      <c r="CG82" s="721"/>
      <c r="CH82" s="721"/>
      <c r="CI82" s="721"/>
      <c r="CJ82" s="721"/>
      <c r="CK82" s="721"/>
      <c r="CL82" s="721"/>
      <c r="CM82" s="721"/>
      <c r="CN82" s="721"/>
      <c r="CO82" s="721"/>
      <c r="CP82" s="721"/>
      <c r="CQ82" s="721"/>
      <c r="CR82" s="721"/>
      <c r="CS82" s="721"/>
      <c r="CT82" s="721"/>
      <c r="CU82" s="721"/>
      <c r="CV82" s="721"/>
      <c r="CW82" s="721"/>
      <c r="CX82" s="721"/>
      <c r="CY82" s="721"/>
      <c r="CZ82" s="721"/>
      <c r="DA82" s="721"/>
      <c r="DB82" s="721"/>
      <c r="DC82" s="721"/>
      <c r="DD82" s="721"/>
      <c r="DE82" s="721"/>
      <c r="DF82" s="721"/>
      <c r="DG82" s="721"/>
      <c r="DH82" s="721"/>
      <c r="DI82" s="757"/>
    </row>
    <row r="83" spans="1:113" ht="27" customHeight="1" thickBot="1" x14ac:dyDescent="0.25">
      <c r="A83" s="917" t="s">
        <v>622</v>
      </c>
      <c r="B83" s="918"/>
      <c r="C83" s="918"/>
      <c r="D83" s="918"/>
      <c r="E83" s="918"/>
      <c r="F83" s="918"/>
      <c r="G83" s="918"/>
      <c r="H83" s="918"/>
      <c r="I83" s="918"/>
      <c r="J83" s="918"/>
      <c r="K83" s="918"/>
      <c r="L83" s="918"/>
      <c r="M83" s="918"/>
      <c r="N83" s="918"/>
      <c r="O83" s="918"/>
      <c r="P83" s="918"/>
      <c r="Q83" s="918"/>
      <c r="R83" s="918"/>
      <c r="S83" s="918"/>
      <c r="T83" s="918"/>
      <c r="U83" s="918"/>
      <c r="V83" s="919"/>
      <c r="W83" s="52">
        <v>5454</v>
      </c>
      <c r="X83" s="723">
        <v>671</v>
      </c>
      <c r="Y83" s="697"/>
      <c r="Z83" s="697"/>
      <c r="AA83" s="697"/>
      <c r="AB83" s="697"/>
      <c r="AC83" s="697"/>
      <c r="AD83" s="697"/>
      <c r="AE83" s="697"/>
      <c r="AF83" s="697"/>
      <c r="AG83" s="697"/>
      <c r="AH83" s="697"/>
      <c r="AI83" s="697"/>
      <c r="AJ83" s="697"/>
      <c r="AK83" s="697"/>
      <c r="AL83" s="697"/>
      <c r="AM83" s="697"/>
      <c r="AN83" s="697"/>
      <c r="AO83" s="697"/>
      <c r="AP83" s="697"/>
      <c r="AQ83" s="697"/>
      <c r="AR83" s="697"/>
      <c r="AS83" s="697"/>
      <c r="AT83" s="697"/>
      <c r="AU83" s="697"/>
      <c r="AV83" s="697"/>
      <c r="AW83" s="697"/>
      <c r="AX83" s="697"/>
      <c r="AY83" s="697"/>
      <c r="AZ83" s="697"/>
      <c r="BA83" s="724"/>
      <c r="BB83" s="776">
        <v>1855</v>
      </c>
      <c r="BC83" s="697"/>
      <c r="BD83" s="697"/>
      <c r="BE83" s="697"/>
      <c r="BF83" s="697"/>
      <c r="BG83" s="697"/>
      <c r="BH83" s="697"/>
      <c r="BI83" s="697"/>
      <c r="BJ83" s="697"/>
      <c r="BK83" s="697"/>
      <c r="BL83" s="697"/>
      <c r="BM83" s="697"/>
      <c r="BN83" s="697"/>
      <c r="BO83" s="697"/>
      <c r="BP83" s="697"/>
      <c r="BQ83" s="697"/>
      <c r="BR83" s="697"/>
      <c r="BS83" s="697"/>
      <c r="BT83" s="697"/>
      <c r="BU83" s="697"/>
      <c r="BV83" s="697"/>
      <c r="BW83" s="697"/>
      <c r="BX83" s="697"/>
      <c r="BY83" s="697"/>
      <c r="BZ83" s="697"/>
      <c r="CA83" s="697"/>
      <c r="CB83" s="697"/>
      <c r="CC83" s="697"/>
      <c r="CD83" s="697"/>
      <c r="CE83" s="724"/>
      <c r="CF83" s="776">
        <v>2209</v>
      </c>
      <c r="CG83" s="697"/>
      <c r="CH83" s="697"/>
      <c r="CI83" s="697"/>
      <c r="CJ83" s="697"/>
      <c r="CK83" s="697"/>
      <c r="CL83" s="697"/>
      <c r="CM83" s="697"/>
      <c r="CN83" s="697"/>
      <c r="CO83" s="697"/>
      <c r="CP83" s="697"/>
      <c r="CQ83" s="697"/>
      <c r="CR83" s="697"/>
      <c r="CS83" s="697"/>
      <c r="CT83" s="697"/>
      <c r="CU83" s="697"/>
      <c r="CV83" s="697"/>
      <c r="CW83" s="697"/>
      <c r="CX83" s="697"/>
      <c r="CY83" s="697"/>
      <c r="CZ83" s="697"/>
      <c r="DA83" s="697"/>
      <c r="DB83" s="697"/>
      <c r="DC83" s="697"/>
      <c r="DD83" s="697"/>
      <c r="DE83" s="697"/>
      <c r="DF83" s="697"/>
      <c r="DG83" s="697"/>
      <c r="DH83" s="697"/>
      <c r="DI83" s="777"/>
    </row>
    <row r="84" spans="1:113" ht="26.25" customHeight="1" x14ac:dyDescent="0.2">
      <c r="A84" s="917" t="s">
        <v>623</v>
      </c>
      <c r="B84" s="918"/>
      <c r="C84" s="918"/>
      <c r="D84" s="918"/>
      <c r="E84" s="918"/>
      <c r="F84" s="918"/>
      <c r="G84" s="918"/>
      <c r="H84" s="918"/>
      <c r="I84" s="918"/>
      <c r="J84" s="918"/>
      <c r="K84" s="918"/>
      <c r="L84" s="918"/>
      <c r="M84" s="918"/>
      <c r="N84" s="918"/>
      <c r="O84" s="918"/>
      <c r="P84" s="918"/>
      <c r="Q84" s="918"/>
      <c r="R84" s="918"/>
      <c r="S84" s="918"/>
      <c r="T84" s="918"/>
      <c r="U84" s="918"/>
      <c r="V84" s="919"/>
      <c r="W84" s="52">
        <v>5455</v>
      </c>
      <c r="X84" s="720">
        <v>1289</v>
      </c>
      <c r="Y84" s="721"/>
      <c r="Z84" s="721"/>
      <c r="AA84" s="721"/>
      <c r="AB84" s="721"/>
      <c r="AC84" s="721"/>
      <c r="AD84" s="721"/>
      <c r="AE84" s="721"/>
      <c r="AF84" s="721"/>
      <c r="AG84" s="721"/>
      <c r="AH84" s="721"/>
      <c r="AI84" s="721"/>
      <c r="AJ84" s="721"/>
      <c r="AK84" s="721"/>
      <c r="AL84" s="721"/>
      <c r="AM84" s="721"/>
      <c r="AN84" s="721"/>
      <c r="AO84" s="721"/>
      <c r="AP84" s="721"/>
      <c r="AQ84" s="721"/>
      <c r="AR84" s="721"/>
      <c r="AS84" s="721"/>
      <c r="AT84" s="721"/>
      <c r="AU84" s="721"/>
      <c r="AV84" s="721"/>
      <c r="AW84" s="721"/>
      <c r="AX84" s="721"/>
      <c r="AY84" s="721"/>
      <c r="AZ84" s="721"/>
      <c r="BA84" s="722"/>
      <c r="BB84" s="756">
        <v>842</v>
      </c>
      <c r="BC84" s="721"/>
      <c r="BD84" s="721"/>
      <c r="BE84" s="721"/>
      <c r="BF84" s="721"/>
      <c r="BG84" s="721"/>
      <c r="BH84" s="721"/>
      <c r="BI84" s="721"/>
      <c r="BJ84" s="721"/>
      <c r="BK84" s="721"/>
      <c r="BL84" s="721"/>
      <c r="BM84" s="721"/>
      <c r="BN84" s="721"/>
      <c r="BO84" s="721"/>
      <c r="BP84" s="721"/>
      <c r="BQ84" s="721"/>
      <c r="BR84" s="721"/>
      <c r="BS84" s="721"/>
      <c r="BT84" s="721"/>
      <c r="BU84" s="721"/>
      <c r="BV84" s="721"/>
      <c r="BW84" s="721"/>
      <c r="BX84" s="721"/>
      <c r="BY84" s="721"/>
      <c r="BZ84" s="721"/>
      <c r="CA84" s="721"/>
      <c r="CB84" s="721"/>
      <c r="CC84" s="721"/>
      <c r="CD84" s="721"/>
      <c r="CE84" s="722"/>
      <c r="CF84" s="756">
        <v>5595</v>
      </c>
      <c r="CG84" s="721"/>
      <c r="CH84" s="721"/>
      <c r="CI84" s="721"/>
      <c r="CJ84" s="721"/>
      <c r="CK84" s="721"/>
      <c r="CL84" s="721"/>
      <c r="CM84" s="721"/>
      <c r="CN84" s="721"/>
      <c r="CO84" s="721"/>
      <c r="CP84" s="721"/>
      <c r="CQ84" s="721"/>
      <c r="CR84" s="721"/>
      <c r="CS84" s="721"/>
      <c r="CT84" s="721"/>
      <c r="CU84" s="721"/>
      <c r="CV84" s="721"/>
      <c r="CW84" s="721"/>
      <c r="CX84" s="721"/>
      <c r="CY84" s="721"/>
      <c r="CZ84" s="721"/>
      <c r="DA84" s="721"/>
      <c r="DB84" s="721"/>
      <c r="DC84" s="721"/>
      <c r="DD84" s="721"/>
      <c r="DE84" s="721"/>
      <c r="DF84" s="721"/>
      <c r="DG84" s="721"/>
      <c r="DH84" s="721"/>
      <c r="DI84" s="757"/>
    </row>
    <row r="85" spans="1:113" ht="28.5" customHeight="1" thickBot="1" x14ac:dyDescent="0.25">
      <c r="A85" s="917" t="s">
        <v>624</v>
      </c>
      <c r="B85" s="918"/>
      <c r="C85" s="918"/>
      <c r="D85" s="918"/>
      <c r="E85" s="918"/>
      <c r="F85" s="918"/>
      <c r="G85" s="918"/>
      <c r="H85" s="918"/>
      <c r="I85" s="918"/>
      <c r="J85" s="918"/>
      <c r="K85" s="918"/>
      <c r="L85" s="918"/>
      <c r="M85" s="918"/>
      <c r="N85" s="918"/>
      <c r="O85" s="918"/>
      <c r="P85" s="918"/>
      <c r="Q85" s="918"/>
      <c r="R85" s="918"/>
      <c r="S85" s="918"/>
      <c r="T85" s="918"/>
      <c r="U85" s="918"/>
      <c r="V85" s="919"/>
      <c r="W85" s="52">
        <v>5456</v>
      </c>
      <c r="X85" s="723">
        <v>26243</v>
      </c>
      <c r="Y85" s="697"/>
      <c r="Z85" s="697"/>
      <c r="AA85" s="697"/>
      <c r="AB85" s="697"/>
      <c r="AC85" s="697"/>
      <c r="AD85" s="697"/>
      <c r="AE85" s="697"/>
      <c r="AF85" s="697"/>
      <c r="AG85" s="697"/>
      <c r="AH85" s="697"/>
      <c r="AI85" s="697"/>
      <c r="AJ85" s="697"/>
      <c r="AK85" s="697"/>
      <c r="AL85" s="697"/>
      <c r="AM85" s="697"/>
      <c r="AN85" s="697"/>
      <c r="AO85" s="697"/>
      <c r="AP85" s="697"/>
      <c r="AQ85" s="697"/>
      <c r="AR85" s="697"/>
      <c r="AS85" s="697"/>
      <c r="AT85" s="697"/>
      <c r="AU85" s="697"/>
      <c r="AV85" s="697"/>
      <c r="AW85" s="697"/>
      <c r="AX85" s="697"/>
      <c r="AY85" s="697"/>
      <c r="AZ85" s="697"/>
      <c r="BA85" s="724"/>
      <c r="BB85" s="776">
        <v>6258</v>
      </c>
      <c r="BC85" s="697"/>
      <c r="BD85" s="697"/>
      <c r="BE85" s="697"/>
      <c r="BF85" s="697"/>
      <c r="BG85" s="697"/>
      <c r="BH85" s="697"/>
      <c r="BI85" s="697"/>
      <c r="BJ85" s="697"/>
      <c r="BK85" s="697"/>
      <c r="BL85" s="697"/>
      <c r="BM85" s="697"/>
      <c r="BN85" s="697"/>
      <c r="BO85" s="697"/>
      <c r="BP85" s="697"/>
      <c r="BQ85" s="697"/>
      <c r="BR85" s="697"/>
      <c r="BS85" s="697"/>
      <c r="BT85" s="697"/>
      <c r="BU85" s="697"/>
      <c r="BV85" s="697"/>
      <c r="BW85" s="697"/>
      <c r="BX85" s="697"/>
      <c r="BY85" s="697"/>
      <c r="BZ85" s="697"/>
      <c r="CA85" s="697"/>
      <c r="CB85" s="697"/>
      <c r="CC85" s="697"/>
      <c r="CD85" s="697"/>
      <c r="CE85" s="724"/>
      <c r="CF85" s="776">
        <v>74057</v>
      </c>
      <c r="CG85" s="697"/>
      <c r="CH85" s="697"/>
      <c r="CI85" s="697"/>
      <c r="CJ85" s="697"/>
      <c r="CK85" s="697"/>
      <c r="CL85" s="697"/>
      <c r="CM85" s="697"/>
      <c r="CN85" s="697"/>
      <c r="CO85" s="697"/>
      <c r="CP85" s="697"/>
      <c r="CQ85" s="697"/>
      <c r="CR85" s="697"/>
      <c r="CS85" s="697"/>
      <c r="CT85" s="697"/>
      <c r="CU85" s="697"/>
      <c r="CV85" s="697"/>
      <c r="CW85" s="697"/>
      <c r="CX85" s="697"/>
      <c r="CY85" s="697"/>
      <c r="CZ85" s="697"/>
      <c r="DA85" s="697"/>
      <c r="DB85" s="697"/>
      <c r="DC85" s="697"/>
      <c r="DD85" s="697"/>
      <c r="DE85" s="697"/>
      <c r="DF85" s="697"/>
      <c r="DG85" s="697"/>
      <c r="DH85" s="697"/>
      <c r="DI85" s="777"/>
    </row>
    <row r="86" spans="1:113" x14ac:dyDescent="0.2">
      <c r="A86" s="917" t="s">
        <v>628</v>
      </c>
      <c r="B86" s="918"/>
      <c r="C86" s="918"/>
      <c r="D86" s="918"/>
      <c r="E86" s="918"/>
      <c r="F86" s="918"/>
      <c r="G86" s="918"/>
      <c r="H86" s="918"/>
      <c r="I86" s="918"/>
      <c r="J86" s="918"/>
      <c r="K86" s="918"/>
      <c r="L86" s="918"/>
      <c r="M86" s="918"/>
      <c r="N86" s="918"/>
      <c r="O86" s="918"/>
      <c r="P86" s="918"/>
      <c r="Q86" s="918"/>
      <c r="R86" s="918"/>
      <c r="S86" s="918"/>
      <c r="T86" s="918"/>
      <c r="U86" s="918"/>
      <c r="V86" s="919"/>
      <c r="W86" s="52"/>
      <c r="X86" s="720">
        <v>452</v>
      </c>
      <c r="Y86" s="721"/>
      <c r="Z86" s="721"/>
      <c r="AA86" s="721"/>
      <c r="AB86" s="721"/>
      <c r="AC86" s="721"/>
      <c r="AD86" s="721"/>
      <c r="AE86" s="721"/>
      <c r="AF86" s="721"/>
      <c r="AG86" s="721"/>
      <c r="AH86" s="721"/>
      <c r="AI86" s="721"/>
      <c r="AJ86" s="721"/>
      <c r="AK86" s="721"/>
      <c r="AL86" s="721"/>
      <c r="AM86" s="721"/>
      <c r="AN86" s="721"/>
      <c r="AO86" s="721"/>
      <c r="AP86" s="721"/>
      <c r="AQ86" s="721"/>
      <c r="AR86" s="721"/>
      <c r="AS86" s="721"/>
      <c r="AT86" s="721"/>
      <c r="AU86" s="721"/>
      <c r="AV86" s="721"/>
      <c r="AW86" s="721"/>
      <c r="AX86" s="721"/>
      <c r="AY86" s="721"/>
      <c r="AZ86" s="721"/>
      <c r="BA86" s="722"/>
      <c r="BB86" s="756">
        <v>70</v>
      </c>
      <c r="BC86" s="721"/>
      <c r="BD86" s="721"/>
      <c r="BE86" s="721"/>
      <c r="BF86" s="721"/>
      <c r="BG86" s="721"/>
      <c r="BH86" s="721"/>
      <c r="BI86" s="721"/>
      <c r="BJ86" s="721"/>
      <c r="BK86" s="721"/>
      <c r="BL86" s="721"/>
      <c r="BM86" s="721"/>
      <c r="BN86" s="721"/>
      <c r="BO86" s="721"/>
      <c r="BP86" s="721"/>
      <c r="BQ86" s="721"/>
      <c r="BR86" s="721"/>
      <c r="BS86" s="721"/>
      <c r="BT86" s="721"/>
      <c r="BU86" s="721"/>
      <c r="BV86" s="721"/>
      <c r="BW86" s="721"/>
      <c r="BX86" s="721"/>
      <c r="BY86" s="721"/>
      <c r="BZ86" s="721"/>
      <c r="CA86" s="721"/>
      <c r="CB86" s="721"/>
      <c r="CC86" s="721"/>
      <c r="CD86" s="721"/>
      <c r="CE86" s="722"/>
      <c r="CF86" s="756">
        <v>66147</v>
      </c>
      <c r="CG86" s="721"/>
      <c r="CH86" s="721"/>
      <c r="CI86" s="721"/>
      <c r="CJ86" s="721"/>
      <c r="CK86" s="721"/>
      <c r="CL86" s="721"/>
      <c r="CM86" s="721"/>
      <c r="CN86" s="721"/>
      <c r="CO86" s="721"/>
      <c r="CP86" s="721"/>
      <c r="CQ86" s="721"/>
      <c r="CR86" s="721"/>
      <c r="CS86" s="721"/>
      <c r="CT86" s="721"/>
      <c r="CU86" s="721"/>
      <c r="CV86" s="721"/>
      <c r="CW86" s="721"/>
      <c r="CX86" s="721"/>
      <c r="CY86" s="721"/>
      <c r="CZ86" s="721"/>
      <c r="DA86" s="721"/>
      <c r="DB86" s="721"/>
      <c r="DC86" s="721"/>
      <c r="DD86" s="721"/>
      <c r="DE86" s="721"/>
      <c r="DF86" s="721"/>
      <c r="DG86" s="721"/>
      <c r="DH86" s="721"/>
      <c r="DI86" s="757"/>
    </row>
    <row r="87" spans="1:113" ht="13.5" thickBot="1" x14ac:dyDescent="0.25">
      <c r="A87" s="917" t="s">
        <v>625</v>
      </c>
      <c r="B87" s="918"/>
      <c r="C87" s="918"/>
      <c r="D87" s="918"/>
      <c r="E87" s="918"/>
      <c r="F87" s="918"/>
      <c r="G87" s="918"/>
      <c r="H87" s="918"/>
      <c r="I87" s="918"/>
      <c r="J87" s="918"/>
      <c r="K87" s="918"/>
      <c r="L87" s="918"/>
      <c r="M87" s="918"/>
      <c r="N87" s="918"/>
      <c r="O87" s="918"/>
      <c r="P87" s="918"/>
      <c r="Q87" s="918"/>
      <c r="R87" s="918"/>
      <c r="S87" s="918"/>
      <c r="T87" s="918"/>
      <c r="U87" s="918"/>
      <c r="V87" s="919"/>
      <c r="W87" s="52"/>
      <c r="X87" s="723">
        <v>2909</v>
      </c>
      <c r="Y87" s="697"/>
      <c r="Z87" s="697"/>
      <c r="AA87" s="697"/>
      <c r="AB87" s="697"/>
      <c r="AC87" s="697"/>
      <c r="AD87" s="697"/>
      <c r="AE87" s="697"/>
      <c r="AF87" s="697"/>
      <c r="AG87" s="697"/>
      <c r="AH87" s="697"/>
      <c r="AI87" s="697"/>
      <c r="AJ87" s="697"/>
      <c r="AK87" s="697"/>
      <c r="AL87" s="697"/>
      <c r="AM87" s="697"/>
      <c r="AN87" s="697"/>
      <c r="AO87" s="697"/>
      <c r="AP87" s="697"/>
      <c r="AQ87" s="697"/>
      <c r="AR87" s="697"/>
      <c r="AS87" s="697"/>
      <c r="AT87" s="697"/>
      <c r="AU87" s="697"/>
      <c r="AV87" s="697"/>
      <c r="AW87" s="697"/>
      <c r="AX87" s="697"/>
      <c r="AY87" s="697"/>
      <c r="AZ87" s="697"/>
      <c r="BA87" s="724"/>
      <c r="BB87" s="776">
        <v>3027</v>
      </c>
      <c r="BC87" s="697"/>
      <c r="BD87" s="697"/>
      <c r="BE87" s="697"/>
      <c r="BF87" s="697"/>
      <c r="BG87" s="697"/>
      <c r="BH87" s="697"/>
      <c r="BI87" s="697"/>
      <c r="BJ87" s="697"/>
      <c r="BK87" s="697"/>
      <c r="BL87" s="697"/>
      <c r="BM87" s="697"/>
      <c r="BN87" s="697"/>
      <c r="BO87" s="697"/>
      <c r="BP87" s="697"/>
      <c r="BQ87" s="697"/>
      <c r="BR87" s="697"/>
      <c r="BS87" s="697"/>
      <c r="BT87" s="697"/>
      <c r="BU87" s="697"/>
      <c r="BV87" s="697"/>
      <c r="BW87" s="697"/>
      <c r="BX87" s="697"/>
      <c r="BY87" s="697"/>
      <c r="BZ87" s="697"/>
      <c r="CA87" s="697"/>
      <c r="CB87" s="697"/>
      <c r="CC87" s="697"/>
      <c r="CD87" s="697"/>
      <c r="CE87" s="724"/>
      <c r="CF87" s="776">
        <v>2698</v>
      </c>
      <c r="CG87" s="697"/>
      <c r="CH87" s="697"/>
      <c r="CI87" s="697"/>
      <c r="CJ87" s="697"/>
      <c r="CK87" s="697"/>
      <c r="CL87" s="697"/>
      <c r="CM87" s="697"/>
      <c r="CN87" s="697"/>
      <c r="CO87" s="697"/>
      <c r="CP87" s="697"/>
      <c r="CQ87" s="697"/>
      <c r="CR87" s="697"/>
      <c r="CS87" s="697"/>
      <c r="CT87" s="697"/>
      <c r="CU87" s="697"/>
      <c r="CV87" s="697"/>
      <c r="CW87" s="697"/>
      <c r="CX87" s="697"/>
      <c r="CY87" s="697"/>
      <c r="CZ87" s="697"/>
      <c r="DA87" s="697"/>
      <c r="DB87" s="697"/>
      <c r="DC87" s="697"/>
      <c r="DD87" s="697"/>
      <c r="DE87" s="697"/>
      <c r="DF87" s="697"/>
      <c r="DG87" s="697"/>
      <c r="DH87" s="697"/>
      <c r="DI87" s="777"/>
    </row>
    <row r="88" spans="1:113" x14ac:dyDescent="0.2">
      <c r="A88" s="917" t="s">
        <v>626</v>
      </c>
      <c r="B88" s="918"/>
      <c r="C88" s="918"/>
      <c r="D88" s="918"/>
      <c r="E88" s="918"/>
      <c r="F88" s="918"/>
      <c r="G88" s="918"/>
      <c r="H88" s="918"/>
      <c r="I88" s="918"/>
      <c r="J88" s="918"/>
      <c r="K88" s="918"/>
      <c r="L88" s="918"/>
      <c r="M88" s="918"/>
      <c r="N88" s="918"/>
      <c r="O88" s="918"/>
      <c r="P88" s="918"/>
      <c r="Q88" s="918"/>
      <c r="R88" s="918"/>
      <c r="S88" s="918"/>
      <c r="T88" s="918"/>
      <c r="U88" s="918"/>
      <c r="V88" s="919"/>
      <c r="W88" s="52"/>
      <c r="X88" s="720">
        <v>21520</v>
      </c>
      <c r="Y88" s="721"/>
      <c r="Z88" s="721"/>
      <c r="AA88" s="721"/>
      <c r="AB88" s="721"/>
      <c r="AC88" s="721"/>
      <c r="AD88" s="721"/>
      <c r="AE88" s="721"/>
      <c r="AF88" s="721"/>
      <c r="AG88" s="721"/>
      <c r="AH88" s="721"/>
      <c r="AI88" s="721"/>
      <c r="AJ88" s="721"/>
      <c r="AK88" s="721"/>
      <c r="AL88" s="721"/>
      <c r="AM88" s="721"/>
      <c r="AN88" s="721"/>
      <c r="AO88" s="721"/>
      <c r="AP88" s="721"/>
      <c r="AQ88" s="721"/>
      <c r="AR88" s="721"/>
      <c r="AS88" s="721"/>
      <c r="AT88" s="721"/>
      <c r="AU88" s="721"/>
      <c r="AV88" s="721"/>
      <c r="AW88" s="721"/>
      <c r="AX88" s="721"/>
      <c r="AY88" s="721"/>
      <c r="AZ88" s="721"/>
      <c r="BA88" s="722"/>
      <c r="BB88" s="756">
        <v>2604</v>
      </c>
      <c r="BC88" s="721"/>
      <c r="BD88" s="721"/>
      <c r="BE88" s="721"/>
      <c r="BF88" s="721"/>
      <c r="BG88" s="721"/>
      <c r="BH88" s="721"/>
      <c r="BI88" s="721"/>
      <c r="BJ88" s="721"/>
      <c r="BK88" s="721"/>
      <c r="BL88" s="721"/>
      <c r="BM88" s="721"/>
      <c r="BN88" s="721"/>
      <c r="BO88" s="721"/>
      <c r="BP88" s="721"/>
      <c r="BQ88" s="721"/>
      <c r="BR88" s="721"/>
      <c r="BS88" s="721"/>
      <c r="BT88" s="721"/>
      <c r="BU88" s="721"/>
      <c r="BV88" s="721"/>
      <c r="BW88" s="721"/>
      <c r="BX88" s="721"/>
      <c r="BY88" s="721"/>
      <c r="BZ88" s="721"/>
      <c r="CA88" s="721"/>
      <c r="CB88" s="721"/>
      <c r="CC88" s="721"/>
      <c r="CD88" s="721"/>
      <c r="CE88" s="722"/>
      <c r="CF88" s="756">
        <v>2848</v>
      </c>
      <c r="CG88" s="721"/>
      <c r="CH88" s="721"/>
      <c r="CI88" s="721"/>
      <c r="CJ88" s="721"/>
      <c r="CK88" s="721"/>
      <c r="CL88" s="721"/>
      <c r="CM88" s="721"/>
      <c r="CN88" s="721"/>
      <c r="CO88" s="721"/>
      <c r="CP88" s="721"/>
      <c r="CQ88" s="721"/>
      <c r="CR88" s="721"/>
      <c r="CS88" s="721"/>
      <c r="CT88" s="721"/>
      <c r="CU88" s="721"/>
      <c r="CV88" s="721"/>
      <c r="CW88" s="721"/>
      <c r="CX88" s="721"/>
      <c r="CY88" s="721"/>
      <c r="CZ88" s="721"/>
      <c r="DA88" s="721"/>
      <c r="DB88" s="721"/>
      <c r="DC88" s="721"/>
      <c r="DD88" s="721"/>
      <c r="DE88" s="721"/>
      <c r="DF88" s="721"/>
      <c r="DG88" s="721"/>
      <c r="DH88" s="721"/>
      <c r="DI88" s="757"/>
    </row>
    <row r="89" spans="1:113" ht="27.75" customHeight="1" thickBot="1" x14ac:dyDescent="0.25">
      <c r="A89" s="917" t="s">
        <v>629</v>
      </c>
      <c r="B89" s="918"/>
      <c r="C89" s="918"/>
      <c r="D89" s="918"/>
      <c r="E89" s="918"/>
      <c r="F89" s="918"/>
      <c r="G89" s="918"/>
      <c r="H89" s="918"/>
      <c r="I89" s="918"/>
      <c r="J89" s="918"/>
      <c r="K89" s="918"/>
      <c r="L89" s="918"/>
      <c r="M89" s="918"/>
      <c r="N89" s="918"/>
      <c r="O89" s="918"/>
      <c r="P89" s="918"/>
      <c r="Q89" s="918"/>
      <c r="R89" s="918"/>
      <c r="S89" s="918"/>
      <c r="T89" s="918"/>
      <c r="U89" s="918"/>
      <c r="V89" s="919"/>
      <c r="W89" s="52"/>
      <c r="X89" s="723">
        <v>782</v>
      </c>
      <c r="Y89" s="697"/>
      <c r="Z89" s="697"/>
      <c r="AA89" s="697"/>
      <c r="AB89" s="697"/>
      <c r="AC89" s="697"/>
      <c r="AD89" s="697"/>
      <c r="AE89" s="697"/>
      <c r="AF89" s="697"/>
      <c r="AG89" s="697"/>
      <c r="AH89" s="697"/>
      <c r="AI89" s="697"/>
      <c r="AJ89" s="697"/>
      <c r="AK89" s="697"/>
      <c r="AL89" s="697"/>
      <c r="AM89" s="697"/>
      <c r="AN89" s="697"/>
      <c r="AO89" s="697"/>
      <c r="AP89" s="697"/>
      <c r="AQ89" s="697"/>
      <c r="AR89" s="697"/>
      <c r="AS89" s="697"/>
      <c r="AT89" s="697"/>
      <c r="AU89" s="697"/>
      <c r="AV89" s="697"/>
      <c r="AW89" s="697"/>
      <c r="AX89" s="697"/>
      <c r="AY89" s="697"/>
      <c r="AZ89" s="697"/>
      <c r="BA89" s="724"/>
      <c r="BB89" s="776">
        <v>7</v>
      </c>
      <c r="BC89" s="697"/>
      <c r="BD89" s="697"/>
      <c r="BE89" s="697"/>
      <c r="BF89" s="697"/>
      <c r="BG89" s="697"/>
      <c r="BH89" s="697"/>
      <c r="BI89" s="697"/>
      <c r="BJ89" s="697"/>
      <c r="BK89" s="697"/>
      <c r="BL89" s="697"/>
      <c r="BM89" s="697"/>
      <c r="BN89" s="697"/>
      <c r="BO89" s="697"/>
      <c r="BP89" s="697"/>
      <c r="BQ89" s="697"/>
      <c r="BR89" s="697"/>
      <c r="BS89" s="697"/>
      <c r="BT89" s="697"/>
      <c r="BU89" s="697"/>
      <c r="BV89" s="697"/>
      <c r="BW89" s="697"/>
      <c r="BX89" s="697"/>
      <c r="BY89" s="697"/>
      <c r="BZ89" s="697"/>
      <c r="CA89" s="697"/>
      <c r="CB89" s="697"/>
      <c r="CC89" s="697"/>
      <c r="CD89" s="697"/>
      <c r="CE89" s="724"/>
      <c r="CF89" s="776">
        <v>36</v>
      </c>
      <c r="CG89" s="697"/>
      <c r="CH89" s="697"/>
      <c r="CI89" s="697"/>
      <c r="CJ89" s="697"/>
      <c r="CK89" s="697"/>
      <c r="CL89" s="697"/>
      <c r="CM89" s="697"/>
      <c r="CN89" s="697"/>
      <c r="CO89" s="697"/>
      <c r="CP89" s="697"/>
      <c r="CQ89" s="697"/>
      <c r="CR89" s="697"/>
      <c r="CS89" s="697"/>
      <c r="CT89" s="697"/>
      <c r="CU89" s="697"/>
      <c r="CV89" s="697"/>
      <c r="CW89" s="697"/>
      <c r="CX89" s="697"/>
      <c r="CY89" s="697"/>
      <c r="CZ89" s="697"/>
      <c r="DA89" s="697"/>
      <c r="DB89" s="697"/>
      <c r="DC89" s="697"/>
      <c r="DD89" s="697"/>
      <c r="DE89" s="697"/>
      <c r="DF89" s="697"/>
      <c r="DG89" s="697"/>
      <c r="DH89" s="697"/>
      <c r="DI89" s="777"/>
    </row>
    <row r="90" spans="1:113" ht="13.5" thickBot="1" x14ac:dyDescent="0.25">
      <c r="A90" s="917" t="s">
        <v>630</v>
      </c>
      <c r="B90" s="918"/>
      <c r="C90" s="918"/>
      <c r="D90" s="918"/>
      <c r="E90" s="918"/>
      <c r="F90" s="918"/>
      <c r="G90" s="918"/>
      <c r="H90" s="918"/>
      <c r="I90" s="918"/>
      <c r="J90" s="918"/>
      <c r="K90" s="918"/>
      <c r="L90" s="918"/>
      <c r="M90" s="918"/>
      <c r="N90" s="918"/>
      <c r="O90" s="918"/>
      <c r="P90" s="918"/>
      <c r="Q90" s="918"/>
      <c r="R90" s="918"/>
      <c r="S90" s="918"/>
      <c r="T90" s="918"/>
      <c r="U90" s="918"/>
      <c r="V90" s="919"/>
      <c r="W90" s="52"/>
      <c r="X90" s="720"/>
      <c r="Y90" s="721"/>
      <c r="Z90" s="721"/>
      <c r="AA90" s="721"/>
      <c r="AB90" s="721"/>
      <c r="AC90" s="721"/>
      <c r="AD90" s="721"/>
      <c r="AE90" s="721"/>
      <c r="AF90" s="721"/>
      <c r="AG90" s="721"/>
      <c r="AH90" s="721"/>
      <c r="AI90" s="721"/>
      <c r="AJ90" s="721"/>
      <c r="AK90" s="721"/>
      <c r="AL90" s="721"/>
      <c r="AM90" s="721"/>
      <c r="AN90" s="721"/>
      <c r="AO90" s="721"/>
      <c r="AP90" s="721"/>
      <c r="AQ90" s="721"/>
      <c r="AR90" s="721"/>
      <c r="AS90" s="721"/>
      <c r="AT90" s="721"/>
      <c r="AU90" s="721"/>
      <c r="AV90" s="721"/>
      <c r="AW90" s="721"/>
      <c r="AX90" s="721"/>
      <c r="AY90" s="721"/>
      <c r="AZ90" s="721"/>
      <c r="BA90" s="722"/>
      <c r="BB90" s="756"/>
      <c r="BC90" s="721"/>
      <c r="BD90" s="721"/>
      <c r="BE90" s="721"/>
      <c r="BF90" s="721"/>
      <c r="BG90" s="721"/>
      <c r="BH90" s="721"/>
      <c r="BI90" s="721"/>
      <c r="BJ90" s="721"/>
      <c r="BK90" s="721"/>
      <c r="BL90" s="721"/>
      <c r="BM90" s="721"/>
      <c r="BN90" s="721"/>
      <c r="BO90" s="721"/>
      <c r="BP90" s="721"/>
      <c r="BQ90" s="721"/>
      <c r="BR90" s="721"/>
      <c r="BS90" s="721"/>
      <c r="BT90" s="721"/>
      <c r="BU90" s="721"/>
      <c r="BV90" s="721"/>
      <c r="BW90" s="721"/>
      <c r="BX90" s="721"/>
      <c r="BY90" s="721"/>
      <c r="BZ90" s="721"/>
      <c r="CA90" s="721"/>
      <c r="CB90" s="721"/>
      <c r="CC90" s="721"/>
      <c r="CD90" s="721"/>
      <c r="CE90" s="722"/>
      <c r="CF90" s="756">
        <v>242</v>
      </c>
      <c r="CG90" s="721"/>
      <c r="CH90" s="721"/>
      <c r="CI90" s="721"/>
      <c r="CJ90" s="721"/>
      <c r="CK90" s="721"/>
      <c r="CL90" s="721"/>
      <c r="CM90" s="721"/>
      <c r="CN90" s="721"/>
      <c r="CO90" s="721"/>
      <c r="CP90" s="721"/>
      <c r="CQ90" s="721"/>
      <c r="CR90" s="721"/>
      <c r="CS90" s="721"/>
      <c r="CT90" s="721"/>
      <c r="CU90" s="721"/>
      <c r="CV90" s="721"/>
      <c r="CW90" s="721"/>
      <c r="CX90" s="721"/>
      <c r="CY90" s="721"/>
      <c r="CZ90" s="721"/>
      <c r="DA90" s="721"/>
      <c r="DB90" s="721"/>
      <c r="DC90" s="721"/>
      <c r="DD90" s="721"/>
      <c r="DE90" s="721"/>
      <c r="DF90" s="721"/>
      <c r="DG90" s="721"/>
      <c r="DH90" s="721"/>
      <c r="DI90" s="757"/>
    </row>
    <row r="91" spans="1:113" ht="13.5" thickBot="1" x14ac:dyDescent="0.25">
      <c r="A91" s="917" t="s">
        <v>135</v>
      </c>
      <c r="B91" s="918"/>
      <c r="C91" s="918"/>
      <c r="D91" s="918"/>
      <c r="E91" s="918"/>
      <c r="F91" s="918"/>
      <c r="G91" s="918"/>
      <c r="H91" s="918"/>
      <c r="I91" s="918"/>
      <c r="J91" s="918"/>
      <c r="K91" s="918"/>
      <c r="L91" s="918"/>
      <c r="M91" s="918"/>
      <c r="N91" s="918"/>
      <c r="O91" s="918"/>
      <c r="P91" s="918"/>
      <c r="Q91" s="918"/>
      <c r="R91" s="918"/>
      <c r="S91" s="918"/>
      <c r="T91" s="918"/>
      <c r="U91" s="918"/>
      <c r="V91" s="919"/>
      <c r="W91" s="52"/>
      <c r="X91" s="720">
        <v>580</v>
      </c>
      <c r="Y91" s="721"/>
      <c r="Z91" s="721"/>
      <c r="AA91" s="721"/>
      <c r="AB91" s="721"/>
      <c r="AC91" s="721"/>
      <c r="AD91" s="721"/>
      <c r="AE91" s="721"/>
      <c r="AF91" s="721"/>
      <c r="AG91" s="721"/>
      <c r="AH91" s="721"/>
      <c r="AI91" s="721"/>
      <c r="AJ91" s="721"/>
      <c r="AK91" s="721"/>
      <c r="AL91" s="721"/>
      <c r="AM91" s="721"/>
      <c r="AN91" s="721"/>
      <c r="AO91" s="721"/>
      <c r="AP91" s="721"/>
      <c r="AQ91" s="721"/>
      <c r="AR91" s="721"/>
      <c r="AS91" s="721"/>
      <c r="AT91" s="721"/>
      <c r="AU91" s="721"/>
      <c r="AV91" s="721"/>
      <c r="AW91" s="721"/>
      <c r="AX91" s="721"/>
      <c r="AY91" s="721"/>
      <c r="AZ91" s="721"/>
      <c r="BA91" s="722"/>
      <c r="BB91" s="756">
        <v>550</v>
      </c>
      <c r="BC91" s="721"/>
      <c r="BD91" s="721"/>
      <c r="BE91" s="721"/>
      <c r="BF91" s="721"/>
      <c r="BG91" s="721"/>
      <c r="BH91" s="721"/>
      <c r="BI91" s="721"/>
      <c r="BJ91" s="721"/>
      <c r="BK91" s="721"/>
      <c r="BL91" s="721"/>
      <c r="BM91" s="721"/>
      <c r="BN91" s="721"/>
      <c r="BO91" s="721"/>
      <c r="BP91" s="721"/>
      <c r="BQ91" s="721"/>
      <c r="BR91" s="721"/>
      <c r="BS91" s="721"/>
      <c r="BT91" s="721"/>
      <c r="BU91" s="721"/>
      <c r="BV91" s="721"/>
      <c r="BW91" s="721"/>
      <c r="BX91" s="721"/>
      <c r="BY91" s="721"/>
      <c r="BZ91" s="721"/>
      <c r="CA91" s="721"/>
      <c r="CB91" s="721"/>
      <c r="CC91" s="721"/>
      <c r="CD91" s="721"/>
      <c r="CE91" s="722"/>
      <c r="CF91" s="756">
        <v>2086</v>
      </c>
      <c r="CG91" s="721"/>
      <c r="CH91" s="721"/>
      <c r="CI91" s="721"/>
      <c r="CJ91" s="721"/>
      <c r="CK91" s="721"/>
      <c r="CL91" s="721"/>
      <c r="CM91" s="721"/>
      <c r="CN91" s="721"/>
      <c r="CO91" s="721"/>
      <c r="CP91" s="721"/>
      <c r="CQ91" s="721"/>
      <c r="CR91" s="721"/>
      <c r="CS91" s="721"/>
      <c r="CT91" s="721"/>
      <c r="CU91" s="721"/>
      <c r="CV91" s="721"/>
      <c r="CW91" s="721"/>
      <c r="CX91" s="721"/>
      <c r="CY91" s="721"/>
      <c r="CZ91" s="721"/>
      <c r="DA91" s="721"/>
      <c r="DB91" s="721"/>
      <c r="DC91" s="721"/>
      <c r="DD91" s="721"/>
      <c r="DE91" s="721"/>
      <c r="DF91" s="721"/>
      <c r="DG91" s="721"/>
      <c r="DH91" s="721"/>
      <c r="DI91" s="757"/>
    </row>
    <row r="92" spans="1:113" ht="42" customHeight="1" thickBot="1" x14ac:dyDescent="0.25">
      <c r="A92" s="917" t="s">
        <v>636</v>
      </c>
      <c r="B92" s="918"/>
      <c r="C92" s="918"/>
      <c r="D92" s="918"/>
      <c r="E92" s="918"/>
      <c r="F92" s="918"/>
      <c r="G92" s="918"/>
      <c r="H92" s="918"/>
      <c r="I92" s="918"/>
      <c r="J92" s="918"/>
      <c r="K92" s="918"/>
      <c r="L92" s="918"/>
      <c r="M92" s="918"/>
      <c r="N92" s="918"/>
      <c r="O92" s="918"/>
      <c r="P92" s="918"/>
      <c r="Q92" s="918"/>
      <c r="R92" s="918"/>
      <c r="S92" s="918"/>
      <c r="T92" s="918"/>
      <c r="U92" s="918"/>
      <c r="V92" s="919"/>
      <c r="W92" s="52">
        <v>5457</v>
      </c>
      <c r="X92" s="720">
        <v>24454</v>
      </c>
      <c r="Y92" s="721"/>
      <c r="Z92" s="721"/>
      <c r="AA92" s="721"/>
      <c r="AB92" s="721"/>
      <c r="AC92" s="721"/>
      <c r="AD92" s="721"/>
      <c r="AE92" s="721"/>
      <c r="AF92" s="721"/>
      <c r="AG92" s="721"/>
      <c r="AH92" s="721"/>
      <c r="AI92" s="721"/>
      <c r="AJ92" s="721"/>
      <c r="AK92" s="721"/>
      <c r="AL92" s="721"/>
      <c r="AM92" s="721"/>
      <c r="AN92" s="721"/>
      <c r="AO92" s="721"/>
      <c r="AP92" s="721"/>
      <c r="AQ92" s="721"/>
      <c r="AR92" s="721"/>
      <c r="AS92" s="721"/>
      <c r="AT92" s="721"/>
      <c r="AU92" s="721"/>
      <c r="AV92" s="721"/>
      <c r="AW92" s="721"/>
      <c r="AX92" s="721"/>
      <c r="AY92" s="721"/>
      <c r="AZ92" s="721"/>
      <c r="BA92" s="722"/>
      <c r="BB92" s="756">
        <v>18618</v>
      </c>
      <c r="BC92" s="721"/>
      <c r="BD92" s="721"/>
      <c r="BE92" s="721"/>
      <c r="BF92" s="721"/>
      <c r="BG92" s="721"/>
      <c r="BH92" s="721"/>
      <c r="BI92" s="721"/>
      <c r="BJ92" s="721"/>
      <c r="BK92" s="721"/>
      <c r="BL92" s="721"/>
      <c r="BM92" s="721"/>
      <c r="BN92" s="721"/>
      <c r="BO92" s="721"/>
      <c r="BP92" s="721"/>
      <c r="BQ92" s="721"/>
      <c r="BR92" s="721"/>
      <c r="BS92" s="721"/>
      <c r="BT92" s="721"/>
      <c r="BU92" s="721"/>
      <c r="BV92" s="721"/>
      <c r="BW92" s="721"/>
      <c r="BX92" s="721"/>
      <c r="BY92" s="721"/>
      <c r="BZ92" s="721"/>
      <c r="CA92" s="721"/>
      <c r="CB92" s="721"/>
      <c r="CC92" s="721"/>
      <c r="CD92" s="721"/>
      <c r="CE92" s="722"/>
      <c r="CF92" s="756">
        <v>323</v>
      </c>
      <c r="CG92" s="721"/>
      <c r="CH92" s="721"/>
      <c r="CI92" s="721"/>
      <c r="CJ92" s="721"/>
      <c r="CK92" s="721"/>
      <c r="CL92" s="721"/>
      <c r="CM92" s="721"/>
      <c r="CN92" s="721"/>
      <c r="CO92" s="721"/>
      <c r="CP92" s="721"/>
      <c r="CQ92" s="721"/>
      <c r="CR92" s="721"/>
      <c r="CS92" s="721"/>
      <c r="CT92" s="721"/>
      <c r="CU92" s="721"/>
      <c r="CV92" s="721"/>
      <c r="CW92" s="721"/>
      <c r="CX92" s="721"/>
      <c r="CY92" s="721"/>
      <c r="CZ92" s="721"/>
      <c r="DA92" s="721"/>
      <c r="DB92" s="721"/>
      <c r="DC92" s="721"/>
      <c r="DD92" s="721"/>
      <c r="DE92" s="721"/>
      <c r="DF92" s="721"/>
      <c r="DG92" s="721"/>
      <c r="DH92" s="721"/>
      <c r="DI92" s="757"/>
    </row>
    <row r="93" spans="1:113" ht="13.5" thickBot="1" x14ac:dyDescent="0.25">
      <c r="A93" s="917" t="s">
        <v>627</v>
      </c>
      <c r="B93" s="918"/>
      <c r="C93" s="918"/>
      <c r="D93" s="918"/>
      <c r="E93" s="918"/>
      <c r="F93" s="918"/>
      <c r="G93" s="918"/>
      <c r="H93" s="918"/>
      <c r="I93" s="918"/>
      <c r="J93" s="918"/>
      <c r="K93" s="918"/>
      <c r="L93" s="918"/>
      <c r="M93" s="918"/>
      <c r="N93" s="918"/>
      <c r="O93" s="918"/>
      <c r="P93" s="918"/>
      <c r="Q93" s="918"/>
      <c r="R93" s="918"/>
      <c r="S93" s="918"/>
      <c r="T93" s="918"/>
      <c r="U93" s="918"/>
      <c r="V93" s="919"/>
      <c r="W93" s="52">
        <v>5458</v>
      </c>
      <c r="X93" s="720">
        <v>15</v>
      </c>
      <c r="Y93" s="721"/>
      <c r="Z93" s="721"/>
      <c r="AA93" s="721"/>
      <c r="AB93" s="721"/>
      <c r="AC93" s="721"/>
      <c r="AD93" s="721"/>
      <c r="AE93" s="721"/>
      <c r="AF93" s="721"/>
      <c r="AG93" s="721"/>
      <c r="AH93" s="721"/>
      <c r="AI93" s="721"/>
      <c r="AJ93" s="721"/>
      <c r="AK93" s="721"/>
      <c r="AL93" s="721"/>
      <c r="AM93" s="721"/>
      <c r="AN93" s="721"/>
      <c r="AO93" s="721"/>
      <c r="AP93" s="721"/>
      <c r="AQ93" s="721"/>
      <c r="AR93" s="721"/>
      <c r="AS93" s="721"/>
      <c r="AT93" s="721"/>
      <c r="AU93" s="721"/>
      <c r="AV93" s="721"/>
      <c r="AW93" s="721"/>
      <c r="AX93" s="721"/>
      <c r="AY93" s="721"/>
      <c r="AZ93" s="721"/>
      <c r="BA93" s="722"/>
      <c r="BB93" s="756">
        <v>188</v>
      </c>
      <c r="BC93" s="721"/>
      <c r="BD93" s="721"/>
      <c r="BE93" s="721"/>
      <c r="BF93" s="721"/>
      <c r="BG93" s="721"/>
      <c r="BH93" s="721"/>
      <c r="BI93" s="721"/>
      <c r="BJ93" s="721"/>
      <c r="BK93" s="721"/>
      <c r="BL93" s="721"/>
      <c r="BM93" s="721"/>
      <c r="BN93" s="721"/>
      <c r="BO93" s="721"/>
      <c r="BP93" s="721"/>
      <c r="BQ93" s="721"/>
      <c r="BR93" s="721"/>
      <c r="BS93" s="721"/>
      <c r="BT93" s="721"/>
      <c r="BU93" s="721"/>
      <c r="BV93" s="721"/>
      <c r="BW93" s="721"/>
      <c r="BX93" s="721"/>
      <c r="BY93" s="721"/>
      <c r="BZ93" s="721"/>
      <c r="CA93" s="721"/>
      <c r="CB93" s="721"/>
      <c r="CC93" s="721"/>
      <c r="CD93" s="721"/>
      <c r="CE93" s="722"/>
      <c r="CF93" s="756">
        <v>13248</v>
      </c>
      <c r="CG93" s="721"/>
      <c r="CH93" s="721"/>
      <c r="CI93" s="721"/>
      <c r="CJ93" s="721"/>
      <c r="CK93" s="721"/>
      <c r="CL93" s="721"/>
      <c r="CM93" s="721"/>
      <c r="CN93" s="721"/>
      <c r="CO93" s="721"/>
      <c r="CP93" s="721"/>
      <c r="CQ93" s="721"/>
      <c r="CR93" s="721"/>
      <c r="CS93" s="721"/>
      <c r="CT93" s="721"/>
      <c r="CU93" s="721"/>
      <c r="CV93" s="721"/>
      <c r="CW93" s="721"/>
      <c r="CX93" s="721"/>
      <c r="CY93" s="721"/>
      <c r="CZ93" s="721"/>
      <c r="DA93" s="721"/>
      <c r="DB93" s="721"/>
      <c r="DC93" s="721"/>
      <c r="DD93" s="721"/>
      <c r="DE93" s="721"/>
      <c r="DF93" s="721"/>
      <c r="DG93" s="721"/>
      <c r="DH93" s="721"/>
      <c r="DI93" s="757"/>
    </row>
    <row r="94" spans="1:113" ht="28.5" customHeight="1" thickBot="1" x14ac:dyDescent="0.25">
      <c r="A94" s="917" t="s">
        <v>631</v>
      </c>
      <c r="B94" s="918"/>
      <c r="C94" s="918"/>
      <c r="D94" s="918"/>
      <c r="E94" s="918"/>
      <c r="F94" s="918"/>
      <c r="G94" s="918"/>
      <c r="H94" s="918"/>
      <c r="I94" s="918"/>
      <c r="J94" s="918"/>
      <c r="K94" s="918"/>
      <c r="L94" s="918"/>
      <c r="M94" s="918"/>
      <c r="N94" s="918"/>
      <c r="O94" s="918"/>
      <c r="P94" s="918"/>
      <c r="Q94" s="918"/>
      <c r="R94" s="918"/>
      <c r="S94" s="918"/>
      <c r="T94" s="918"/>
      <c r="U94" s="918"/>
      <c r="V94" s="919"/>
      <c r="W94" s="52">
        <v>5459</v>
      </c>
      <c r="X94" s="720">
        <v>2236</v>
      </c>
      <c r="Y94" s="721"/>
      <c r="Z94" s="721"/>
      <c r="AA94" s="721"/>
      <c r="AB94" s="721"/>
      <c r="AC94" s="721"/>
      <c r="AD94" s="721"/>
      <c r="AE94" s="721"/>
      <c r="AF94" s="721"/>
      <c r="AG94" s="721"/>
      <c r="AH94" s="721"/>
      <c r="AI94" s="721"/>
      <c r="AJ94" s="721"/>
      <c r="AK94" s="721"/>
      <c r="AL94" s="721"/>
      <c r="AM94" s="721"/>
      <c r="AN94" s="721"/>
      <c r="AO94" s="721"/>
      <c r="AP94" s="721"/>
      <c r="AQ94" s="721"/>
      <c r="AR94" s="721"/>
      <c r="AS94" s="721"/>
      <c r="AT94" s="721"/>
      <c r="AU94" s="721"/>
      <c r="AV94" s="721"/>
      <c r="AW94" s="721"/>
      <c r="AX94" s="721"/>
      <c r="AY94" s="721"/>
      <c r="AZ94" s="721"/>
      <c r="BA94" s="722"/>
      <c r="BB94" s="756">
        <v>2217</v>
      </c>
      <c r="BC94" s="721"/>
      <c r="BD94" s="721"/>
      <c r="BE94" s="721"/>
      <c r="BF94" s="721"/>
      <c r="BG94" s="721"/>
      <c r="BH94" s="721"/>
      <c r="BI94" s="721"/>
      <c r="BJ94" s="721"/>
      <c r="BK94" s="721"/>
      <c r="BL94" s="721"/>
      <c r="BM94" s="721"/>
      <c r="BN94" s="721"/>
      <c r="BO94" s="721"/>
      <c r="BP94" s="721"/>
      <c r="BQ94" s="721"/>
      <c r="BR94" s="721"/>
      <c r="BS94" s="721"/>
      <c r="BT94" s="721"/>
      <c r="BU94" s="721"/>
      <c r="BV94" s="721"/>
      <c r="BW94" s="721"/>
      <c r="BX94" s="721"/>
      <c r="BY94" s="721"/>
      <c r="BZ94" s="721"/>
      <c r="CA94" s="721"/>
      <c r="CB94" s="721"/>
      <c r="CC94" s="721"/>
      <c r="CD94" s="721"/>
      <c r="CE94" s="722"/>
      <c r="CF94" s="756">
        <v>2717</v>
      </c>
      <c r="CG94" s="721"/>
      <c r="CH94" s="721"/>
      <c r="CI94" s="721"/>
      <c r="CJ94" s="721"/>
      <c r="CK94" s="721"/>
      <c r="CL94" s="721"/>
      <c r="CM94" s="721"/>
      <c r="CN94" s="721"/>
      <c r="CO94" s="721"/>
      <c r="CP94" s="721"/>
      <c r="CQ94" s="721"/>
      <c r="CR94" s="721"/>
      <c r="CS94" s="721"/>
      <c r="CT94" s="721"/>
      <c r="CU94" s="721"/>
      <c r="CV94" s="721"/>
      <c r="CW94" s="721"/>
      <c r="CX94" s="721"/>
      <c r="CY94" s="721"/>
      <c r="CZ94" s="721"/>
      <c r="DA94" s="721"/>
      <c r="DB94" s="721"/>
      <c r="DC94" s="721"/>
      <c r="DD94" s="721"/>
      <c r="DE94" s="721"/>
      <c r="DF94" s="721"/>
      <c r="DG94" s="721"/>
      <c r="DH94" s="721"/>
      <c r="DI94" s="757"/>
    </row>
    <row r="95" spans="1:113" ht="13.5" thickBot="1" x14ac:dyDescent="0.25">
      <c r="A95" s="917" t="s">
        <v>495</v>
      </c>
      <c r="B95" s="918"/>
      <c r="C95" s="918"/>
      <c r="D95" s="918"/>
      <c r="E95" s="918"/>
      <c r="F95" s="918"/>
      <c r="G95" s="918"/>
      <c r="H95" s="918"/>
      <c r="I95" s="918"/>
      <c r="J95" s="918"/>
      <c r="K95" s="918"/>
      <c r="L95" s="918"/>
      <c r="M95" s="918"/>
      <c r="N95" s="918"/>
      <c r="O95" s="918"/>
      <c r="P95" s="918"/>
      <c r="Q95" s="918"/>
      <c r="R95" s="918"/>
      <c r="S95" s="918"/>
      <c r="T95" s="918"/>
      <c r="U95" s="918"/>
      <c r="V95" s="919"/>
      <c r="W95" s="52">
        <v>5460</v>
      </c>
      <c r="X95" s="720">
        <v>48</v>
      </c>
      <c r="Y95" s="721"/>
      <c r="Z95" s="721"/>
      <c r="AA95" s="721"/>
      <c r="AB95" s="721"/>
      <c r="AC95" s="721"/>
      <c r="AD95" s="721"/>
      <c r="AE95" s="721"/>
      <c r="AF95" s="721"/>
      <c r="AG95" s="721"/>
      <c r="AH95" s="721"/>
      <c r="AI95" s="721"/>
      <c r="AJ95" s="721"/>
      <c r="AK95" s="721"/>
      <c r="AL95" s="721"/>
      <c r="AM95" s="721"/>
      <c r="AN95" s="721"/>
      <c r="AO95" s="721"/>
      <c r="AP95" s="721"/>
      <c r="AQ95" s="721"/>
      <c r="AR95" s="721"/>
      <c r="AS95" s="721"/>
      <c r="AT95" s="721"/>
      <c r="AU95" s="721"/>
      <c r="AV95" s="721"/>
      <c r="AW95" s="721"/>
      <c r="AX95" s="721"/>
      <c r="AY95" s="721"/>
      <c r="AZ95" s="721"/>
      <c r="BA95" s="722"/>
      <c r="BB95" s="756"/>
      <c r="BC95" s="721"/>
      <c r="BD95" s="721"/>
      <c r="BE95" s="721"/>
      <c r="BF95" s="721"/>
      <c r="BG95" s="721"/>
      <c r="BH95" s="721"/>
      <c r="BI95" s="721"/>
      <c r="BJ95" s="721"/>
      <c r="BK95" s="721"/>
      <c r="BL95" s="721"/>
      <c r="BM95" s="721"/>
      <c r="BN95" s="721"/>
      <c r="BO95" s="721"/>
      <c r="BP95" s="721"/>
      <c r="BQ95" s="721"/>
      <c r="BR95" s="721"/>
      <c r="BS95" s="721"/>
      <c r="BT95" s="721"/>
      <c r="BU95" s="721"/>
      <c r="BV95" s="721"/>
      <c r="BW95" s="721"/>
      <c r="BX95" s="721"/>
      <c r="BY95" s="721"/>
      <c r="BZ95" s="721"/>
      <c r="CA95" s="721"/>
      <c r="CB95" s="721"/>
      <c r="CC95" s="721"/>
      <c r="CD95" s="721"/>
      <c r="CE95" s="722"/>
      <c r="CF95" s="756">
        <v>2459</v>
      </c>
      <c r="CG95" s="721"/>
      <c r="CH95" s="721"/>
      <c r="CI95" s="721"/>
      <c r="CJ95" s="721"/>
      <c r="CK95" s="721"/>
      <c r="CL95" s="721"/>
      <c r="CM95" s="721"/>
      <c r="CN95" s="721"/>
      <c r="CO95" s="721"/>
      <c r="CP95" s="721"/>
      <c r="CQ95" s="721"/>
      <c r="CR95" s="721"/>
      <c r="CS95" s="721"/>
      <c r="CT95" s="721"/>
      <c r="CU95" s="721"/>
      <c r="CV95" s="721"/>
      <c r="CW95" s="721"/>
      <c r="CX95" s="721"/>
      <c r="CY95" s="721"/>
      <c r="CZ95" s="721"/>
      <c r="DA95" s="721"/>
      <c r="DB95" s="721"/>
      <c r="DC95" s="721"/>
      <c r="DD95" s="721"/>
      <c r="DE95" s="721"/>
      <c r="DF95" s="721"/>
      <c r="DG95" s="721"/>
      <c r="DH95" s="721"/>
      <c r="DI95" s="757"/>
    </row>
    <row r="96" spans="1:113" x14ac:dyDescent="0.2">
      <c r="A96" s="917" t="s">
        <v>17</v>
      </c>
      <c r="B96" s="918"/>
      <c r="C96" s="918"/>
      <c r="D96" s="918"/>
      <c r="E96" s="918"/>
      <c r="F96" s="918"/>
      <c r="G96" s="918"/>
      <c r="H96" s="918"/>
      <c r="I96" s="918"/>
      <c r="J96" s="918"/>
      <c r="K96" s="918"/>
      <c r="L96" s="918"/>
      <c r="M96" s="918"/>
      <c r="N96" s="918"/>
      <c r="O96" s="918"/>
      <c r="P96" s="918"/>
      <c r="Q96" s="918"/>
      <c r="R96" s="918"/>
      <c r="S96" s="918"/>
      <c r="T96" s="918"/>
      <c r="U96" s="918"/>
      <c r="V96" s="919"/>
      <c r="W96" s="52"/>
      <c r="X96" s="720">
        <v>55020</v>
      </c>
      <c r="Y96" s="721"/>
      <c r="Z96" s="721"/>
      <c r="AA96" s="721"/>
      <c r="AB96" s="721"/>
      <c r="AC96" s="721"/>
      <c r="AD96" s="721"/>
      <c r="AE96" s="721"/>
      <c r="AF96" s="721"/>
      <c r="AG96" s="721"/>
      <c r="AH96" s="721"/>
      <c r="AI96" s="721"/>
      <c r="AJ96" s="721"/>
      <c r="AK96" s="721"/>
      <c r="AL96" s="721"/>
      <c r="AM96" s="721"/>
      <c r="AN96" s="721"/>
      <c r="AO96" s="721"/>
      <c r="AP96" s="721"/>
      <c r="AQ96" s="721"/>
      <c r="AR96" s="721"/>
      <c r="AS96" s="721"/>
      <c r="AT96" s="721"/>
      <c r="AU96" s="721"/>
      <c r="AV96" s="721"/>
      <c r="AW96" s="721"/>
      <c r="AX96" s="721"/>
      <c r="AY96" s="721"/>
      <c r="AZ96" s="721"/>
      <c r="BA96" s="722"/>
      <c r="BB96" s="756">
        <v>29978</v>
      </c>
      <c r="BC96" s="721"/>
      <c r="BD96" s="721"/>
      <c r="BE96" s="721"/>
      <c r="BF96" s="721"/>
      <c r="BG96" s="721"/>
      <c r="BH96" s="721"/>
      <c r="BI96" s="721"/>
      <c r="BJ96" s="721"/>
      <c r="BK96" s="721"/>
      <c r="BL96" s="721"/>
      <c r="BM96" s="721"/>
      <c r="BN96" s="721"/>
      <c r="BO96" s="721"/>
      <c r="BP96" s="721"/>
      <c r="BQ96" s="721"/>
      <c r="BR96" s="721"/>
      <c r="BS96" s="721"/>
      <c r="BT96" s="721"/>
      <c r="BU96" s="721"/>
      <c r="BV96" s="721"/>
      <c r="BW96" s="721"/>
      <c r="BX96" s="721"/>
      <c r="BY96" s="721"/>
      <c r="BZ96" s="721"/>
      <c r="CA96" s="721"/>
      <c r="CB96" s="721"/>
      <c r="CC96" s="721"/>
      <c r="CD96" s="721"/>
      <c r="CE96" s="722"/>
      <c r="CF96" s="756">
        <v>100608</v>
      </c>
      <c r="CG96" s="721"/>
      <c r="CH96" s="721"/>
      <c r="CI96" s="721"/>
      <c r="CJ96" s="721"/>
      <c r="CK96" s="721"/>
      <c r="CL96" s="721"/>
      <c r="CM96" s="721"/>
      <c r="CN96" s="721"/>
      <c r="CO96" s="721"/>
      <c r="CP96" s="721"/>
      <c r="CQ96" s="721"/>
      <c r="CR96" s="721"/>
      <c r="CS96" s="721"/>
      <c r="CT96" s="721"/>
      <c r="CU96" s="721"/>
      <c r="CV96" s="721"/>
      <c r="CW96" s="721"/>
      <c r="CX96" s="721"/>
      <c r="CY96" s="721"/>
      <c r="CZ96" s="721"/>
      <c r="DA96" s="721"/>
      <c r="DB96" s="721"/>
      <c r="DC96" s="721"/>
      <c r="DD96" s="721"/>
      <c r="DE96" s="721"/>
      <c r="DF96" s="721"/>
      <c r="DG96" s="721"/>
      <c r="DH96" s="721"/>
      <c r="DI96" s="757"/>
    </row>
  </sheetData>
  <mergeCells count="468">
    <mergeCell ref="A95:V95"/>
    <mergeCell ref="X95:BA95"/>
    <mergeCell ref="BB95:CE95"/>
    <mergeCell ref="CF95:DI95"/>
    <mergeCell ref="A96:V96"/>
    <mergeCell ref="X96:BA96"/>
    <mergeCell ref="BB96:CE96"/>
    <mergeCell ref="CF96:DI96"/>
    <mergeCell ref="A93:V93"/>
    <mergeCell ref="X93:BA93"/>
    <mergeCell ref="BB93:CE93"/>
    <mergeCell ref="CF93:DI93"/>
    <mergeCell ref="A94:V94"/>
    <mergeCell ref="X94:BA94"/>
    <mergeCell ref="BB94:CE94"/>
    <mergeCell ref="CF94:DI94"/>
    <mergeCell ref="A91:V91"/>
    <mergeCell ref="X91:BA91"/>
    <mergeCell ref="BB91:CE91"/>
    <mergeCell ref="CF91:DI91"/>
    <mergeCell ref="A92:V92"/>
    <mergeCell ref="X92:BA92"/>
    <mergeCell ref="BB92:CE92"/>
    <mergeCell ref="CF92:DI92"/>
    <mergeCell ref="A62:DI62"/>
    <mergeCell ref="A90:V90"/>
    <mergeCell ref="X90:BA90"/>
    <mergeCell ref="BB90:CE90"/>
    <mergeCell ref="CF90:DI90"/>
    <mergeCell ref="A88:V88"/>
    <mergeCell ref="X88:BA88"/>
    <mergeCell ref="BB88:CE88"/>
    <mergeCell ref="CF88:DI88"/>
    <mergeCell ref="A89:V89"/>
    <mergeCell ref="A86:V86"/>
    <mergeCell ref="X86:BA86"/>
    <mergeCell ref="BB86:CE86"/>
    <mergeCell ref="CF86:DI86"/>
    <mergeCell ref="A87:V87"/>
    <mergeCell ref="X87:BA87"/>
    <mergeCell ref="BB87:CE87"/>
    <mergeCell ref="X85:BA85"/>
    <mergeCell ref="BB85:CE85"/>
    <mergeCell ref="CF85:DI85"/>
    <mergeCell ref="X89:BA89"/>
    <mergeCell ref="BB89:CE89"/>
    <mergeCell ref="CF89:DI89"/>
    <mergeCell ref="A83:V83"/>
    <mergeCell ref="X83:BA83"/>
    <mergeCell ref="BB83:CE83"/>
    <mergeCell ref="CF83:DI83"/>
    <mergeCell ref="CF87:DI87"/>
    <mergeCell ref="A84:V84"/>
    <mergeCell ref="X84:BA84"/>
    <mergeCell ref="BB84:CE84"/>
    <mergeCell ref="CF84:DI84"/>
    <mergeCell ref="A85:V85"/>
    <mergeCell ref="A81:V81"/>
    <mergeCell ref="X81:BA81"/>
    <mergeCell ref="BB81:CE81"/>
    <mergeCell ref="CF81:DI81"/>
    <mergeCell ref="A82:V82"/>
    <mergeCell ref="X82:BA82"/>
    <mergeCell ref="BB82:CE82"/>
    <mergeCell ref="CF82:DI82"/>
    <mergeCell ref="A77:DI77"/>
    <mergeCell ref="A79:V80"/>
    <mergeCell ref="W79:W80"/>
    <mergeCell ref="X79:BA79"/>
    <mergeCell ref="BB79:CE79"/>
    <mergeCell ref="CF79:DI79"/>
    <mergeCell ref="X80:BA80"/>
    <mergeCell ref="BB80:CE80"/>
    <mergeCell ref="CF80:DI80"/>
    <mergeCell ref="A74:V74"/>
    <mergeCell ref="X74:BA74"/>
    <mergeCell ref="BB74:CE74"/>
    <mergeCell ref="CF74:DI74"/>
    <mergeCell ref="A75:V75"/>
    <mergeCell ref="X75:BA75"/>
    <mergeCell ref="BB75:CE75"/>
    <mergeCell ref="CF75:DI75"/>
    <mergeCell ref="A72:V72"/>
    <mergeCell ref="X72:BA72"/>
    <mergeCell ref="BB72:CE72"/>
    <mergeCell ref="CF72:DI72"/>
    <mergeCell ref="A73:V73"/>
    <mergeCell ref="X73:BA73"/>
    <mergeCell ref="BB73:CE73"/>
    <mergeCell ref="CF73:DI73"/>
    <mergeCell ref="A70:V70"/>
    <mergeCell ref="X70:BA70"/>
    <mergeCell ref="BB70:CE70"/>
    <mergeCell ref="CF70:DI70"/>
    <mergeCell ref="A71:V71"/>
    <mergeCell ref="X71:BA71"/>
    <mergeCell ref="BB71:CE71"/>
    <mergeCell ref="CF71:DI71"/>
    <mergeCell ref="A68:V68"/>
    <mergeCell ref="X68:BA68"/>
    <mergeCell ref="BB68:CE68"/>
    <mergeCell ref="CF68:DI68"/>
    <mergeCell ref="A61:DI61"/>
    <mergeCell ref="A69:V69"/>
    <mergeCell ref="X69:BA69"/>
    <mergeCell ref="BB69:CE69"/>
    <mergeCell ref="CF69:DI69"/>
    <mergeCell ref="A66:V66"/>
    <mergeCell ref="X66:BA66"/>
    <mergeCell ref="BB66:CE66"/>
    <mergeCell ref="CF66:DI66"/>
    <mergeCell ref="A67:V67"/>
    <mergeCell ref="X67:BA67"/>
    <mergeCell ref="BB67:CE67"/>
    <mergeCell ref="CF67:DI67"/>
    <mergeCell ref="A64:V65"/>
    <mergeCell ref="W64:W65"/>
    <mergeCell ref="X64:BA64"/>
    <mergeCell ref="BB64:CE64"/>
    <mergeCell ref="CF64:DI64"/>
    <mergeCell ref="X65:BA65"/>
    <mergeCell ref="BB65:CE65"/>
    <mergeCell ref="CF65:DI65"/>
    <mergeCell ref="X40:AK41"/>
    <mergeCell ref="X42:AK43"/>
    <mergeCell ref="X24:AK25"/>
    <mergeCell ref="X26:AK27"/>
    <mergeCell ref="X28:AK29"/>
    <mergeCell ref="X30:AK31"/>
    <mergeCell ref="X32:AK33"/>
    <mergeCell ref="X34:AK35"/>
    <mergeCell ref="X13:AK14"/>
    <mergeCell ref="X11:AK12"/>
    <mergeCell ref="X15:AK17"/>
    <mergeCell ref="X18:AK19"/>
    <mergeCell ref="X20:AK21"/>
    <mergeCell ref="X22:AK23"/>
    <mergeCell ref="BR20:CI21"/>
    <mergeCell ref="BR22:CI23"/>
    <mergeCell ref="CJ22:CK23"/>
    <mergeCell ref="CL22:DC23"/>
    <mergeCell ref="DD22:DE23"/>
    <mergeCell ref="BD22:BO23"/>
    <mergeCell ref="BP22:BQ23"/>
    <mergeCell ref="CJ20:CK21"/>
    <mergeCell ref="CL20:DC21"/>
    <mergeCell ref="GG22:GH23"/>
    <mergeCell ref="W22:W23"/>
    <mergeCell ref="AL22:BA23"/>
    <mergeCell ref="BB22:BC23"/>
    <mergeCell ref="EL20:FB21"/>
    <mergeCell ref="FC20:FR21"/>
    <mergeCell ref="DF22:DU23"/>
    <mergeCell ref="DV22:EK23"/>
    <mergeCell ref="BD20:BO21"/>
    <mergeCell ref="BP20:BQ21"/>
    <mergeCell ref="EL22:FB23"/>
    <mergeCell ref="FC22:FR23"/>
    <mergeCell ref="FS22:FT23"/>
    <mergeCell ref="FU22:GF23"/>
    <mergeCell ref="FS20:FT21"/>
    <mergeCell ref="FU20:GF21"/>
    <mergeCell ref="GG20:GH21"/>
    <mergeCell ref="FU16:GF17"/>
    <mergeCell ref="DD20:DE21"/>
    <mergeCell ref="DF20:DU21"/>
    <mergeCell ref="DV20:EK21"/>
    <mergeCell ref="GG16:GH17"/>
    <mergeCell ref="DV18:EK19"/>
    <mergeCell ref="FA18:FB19"/>
    <mergeCell ref="FS10:GH10"/>
    <mergeCell ref="B20:V23"/>
    <mergeCell ref="W20:W21"/>
    <mergeCell ref="AL20:BA21"/>
    <mergeCell ref="BB20:BC21"/>
    <mergeCell ref="FU18:GF19"/>
    <mergeCell ref="GG18:GH19"/>
    <mergeCell ref="FS16:FT17"/>
    <mergeCell ref="EL10:FB10"/>
    <mergeCell ref="DD16:DE17"/>
    <mergeCell ref="FC42:FR43"/>
    <mergeCell ref="FU42:GF43"/>
    <mergeCell ref="DD42:DE43"/>
    <mergeCell ref="DF42:DU43"/>
    <mergeCell ref="BR7:FB7"/>
    <mergeCell ref="FS8:GH9"/>
    <mergeCell ref="FC8:FR9"/>
    <mergeCell ref="EL8:FB9"/>
    <mergeCell ref="DV8:EK9"/>
    <mergeCell ref="CJ9:DE9"/>
    <mergeCell ref="FS42:FT43"/>
    <mergeCell ref="GG40:GH41"/>
    <mergeCell ref="DF40:DU41"/>
    <mergeCell ref="DV40:EK41"/>
    <mergeCell ref="EL40:FB41"/>
    <mergeCell ref="CJ42:CK43"/>
    <mergeCell ref="CL42:DC43"/>
    <mergeCell ref="GG42:GH43"/>
    <mergeCell ref="DV42:EK43"/>
    <mergeCell ref="EL42:FB43"/>
    <mergeCell ref="AL42:BA43"/>
    <mergeCell ref="BB42:BC43"/>
    <mergeCell ref="BD42:BO43"/>
    <mergeCell ref="BP42:BQ43"/>
    <mergeCell ref="BP40:BQ41"/>
    <mergeCell ref="BR40:CI41"/>
    <mergeCell ref="BR42:CI43"/>
    <mergeCell ref="FA38:FB39"/>
    <mergeCell ref="CJ40:CK41"/>
    <mergeCell ref="CL40:DC41"/>
    <mergeCell ref="DD40:DE41"/>
    <mergeCell ref="FU40:GF41"/>
    <mergeCell ref="AL40:BA41"/>
    <mergeCell ref="BB40:BC41"/>
    <mergeCell ref="BD40:BO41"/>
    <mergeCell ref="FC40:FR41"/>
    <mergeCell ref="FS40:FT41"/>
    <mergeCell ref="GG38:GH39"/>
    <mergeCell ref="B40:V43"/>
    <mergeCell ref="W40:W41"/>
    <mergeCell ref="W42:W43"/>
    <mergeCell ref="CL38:DC39"/>
    <mergeCell ref="BD38:BO39"/>
    <mergeCell ref="BP38:BQ39"/>
    <mergeCell ref="BR38:CI39"/>
    <mergeCell ref="X38:AK39"/>
    <mergeCell ref="FC38:FR39"/>
    <mergeCell ref="GG36:GH37"/>
    <mergeCell ref="FC36:FR37"/>
    <mergeCell ref="FS36:FT37"/>
    <mergeCell ref="DF36:DU37"/>
    <mergeCell ref="DV36:EK37"/>
    <mergeCell ref="EL36:EM37"/>
    <mergeCell ref="EN36:EZ37"/>
    <mergeCell ref="FA36:FB37"/>
    <mergeCell ref="AL38:BA39"/>
    <mergeCell ref="BB38:BC39"/>
    <mergeCell ref="FU36:GF37"/>
    <mergeCell ref="DD38:DE39"/>
    <mergeCell ref="DF38:DU39"/>
    <mergeCell ref="DV38:EK39"/>
    <mergeCell ref="FS38:FT39"/>
    <mergeCell ref="FU38:GF39"/>
    <mergeCell ref="EL38:EM39"/>
    <mergeCell ref="EN38:EZ39"/>
    <mergeCell ref="FU34:GF35"/>
    <mergeCell ref="GG34:GH35"/>
    <mergeCell ref="B36:V39"/>
    <mergeCell ref="W36:W37"/>
    <mergeCell ref="W38:W39"/>
    <mergeCell ref="EL34:FB35"/>
    <mergeCell ref="FC34:FR35"/>
    <mergeCell ref="FS34:FT35"/>
    <mergeCell ref="CJ38:CK39"/>
    <mergeCell ref="DD36:DE37"/>
    <mergeCell ref="DV34:EK35"/>
    <mergeCell ref="X36:AK37"/>
    <mergeCell ref="BP36:BQ37"/>
    <mergeCell ref="BR36:CI37"/>
    <mergeCell ref="CJ36:CK37"/>
    <mergeCell ref="CL36:DC37"/>
    <mergeCell ref="AL36:BA37"/>
    <mergeCell ref="BB36:BC37"/>
    <mergeCell ref="BD36:BO37"/>
    <mergeCell ref="AL34:BA35"/>
    <mergeCell ref="BB34:BC35"/>
    <mergeCell ref="BD34:BO35"/>
    <mergeCell ref="BP34:BQ35"/>
    <mergeCell ref="BR34:CI35"/>
    <mergeCell ref="DV32:EK33"/>
    <mergeCell ref="CJ34:CK35"/>
    <mergeCell ref="CL34:DC35"/>
    <mergeCell ref="DD34:DE35"/>
    <mergeCell ref="DF34:DU35"/>
    <mergeCell ref="CL32:DC33"/>
    <mergeCell ref="DD32:DE33"/>
    <mergeCell ref="DF32:DU33"/>
    <mergeCell ref="FS32:FT33"/>
    <mergeCell ref="FU32:GF33"/>
    <mergeCell ref="GG32:GH33"/>
    <mergeCell ref="EL32:FB33"/>
    <mergeCell ref="AL32:BA33"/>
    <mergeCell ref="BB32:BC33"/>
    <mergeCell ref="BD32:BO33"/>
    <mergeCell ref="BP32:BQ33"/>
    <mergeCell ref="FS30:FT31"/>
    <mergeCell ref="FU30:GF31"/>
    <mergeCell ref="DF30:DU31"/>
    <mergeCell ref="FC32:FR33"/>
    <mergeCell ref="BR32:CI33"/>
    <mergeCell ref="CJ32:CK33"/>
    <mergeCell ref="GG30:GH31"/>
    <mergeCell ref="B32:V35"/>
    <mergeCell ref="W32:W33"/>
    <mergeCell ref="W34:W35"/>
    <mergeCell ref="DV30:EK31"/>
    <mergeCell ref="FC30:FR31"/>
    <mergeCell ref="BR30:CI31"/>
    <mergeCell ref="CJ30:CK31"/>
    <mergeCell ref="CL30:DC31"/>
    <mergeCell ref="DD30:DE31"/>
    <mergeCell ref="FC28:FR29"/>
    <mergeCell ref="FS28:FT29"/>
    <mergeCell ref="FU28:GF29"/>
    <mergeCell ref="GG28:GH29"/>
    <mergeCell ref="AL30:BA31"/>
    <mergeCell ref="BB30:BC31"/>
    <mergeCell ref="BD30:BO31"/>
    <mergeCell ref="BP30:BQ31"/>
    <mergeCell ref="EL28:FB29"/>
    <mergeCell ref="BP28:BQ29"/>
    <mergeCell ref="BR28:CI29"/>
    <mergeCell ref="CJ28:CK29"/>
    <mergeCell ref="CL28:DC29"/>
    <mergeCell ref="DD28:DE29"/>
    <mergeCell ref="AL28:BA29"/>
    <mergeCell ref="BB28:BC29"/>
    <mergeCell ref="BD28:BO29"/>
    <mergeCell ref="DF28:DU29"/>
    <mergeCell ref="DV28:EK29"/>
    <mergeCell ref="FU26:GF27"/>
    <mergeCell ref="GG26:GH27"/>
    <mergeCell ref="B28:V31"/>
    <mergeCell ref="W28:W29"/>
    <mergeCell ref="W30:W31"/>
    <mergeCell ref="CL26:DC27"/>
    <mergeCell ref="DD26:DE27"/>
    <mergeCell ref="DF26:DU27"/>
    <mergeCell ref="FU24:GF25"/>
    <mergeCell ref="FC24:FR25"/>
    <mergeCell ref="FS24:FT25"/>
    <mergeCell ref="FC26:FR27"/>
    <mergeCell ref="FS26:FT27"/>
    <mergeCell ref="EL24:EM25"/>
    <mergeCell ref="EN24:EZ25"/>
    <mergeCell ref="FA24:FB25"/>
    <mergeCell ref="EL26:EM27"/>
    <mergeCell ref="EN26:EZ27"/>
    <mergeCell ref="GG24:GH25"/>
    <mergeCell ref="AL26:BA27"/>
    <mergeCell ref="BB26:BC27"/>
    <mergeCell ref="BD26:BO27"/>
    <mergeCell ref="BP26:BQ27"/>
    <mergeCell ref="BR26:CI27"/>
    <mergeCell ref="CJ26:CK27"/>
    <mergeCell ref="CJ24:CK25"/>
    <mergeCell ref="CL24:DC25"/>
    <mergeCell ref="DV26:EK27"/>
    <mergeCell ref="DV24:EK25"/>
    <mergeCell ref="AL24:BA25"/>
    <mergeCell ref="BB24:BC25"/>
    <mergeCell ref="BD24:BO25"/>
    <mergeCell ref="BP24:BQ25"/>
    <mergeCell ref="BR24:CI25"/>
    <mergeCell ref="B24:V27"/>
    <mergeCell ref="W24:W25"/>
    <mergeCell ref="W26:W27"/>
    <mergeCell ref="FC18:FR19"/>
    <mergeCell ref="FS18:FT19"/>
    <mergeCell ref="CJ18:CK19"/>
    <mergeCell ref="CL18:DC19"/>
    <mergeCell ref="DD18:DE19"/>
    <mergeCell ref="DF18:DU19"/>
    <mergeCell ref="DD24:DE25"/>
    <mergeCell ref="BR18:CI19"/>
    <mergeCell ref="FC16:FR17"/>
    <mergeCell ref="BR16:CI17"/>
    <mergeCell ref="CJ16:CK17"/>
    <mergeCell ref="CL16:DC17"/>
    <mergeCell ref="FA16:FB17"/>
    <mergeCell ref="DF16:DU17"/>
    <mergeCell ref="EL16:EM17"/>
    <mergeCell ref="EN16:EZ17"/>
    <mergeCell ref="EN18:EZ19"/>
    <mergeCell ref="AL16:BA17"/>
    <mergeCell ref="BB16:BC17"/>
    <mergeCell ref="BD16:BO17"/>
    <mergeCell ref="BP16:BQ17"/>
    <mergeCell ref="DV16:EK17"/>
    <mergeCell ref="EL18:EM19"/>
    <mergeCell ref="AL18:BA19"/>
    <mergeCell ref="BB18:BC19"/>
    <mergeCell ref="BD18:BO19"/>
    <mergeCell ref="BP18:BQ19"/>
    <mergeCell ref="B16:V19"/>
    <mergeCell ref="W16:W17"/>
    <mergeCell ref="W18:W19"/>
    <mergeCell ref="GG13:GH14"/>
    <mergeCell ref="B15:U15"/>
    <mergeCell ref="EL13:FB14"/>
    <mergeCell ref="FC13:FR14"/>
    <mergeCell ref="FS13:FT14"/>
    <mergeCell ref="CJ13:CK14"/>
    <mergeCell ref="CL13:DC14"/>
    <mergeCell ref="FU13:GF14"/>
    <mergeCell ref="DF11:DU12"/>
    <mergeCell ref="BP11:BQ12"/>
    <mergeCell ref="EL11:FB12"/>
    <mergeCell ref="BR13:CI14"/>
    <mergeCell ref="DV11:EK12"/>
    <mergeCell ref="DV13:EK14"/>
    <mergeCell ref="BR11:CI12"/>
    <mergeCell ref="AL13:BA14"/>
    <mergeCell ref="BB13:BC14"/>
    <mergeCell ref="BD13:BO14"/>
    <mergeCell ref="BP13:BQ14"/>
    <mergeCell ref="FS11:FT12"/>
    <mergeCell ref="GY3:GZ3"/>
    <mergeCell ref="BD11:BO12"/>
    <mergeCell ref="A3:DI3"/>
    <mergeCell ref="W7:W9"/>
    <mergeCell ref="X7:AK9"/>
    <mergeCell ref="FC7:GH7"/>
    <mergeCell ref="AL8:BA9"/>
    <mergeCell ref="GY5:GZ5"/>
    <mergeCell ref="GG11:GH12"/>
    <mergeCell ref="AL11:BA12"/>
    <mergeCell ref="DV10:EK10"/>
    <mergeCell ref="FU11:GF12"/>
    <mergeCell ref="FC11:FR12"/>
    <mergeCell ref="DF9:DU9"/>
    <mergeCell ref="FC10:FR10"/>
    <mergeCell ref="A5:DI5"/>
    <mergeCell ref="X50:BA50"/>
    <mergeCell ref="CJ10:DE10"/>
    <mergeCell ref="DF10:DU10"/>
    <mergeCell ref="BB49:CE49"/>
    <mergeCell ref="CF50:DI50"/>
    <mergeCell ref="B11:V14"/>
    <mergeCell ref="W11:W12"/>
    <mergeCell ref="W13:W14"/>
    <mergeCell ref="A7:V9"/>
    <mergeCell ref="BB11:BC12"/>
    <mergeCell ref="BR10:CI10"/>
    <mergeCell ref="AL7:BQ7"/>
    <mergeCell ref="BB8:BQ9"/>
    <mergeCell ref="BR8:CI9"/>
    <mergeCell ref="CJ8:DU8"/>
    <mergeCell ref="W49:W50"/>
    <mergeCell ref="A51:V51"/>
    <mergeCell ref="X49:BA49"/>
    <mergeCell ref="X51:BA51"/>
    <mergeCell ref="A10:V10"/>
    <mergeCell ref="X10:AK10"/>
    <mergeCell ref="AL10:BA10"/>
    <mergeCell ref="A47:DI47"/>
    <mergeCell ref="DD11:DE12"/>
    <mergeCell ref="BB10:BQ10"/>
    <mergeCell ref="CF52:DI52"/>
    <mergeCell ref="BB53:CE53"/>
    <mergeCell ref="CF53:DI53"/>
    <mergeCell ref="BB51:CE51"/>
    <mergeCell ref="CF51:DI51"/>
    <mergeCell ref="CJ11:CK12"/>
    <mergeCell ref="DD13:DE14"/>
    <mergeCell ref="DF13:DU14"/>
    <mergeCell ref="DF24:DU25"/>
    <mergeCell ref="CL11:DC12"/>
    <mergeCell ref="FA26:FB27"/>
    <mergeCell ref="EL30:FB31"/>
    <mergeCell ref="A53:V53"/>
    <mergeCell ref="X53:BA53"/>
    <mergeCell ref="BB50:CE50"/>
    <mergeCell ref="CF49:DI49"/>
    <mergeCell ref="X52:BA52"/>
    <mergeCell ref="A49:V50"/>
    <mergeCell ref="A52:V52"/>
    <mergeCell ref="BB52:CE52"/>
  </mergeCells>
  <phoneticPr fontId="9" type="noConversion"/>
  <printOptions horizontalCentered="1"/>
  <pageMargins left="0.59055118110236227" right="0.59055118110236227" top="0.78740157480314965" bottom="0.39370078740157483" header="0.51181102362204722" footer="0.35433070866141736"/>
  <pageSetup paperSize="9" scale="7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5"/>
  <sheetViews>
    <sheetView topLeftCell="V28" zoomScaleNormal="100" zoomScaleSheetLayoutView="100" workbookViewId="0">
      <selection activeCell="BQ55" sqref="BQ55"/>
    </sheetView>
  </sheetViews>
  <sheetFormatPr defaultColWidth="0.85546875" defaultRowHeight="12" customHeight="1" x14ac:dyDescent="0.2"/>
  <cols>
    <col min="1" max="22" width="0.85546875" style="3" customWidth="1"/>
    <col min="23" max="23" width="7.7109375" style="3" customWidth="1"/>
    <col min="24" max="54" width="0.85546875" style="3"/>
    <col min="55" max="55" width="0.85546875" style="3" customWidth="1"/>
    <col min="56" max="109" width="0.85546875" style="3"/>
    <col min="110" max="110" width="0.85546875" style="3" customWidth="1"/>
    <col min="111" max="195" width="0.85546875" style="3"/>
    <col min="196" max="196" width="0.85546875" style="3" customWidth="1"/>
    <col min="197" max="215" width="0.85546875" style="3"/>
    <col min="216" max="216" width="1.7109375" style="3" customWidth="1"/>
    <col min="217" max="220" width="0.85546875" style="3"/>
    <col min="221" max="221" width="15" style="3" customWidth="1"/>
    <col min="222" max="222" width="17.42578125" style="3" customWidth="1"/>
    <col min="223" max="16384" width="0.85546875" style="3"/>
  </cols>
  <sheetData>
    <row r="1" spans="1:243" s="13" customFormat="1" ht="14.25" customHeight="1" x14ac:dyDescent="0.2">
      <c r="HH1" s="14"/>
    </row>
    <row r="2" spans="1:243" s="13" customFormat="1" ht="12.75" x14ac:dyDescent="0.2">
      <c r="II2" s="14"/>
    </row>
    <row r="3" spans="1:243" s="1" customFormat="1" ht="15" x14ac:dyDescent="0.25">
      <c r="A3" s="556" t="s">
        <v>66</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556"/>
      <c r="DX3" s="556"/>
      <c r="DY3" s="556"/>
      <c r="DZ3" s="556"/>
      <c r="EA3" s="556"/>
      <c r="EB3" s="556"/>
      <c r="EC3" s="556"/>
      <c r="ED3" s="556"/>
      <c r="EE3" s="556"/>
      <c r="EF3" s="556"/>
      <c r="EG3" s="556"/>
      <c r="EH3" s="556"/>
      <c r="EI3" s="556"/>
      <c r="EJ3" s="556"/>
      <c r="EK3" s="556"/>
      <c r="EL3" s="556"/>
      <c r="EM3" s="556"/>
      <c r="EN3" s="556"/>
      <c r="EO3" s="556"/>
      <c r="EP3" s="556"/>
      <c r="EQ3" s="556"/>
      <c r="ER3" s="556"/>
      <c r="ES3" s="556"/>
      <c r="ET3" s="556"/>
      <c r="EU3" s="556"/>
      <c r="EV3" s="556"/>
      <c r="EW3" s="556"/>
      <c r="EX3" s="556"/>
      <c r="EY3" s="556"/>
      <c r="EZ3" s="556"/>
      <c r="FA3" s="556"/>
      <c r="FB3" s="556"/>
      <c r="FC3" s="556"/>
      <c r="FD3" s="556"/>
      <c r="FE3" s="556"/>
      <c r="FF3" s="556"/>
      <c r="FG3" s="556"/>
      <c r="FH3" s="556"/>
      <c r="FI3" s="556"/>
      <c r="FJ3" s="556"/>
      <c r="FK3" s="556"/>
      <c r="FL3" s="556"/>
      <c r="FM3" s="556"/>
      <c r="FN3" s="556"/>
      <c r="FO3" s="556"/>
      <c r="FP3" s="556"/>
      <c r="FQ3" s="556"/>
      <c r="FR3" s="556"/>
      <c r="FS3" s="556"/>
      <c r="FT3" s="556"/>
      <c r="FU3" s="556"/>
      <c r="FV3" s="556"/>
      <c r="FW3" s="556"/>
      <c r="FX3" s="556"/>
      <c r="FY3" s="556"/>
      <c r="FZ3" s="556"/>
      <c r="GA3" s="556"/>
      <c r="GB3" s="556"/>
      <c r="GC3" s="556"/>
      <c r="GD3" s="556"/>
      <c r="GE3" s="556"/>
      <c r="GF3" s="556"/>
      <c r="GG3" s="556"/>
      <c r="GH3" s="556"/>
      <c r="GI3" s="556"/>
      <c r="GJ3" s="556"/>
      <c r="GK3" s="556"/>
      <c r="GL3" s="556"/>
      <c r="GM3" s="556"/>
      <c r="GN3" s="556"/>
      <c r="GO3" s="556"/>
      <c r="GP3" s="556"/>
      <c r="GQ3" s="556"/>
      <c r="GR3" s="556"/>
      <c r="GS3" s="556"/>
      <c r="GT3" s="556"/>
      <c r="GU3" s="556"/>
      <c r="GV3" s="556"/>
      <c r="GW3" s="556"/>
      <c r="GX3" s="556"/>
      <c r="GY3" s="556"/>
      <c r="GZ3" s="556"/>
      <c r="HA3" s="556"/>
      <c r="HB3" s="556"/>
      <c r="HC3" s="556"/>
      <c r="HD3" s="556"/>
      <c r="HE3" s="556"/>
      <c r="HF3" s="556"/>
      <c r="HG3" s="556"/>
      <c r="HH3" s="556"/>
      <c r="HI3" s="146"/>
      <c r="HJ3" s="146"/>
      <c r="HK3" s="146"/>
      <c r="HL3" s="146"/>
      <c r="HM3" s="146"/>
      <c r="HN3" s="146"/>
      <c r="HO3" s="146"/>
      <c r="HP3" s="146"/>
      <c r="HQ3" s="146"/>
      <c r="HR3" s="146"/>
      <c r="HS3" s="146"/>
      <c r="HT3" s="146"/>
      <c r="HU3" s="146"/>
      <c r="HV3" s="146"/>
      <c r="HW3" s="146"/>
      <c r="HX3" s="146"/>
      <c r="HY3" s="146"/>
      <c r="HZ3" s="146"/>
      <c r="IA3" s="146"/>
      <c r="IB3" s="146"/>
      <c r="IC3" s="146"/>
      <c r="ID3" s="146"/>
      <c r="IE3" s="146"/>
      <c r="IF3" s="146"/>
      <c r="IG3" s="146"/>
      <c r="IH3" s="146"/>
      <c r="II3" s="146"/>
    </row>
    <row r="4" spans="1:243" s="1" customFormat="1" ht="12" customHeigh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row>
    <row r="5" spans="1:243" s="1" customFormat="1" ht="15" x14ac:dyDescent="0.25">
      <c r="A5" s="556" t="s">
        <v>67</v>
      </c>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6"/>
      <c r="BT5" s="556"/>
      <c r="BU5" s="556"/>
      <c r="BV5" s="556"/>
      <c r="BW5" s="556"/>
      <c r="BX5" s="556"/>
      <c r="BY5" s="556"/>
      <c r="BZ5" s="556"/>
      <c r="CA5" s="556"/>
      <c r="CB5" s="556"/>
      <c r="CC5" s="556"/>
      <c r="CD5" s="556"/>
      <c r="CE5" s="556"/>
      <c r="CF5" s="556"/>
      <c r="CG5" s="556"/>
      <c r="CH5" s="556"/>
      <c r="CI5" s="556"/>
      <c r="CJ5" s="556"/>
      <c r="CK5" s="556"/>
      <c r="CL5" s="556"/>
      <c r="CM5" s="556"/>
      <c r="CN5" s="556"/>
      <c r="CO5" s="556"/>
      <c r="CP5" s="556"/>
      <c r="CQ5" s="556"/>
      <c r="CR5" s="556"/>
      <c r="CS5" s="556"/>
      <c r="CT5" s="556"/>
      <c r="CU5" s="556"/>
      <c r="CV5" s="556"/>
      <c r="CW5" s="556"/>
      <c r="CX5" s="556"/>
      <c r="CY5" s="556"/>
      <c r="CZ5" s="556"/>
      <c r="DA5" s="556"/>
      <c r="DB5" s="556"/>
      <c r="DC5" s="556"/>
      <c r="DD5" s="556"/>
      <c r="DE5" s="556"/>
      <c r="DF5" s="556"/>
      <c r="DG5" s="556"/>
      <c r="DH5" s="556"/>
      <c r="DI5" s="556"/>
      <c r="DJ5" s="556"/>
      <c r="DK5" s="556"/>
      <c r="DL5" s="556"/>
      <c r="DM5" s="556"/>
      <c r="DN5" s="556"/>
      <c r="DO5" s="556"/>
      <c r="DP5" s="556"/>
      <c r="DQ5" s="556"/>
      <c r="DR5" s="556"/>
      <c r="DS5" s="556"/>
      <c r="DT5" s="556"/>
      <c r="DU5" s="556"/>
      <c r="DV5" s="556"/>
      <c r="DW5" s="556"/>
      <c r="DX5" s="556"/>
      <c r="DY5" s="556"/>
      <c r="DZ5" s="556"/>
      <c r="EA5" s="556"/>
      <c r="EB5" s="556"/>
      <c r="EC5" s="556"/>
      <c r="ED5" s="556"/>
      <c r="EE5" s="556"/>
      <c r="EF5" s="556"/>
      <c r="EG5" s="556"/>
      <c r="EH5" s="556"/>
      <c r="EI5" s="556"/>
      <c r="EJ5" s="556"/>
      <c r="EK5" s="556"/>
      <c r="EL5" s="556"/>
      <c r="EM5" s="556"/>
      <c r="EN5" s="556"/>
      <c r="EO5" s="556"/>
      <c r="EP5" s="556"/>
      <c r="EQ5" s="556"/>
      <c r="ER5" s="556"/>
      <c r="ES5" s="556"/>
      <c r="ET5" s="556"/>
      <c r="EU5" s="556"/>
      <c r="EV5" s="556"/>
      <c r="EW5" s="556"/>
      <c r="EX5" s="556"/>
      <c r="EY5" s="556"/>
      <c r="EZ5" s="556"/>
      <c r="FA5" s="556"/>
      <c r="FB5" s="556"/>
      <c r="FC5" s="556"/>
      <c r="FD5" s="556"/>
      <c r="FE5" s="556"/>
      <c r="FF5" s="556"/>
      <c r="FG5" s="556"/>
      <c r="FH5" s="556"/>
      <c r="FI5" s="556"/>
      <c r="FJ5" s="556"/>
      <c r="FK5" s="556"/>
      <c r="FL5" s="556"/>
      <c r="FM5" s="556"/>
      <c r="FN5" s="556"/>
      <c r="FO5" s="556"/>
      <c r="FP5" s="556"/>
      <c r="FQ5" s="556"/>
      <c r="FR5" s="556"/>
      <c r="FS5" s="556"/>
      <c r="FT5" s="556"/>
      <c r="FU5" s="556"/>
      <c r="FV5" s="556"/>
      <c r="FW5" s="556"/>
      <c r="FX5" s="556"/>
      <c r="FY5" s="556"/>
      <c r="FZ5" s="556"/>
      <c r="GA5" s="556"/>
      <c r="GB5" s="556"/>
      <c r="GC5" s="556"/>
      <c r="GD5" s="556"/>
      <c r="GE5" s="556"/>
      <c r="GF5" s="556"/>
      <c r="GG5" s="556"/>
      <c r="GH5" s="556"/>
      <c r="GI5" s="556"/>
      <c r="GJ5" s="556"/>
      <c r="GK5" s="556"/>
      <c r="GL5" s="556"/>
      <c r="GM5" s="556"/>
      <c r="GN5" s="556"/>
      <c r="GO5" s="556"/>
      <c r="GP5" s="556"/>
      <c r="GQ5" s="556"/>
      <c r="GR5" s="556"/>
      <c r="GS5" s="556"/>
      <c r="GT5" s="556"/>
      <c r="GU5" s="556"/>
      <c r="GV5" s="556"/>
      <c r="GW5" s="556"/>
      <c r="GX5" s="556"/>
      <c r="GY5" s="556"/>
      <c r="GZ5" s="556"/>
      <c r="HA5" s="556"/>
      <c r="HB5" s="556"/>
      <c r="HC5" s="556"/>
      <c r="HD5" s="556"/>
      <c r="HE5" s="556"/>
      <c r="HF5" s="556"/>
      <c r="HG5" s="556"/>
      <c r="HH5" s="556"/>
      <c r="HI5" s="146"/>
      <c r="HJ5" s="146"/>
      <c r="HK5" s="146"/>
      <c r="HL5" s="146"/>
      <c r="HM5" s="146"/>
      <c r="HN5" s="146"/>
      <c r="HO5" s="146"/>
      <c r="HP5" s="146"/>
      <c r="HQ5" s="146"/>
      <c r="HR5" s="146"/>
      <c r="HS5" s="146"/>
      <c r="HT5" s="146"/>
      <c r="HU5" s="146"/>
      <c r="HV5" s="146"/>
      <c r="HW5" s="146"/>
      <c r="HX5" s="146"/>
      <c r="HY5" s="146"/>
      <c r="HZ5" s="146"/>
      <c r="IA5" s="146"/>
      <c r="IB5" s="146"/>
      <c r="IC5" s="146"/>
      <c r="ID5" s="146"/>
      <c r="IE5" s="146"/>
      <c r="IF5" s="146"/>
      <c r="IG5" s="146"/>
      <c r="IH5" s="146"/>
      <c r="II5" s="146"/>
    </row>
    <row r="6" spans="1:243" s="13" customFormat="1" ht="12.75" x14ac:dyDescent="0.2">
      <c r="II6" s="14"/>
    </row>
    <row r="7" spans="1:243" s="10" customFormat="1" ht="12.75" x14ac:dyDescent="0.2">
      <c r="A7" s="541" t="s">
        <v>2</v>
      </c>
      <c r="B7" s="542"/>
      <c r="C7" s="542"/>
      <c r="D7" s="542"/>
      <c r="E7" s="542"/>
      <c r="F7" s="542"/>
      <c r="G7" s="542"/>
      <c r="H7" s="542"/>
      <c r="I7" s="542"/>
      <c r="J7" s="542"/>
      <c r="K7" s="542"/>
      <c r="L7" s="542"/>
      <c r="M7" s="542"/>
      <c r="N7" s="542"/>
      <c r="O7" s="542"/>
      <c r="P7" s="542"/>
      <c r="Q7" s="542"/>
      <c r="R7" s="542"/>
      <c r="S7" s="542"/>
      <c r="T7" s="542"/>
      <c r="U7" s="542"/>
      <c r="V7" s="543"/>
      <c r="W7" s="933" t="s">
        <v>102</v>
      </c>
      <c r="X7" s="541" t="s">
        <v>4</v>
      </c>
      <c r="Y7" s="542"/>
      <c r="Z7" s="542"/>
      <c r="AA7" s="542"/>
      <c r="AB7" s="542"/>
      <c r="AC7" s="542"/>
      <c r="AD7" s="542"/>
      <c r="AE7" s="542"/>
      <c r="AF7" s="542"/>
      <c r="AG7" s="542"/>
      <c r="AH7" s="542"/>
      <c r="AI7" s="542"/>
      <c r="AJ7" s="542"/>
      <c r="AK7" s="542"/>
      <c r="AL7" s="542"/>
      <c r="AM7" s="542"/>
      <c r="AN7" s="541" t="s">
        <v>9</v>
      </c>
      <c r="AO7" s="542"/>
      <c r="AP7" s="542"/>
      <c r="AQ7" s="542"/>
      <c r="AR7" s="542"/>
      <c r="AS7" s="542"/>
      <c r="AT7" s="542"/>
      <c r="AU7" s="542"/>
      <c r="AV7" s="542"/>
      <c r="AW7" s="542"/>
      <c r="AX7" s="542"/>
      <c r="AY7" s="542"/>
      <c r="AZ7" s="542"/>
      <c r="BA7" s="542"/>
      <c r="BB7" s="542"/>
      <c r="BC7" s="542"/>
      <c r="BD7" s="542"/>
      <c r="BE7" s="542"/>
      <c r="BF7" s="542"/>
      <c r="BG7" s="542"/>
      <c r="BH7" s="542"/>
      <c r="BI7" s="542"/>
      <c r="BJ7" s="542"/>
      <c r="BK7" s="542"/>
      <c r="BL7" s="542"/>
      <c r="BM7" s="542"/>
      <c r="BN7" s="542"/>
      <c r="BO7" s="542"/>
      <c r="BP7" s="542"/>
      <c r="BQ7" s="542"/>
      <c r="BR7" s="542"/>
      <c r="BS7" s="542"/>
      <c r="BT7" s="542"/>
      <c r="BU7" s="542"/>
      <c r="BV7" s="543"/>
      <c r="BW7" s="547" t="s">
        <v>14</v>
      </c>
      <c r="BX7" s="548"/>
      <c r="BY7" s="548"/>
      <c r="BZ7" s="548"/>
      <c r="CA7" s="548"/>
      <c r="CB7" s="548"/>
      <c r="CC7" s="548"/>
      <c r="CD7" s="548"/>
      <c r="CE7" s="548"/>
      <c r="CF7" s="548"/>
      <c r="CG7" s="548"/>
      <c r="CH7" s="548"/>
      <c r="CI7" s="548"/>
      <c r="CJ7" s="548"/>
      <c r="CK7" s="548"/>
      <c r="CL7" s="548"/>
      <c r="CM7" s="548"/>
      <c r="CN7" s="548"/>
      <c r="CO7" s="548"/>
      <c r="CP7" s="548"/>
      <c r="CQ7" s="548"/>
      <c r="CR7" s="548"/>
      <c r="CS7" s="548"/>
      <c r="CT7" s="548"/>
      <c r="CU7" s="548"/>
      <c r="CV7" s="548"/>
      <c r="CW7" s="548"/>
      <c r="CX7" s="548"/>
      <c r="CY7" s="548"/>
      <c r="CZ7" s="548"/>
      <c r="DA7" s="548"/>
      <c r="DB7" s="548"/>
      <c r="DC7" s="548"/>
      <c r="DD7" s="548"/>
      <c r="DE7" s="548"/>
      <c r="DF7" s="548"/>
      <c r="DG7" s="548"/>
      <c r="DH7" s="548"/>
      <c r="DI7" s="548"/>
      <c r="DJ7" s="548"/>
      <c r="DK7" s="548"/>
      <c r="DL7" s="548"/>
      <c r="DM7" s="548"/>
      <c r="DN7" s="548"/>
      <c r="DO7" s="548"/>
      <c r="DP7" s="548"/>
      <c r="DQ7" s="548"/>
      <c r="DR7" s="548"/>
      <c r="DS7" s="548"/>
      <c r="DT7" s="548"/>
      <c r="DU7" s="548"/>
      <c r="DV7" s="548"/>
      <c r="DW7" s="548"/>
      <c r="DX7" s="548"/>
      <c r="DY7" s="548"/>
      <c r="DZ7" s="548"/>
      <c r="EA7" s="548"/>
      <c r="EB7" s="548"/>
      <c r="EC7" s="548"/>
      <c r="ED7" s="548"/>
      <c r="EE7" s="548"/>
      <c r="EF7" s="548"/>
      <c r="EG7" s="548"/>
      <c r="EH7" s="548"/>
      <c r="EI7" s="548"/>
      <c r="EJ7" s="548"/>
      <c r="EK7" s="548"/>
      <c r="EL7" s="548"/>
      <c r="EM7" s="548"/>
      <c r="EN7" s="548"/>
      <c r="EO7" s="548"/>
      <c r="EP7" s="548"/>
      <c r="EQ7" s="548"/>
      <c r="ER7" s="548"/>
      <c r="ES7" s="548"/>
      <c r="ET7" s="548"/>
      <c r="EU7" s="548"/>
      <c r="EV7" s="548"/>
      <c r="EW7" s="548"/>
      <c r="EX7" s="548"/>
      <c r="EY7" s="548"/>
      <c r="EZ7" s="548"/>
      <c r="FA7" s="548"/>
      <c r="FB7" s="548"/>
      <c r="FC7" s="548"/>
      <c r="FD7" s="548"/>
      <c r="FE7" s="548"/>
      <c r="FF7" s="548"/>
      <c r="FG7" s="548"/>
      <c r="FH7" s="548"/>
      <c r="FI7" s="548"/>
      <c r="FJ7" s="548"/>
      <c r="FK7" s="548"/>
      <c r="FL7" s="548"/>
      <c r="FM7" s="548"/>
      <c r="FN7" s="548"/>
      <c r="FO7" s="548"/>
      <c r="FP7" s="548"/>
      <c r="FQ7" s="548"/>
      <c r="FR7" s="548"/>
      <c r="FS7" s="548"/>
      <c r="FT7" s="548"/>
      <c r="FU7" s="548"/>
      <c r="FV7" s="548"/>
      <c r="FW7" s="548"/>
      <c r="FX7" s="548"/>
      <c r="FY7" s="548"/>
      <c r="FZ7" s="549"/>
      <c r="GA7" s="541" t="s">
        <v>211</v>
      </c>
      <c r="GB7" s="542"/>
      <c r="GC7" s="542"/>
      <c r="GD7" s="542"/>
      <c r="GE7" s="542"/>
      <c r="GF7" s="542"/>
      <c r="GG7" s="542"/>
      <c r="GH7" s="542"/>
      <c r="GI7" s="542"/>
      <c r="GJ7" s="542"/>
      <c r="GK7" s="542"/>
      <c r="GL7" s="542"/>
      <c r="GM7" s="542"/>
      <c r="GN7" s="542"/>
      <c r="GO7" s="542"/>
      <c r="GP7" s="542"/>
      <c r="GQ7" s="542"/>
      <c r="GR7" s="542"/>
      <c r="GS7" s="542"/>
      <c r="GT7" s="542"/>
      <c r="GU7" s="542"/>
      <c r="GV7" s="542"/>
      <c r="GW7" s="542"/>
      <c r="GX7" s="542"/>
      <c r="GY7" s="542"/>
      <c r="GZ7" s="542"/>
      <c r="HA7" s="542"/>
      <c r="HB7" s="542"/>
      <c r="HC7" s="542"/>
      <c r="HD7" s="542"/>
      <c r="HE7" s="542"/>
      <c r="HF7" s="542"/>
      <c r="HG7" s="542"/>
      <c r="HH7" s="543"/>
    </row>
    <row r="8" spans="1:243" s="10" customFormat="1" ht="12.75" x14ac:dyDescent="0.2">
      <c r="A8" s="544"/>
      <c r="B8" s="545"/>
      <c r="C8" s="545"/>
      <c r="D8" s="545"/>
      <c r="E8" s="545"/>
      <c r="F8" s="545"/>
      <c r="G8" s="545"/>
      <c r="H8" s="545"/>
      <c r="I8" s="545"/>
      <c r="J8" s="545"/>
      <c r="K8" s="545"/>
      <c r="L8" s="545"/>
      <c r="M8" s="545"/>
      <c r="N8" s="545"/>
      <c r="O8" s="545"/>
      <c r="P8" s="545"/>
      <c r="Q8" s="545"/>
      <c r="R8" s="545"/>
      <c r="S8" s="545"/>
      <c r="T8" s="545"/>
      <c r="U8" s="545"/>
      <c r="V8" s="546"/>
      <c r="W8" s="934"/>
      <c r="X8" s="544"/>
      <c r="Y8" s="545"/>
      <c r="Z8" s="545"/>
      <c r="AA8" s="545"/>
      <c r="AB8" s="545"/>
      <c r="AC8" s="545"/>
      <c r="AD8" s="545"/>
      <c r="AE8" s="545"/>
      <c r="AF8" s="545"/>
      <c r="AG8" s="545"/>
      <c r="AH8" s="545"/>
      <c r="AI8" s="545"/>
      <c r="AJ8" s="545"/>
      <c r="AK8" s="545"/>
      <c r="AL8" s="545"/>
      <c r="AM8" s="545"/>
      <c r="AN8" s="589" t="s">
        <v>69</v>
      </c>
      <c r="AO8" s="590"/>
      <c r="AP8" s="590"/>
      <c r="AQ8" s="590"/>
      <c r="AR8" s="590"/>
      <c r="AS8" s="590"/>
      <c r="AT8" s="590"/>
      <c r="AU8" s="590"/>
      <c r="AV8" s="590"/>
      <c r="AW8" s="590"/>
      <c r="AX8" s="590"/>
      <c r="AY8" s="590"/>
      <c r="AZ8" s="590"/>
      <c r="BA8" s="590"/>
      <c r="BB8" s="590"/>
      <c r="BC8" s="590"/>
      <c r="BD8" s="590"/>
      <c r="BE8" s="590"/>
      <c r="BF8" s="590"/>
      <c r="BG8" s="591"/>
      <c r="BH8" s="589" t="s">
        <v>70</v>
      </c>
      <c r="BI8" s="590"/>
      <c r="BJ8" s="590"/>
      <c r="BK8" s="590"/>
      <c r="BL8" s="590"/>
      <c r="BM8" s="590"/>
      <c r="BN8" s="590"/>
      <c r="BO8" s="590"/>
      <c r="BP8" s="590"/>
      <c r="BQ8" s="590"/>
      <c r="BR8" s="590"/>
      <c r="BS8" s="590"/>
      <c r="BT8" s="590"/>
      <c r="BU8" s="590"/>
      <c r="BV8" s="591"/>
      <c r="BW8" s="547" t="s">
        <v>71</v>
      </c>
      <c r="BX8" s="548"/>
      <c r="BY8" s="548"/>
      <c r="BZ8" s="548"/>
      <c r="CA8" s="548"/>
      <c r="CB8" s="548"/>
      <c r="CC8" s="548"/>
      <c r="CD8" s="548"/>
      <c r="CE8" s="548"/>
      <c r="CF8" s="548"/>
      <c r="CG8" s="548"/>
      <c r="CH8" s="548"/>
      <c r="CI8" s="548"/>
      <c r="CJ8" s="548"/>
      <c r="CK8" s="548"/>
      <c r="CL8" s="548"/>
      <c r="CM8" s="548"/>
      <c r="CN8" s="548"/>
      <c r="CO8" s="548"/>
      <c r="CP8" s="548"/>
      <c r="CQ8" s="548"/>
      <c r="CR8" s="548"/>
      <c r="CS8" s="548"/>
      <c r="CT8" s="548"/>
      <c r="CU8" s="548"/>
      <c r="CV8" s="548"/>
      <c r="CW8" s="548"/>
      <c r="CX8" s="548"/>
      <c r="CY8" s="548"/>
      <c r="CZ8" s="548"/>
      <c r="DA8" s="549"/>
      <c r="DB8" s="547" t="s">
        <v>10</v>
      </c>
      <c r="DC8" s="548"/>
      <c r="DD8" s="548"/>
      <c r="DE8" s="548"/>
      <c r="DF8" s="548"/>
      <c r="DG8" s="548"/>
      <c r="DH8" s="548"/>
      <c r="DI8" s="548"/>
      <c r="DJ8" s="548"/>
      <c r="DK8" s="548"/>
      <c r="DL8" s="548"/>
      <c r="DM8" s="548"/>
      <c r="DN8" s="548"/>
      <c r="DO8" s="548"/>
      <c r="DP8" s="548"/>
      <c r="DQ8" s="548"/>
      <c r="DR8" s="548"/>
      <c r="DS8" s="548"/>
      <c r="DT8" s="548"/>
      <c r="DU8" s="548"/>
      <c r="DV8" s="548"/>
      <c r="DW8" s="548"/>
      <c r="DX8" s="548"/>
      <c r="DY8" s="548"/>
      <c r="DZ8" s="548"/>
      <c r="EA8" s="548"/>
      <c r="EB8" s="548"/>
      <c r="EC8" s="548"/>
      <c r="ED8" s="548"/>
      <c r="EE8" s="548"/>
      <c r="EF8" s="548"/>
      <c r="EG8" s="548"/>
      <c r="EH8" s="548"/>
      <c r="EI8" s="548"/>
      <c r="EJ8" s="548"/>
      <c r="EK8" s="548"/>
      <c r="EL8" s="548"/>
      <c r="EM8" s="548"/>
      <c r="EN8" s="548"/>
      <c r="EO8" s="548"/>
      <c r="EP8" s="548"/>
      <c r="EQ8" s="548"/>
      <c r="ER8" s="548"/>
      <c r="ES8" s="548"/>
      <c r="ET8" s="548"/>
      <c r="EU8" s="548"/>
      <c r="EV8" s="548"/>
      <c r="EW8" s="548"/>
      <c r="EX8" s="548"/>
      <c r="EY8" s="548"/>
      <c r="EZ8" s="548"/>
      <c r="FA8" s="548"/>
      <c r="FB8" s="548"/>
      <c r="FC8" s="548"/>
      <c r="FD8" s="548"/>
      <c r="FE8" s="548"/>
      <c r="FF8" s="549"/>
      <c r="FG8" s="589" t="s">
        <v>141</v>
      </c>
      <c r="FH8" s="590"/>
      <c r="FI8" s="590"/>
      <c r="FJ8" s="590"/>
      <c r="FK8" s="590"/>
      <c r="FL8" s="590"/>
      <c r="FM8" s="590"/>
      <c r="FN8" s="590"/>
      <c r="FO8" s="590"/>
      <c r="FP8" s="590"/>
      <c r="FQ8" s="590"/>
      <c r="FR8" s="590"/>
      <c r="FS8" s="590"/>
      <c r="FT8" s="590"/>
      <c r="FU8" s="590"/>
      <c r="FV8" s="590"/>
      <c r="FW8" s="590"/>
      <c r="FX8" s="590"/>
      <c r="FY8" s="590"/>
      <c r="FZ8" s="591"/>
      <c r="GA8" s="589" t="s">
        <v>69</v>
      </c>
      <c r="GB8" s="590"/>
      <c r="GC8" s="590"/>
      <c r="GD8" s="590"/>
      <c r="GE8" s="590"/>
      <c r="GF8" s="590"/>
      <c r="GG8" s="590"/>
      <c r="GH8" s="590"/>
      <c r="GI8" s="590"/>
      <c r="GJ8" s="590"/>
      <c r="GK8" s="590"/>
      <c r="GL8" s="590"/>
      <c r="GM8" s="590"/>
      <c r="GN8" s="590"/>
      <c r="GO8" s="590"/>
      <c r="GP8" s="590"/>
      <c r="GQ8" s="590"/>
      <c r="GR8" s="591"/>
      <c r="GS8" s="589" t="s">
        <v>70</v>
      </c>
      <c r="GT8" s="590"/>
      <c r="GU8" s="590"/>
      <c r="GV8" s="590"/>
      <c r="GW8" s="590"/>
      <c r="GX8" s="590"/>
      <c r="GY8" s="590"/>
      <c r="GZ8" s="590"/>
      <c r="HA8" s="590"/>
      <c r="HB8" s="590"/>
      <c r="HC8" s="590"/>
      <c r="HD8" s="590"/>
      <c r="HE8" s="590"/>
      <c r="HF8" s="590"/>
      <c r="HG8" s="590"/>
      <c r="HH8" s="591"/>
    </row>
    <row r="9" spans="1:243" s="10" customFormat="1" ht="78" customHeight="1" x14ac:dyDescent="0.2">
      <c r="A9" s="544"/>
      <c r="B9" s="545"/>
      <c r="C9" s="545"/>
      <c r="D9" s="545"/>
      <c r="E9" s="545"/>
      <c r="F9" s="545"/>
      <c r="G9" s="545"/>
      <c r="H9" s="545"/>
      <c r="I9" s="545"/>
      <c r="J9" s="545"/>
      <c r="K9" s="545"/>
      <c r="L9" s="545"/>
      <c r="M9" s="545"/>
      <c r="N9" s="545"/>
      <c r="O9" s="545"/>
      <c r="P9" s="545"/>
      <c r="Q9" s="545"/>
      <c r="R9" s="545"/>
      <c r="S9" s="545"/>
      <c r="T9" s="545"/>
      <c r="U9" s="545"/>
      <c r="V9" s="546"/>
      <c r="W9" s="934"/>
      <c r="X9" s="544"/>
      <c r="Y9" s="545"/>
      <c r="Z9" s="545"/>
      <c r="AA9" s="545"/>
      <c r="AB9" s="545"/>
      <c r="AC9" s="545"/>
      <c r="AD9" s="545"/>
      <c r="AE9" s="545"/>
      <c r="AF9" s="545"/>
      <c r="AG9" s="545"/>
      <c r="AH9" s="545"/>
      <c r="AI9" s="545"/>
      <c r="AJ9" s="545"/>
      <c r="AK9" s="545"/>
      <c r="AL9" s="545"/>
      <c r="AM9" s="545"/>
      <c r="AN9" s="847"/>
      <c r="AO9" s="848"/>
      <c r="AP9" s="848"/>
      <c r="AQ9" s="848"/>
      <c r="AR9" s="848"/>
      <c r="AS9" s="848"/>
      <c r="AT9" s="848"/>
      <c r="AU9" s="848"/>
      <c r="AV9" s="848"/>
      <c r="AW9" s="848"/>
      <c r="AX9" s="848"/>
      <c r="AY9" s="848"/>
      <c r="AZ9" s="848"/>
      <c r="BA9" s="848"/>
      <c r="BB9" s="848"/>
      <c r="BC9" s="848"/>
      <c r="BD9" s="848"/>
      <c r="BE9" s="848"/>
      <c r="BF9" s="848"/>
      <c r="BG9" s="849"/>
      <c r="BH9" s="847"/>
      <c r="BI9" s="848"/>
      <c r="BJ9" s="848"/>
      <c r="BK9" s="848"/>
      <c r="BL9" s="848"/>
      <c r="BM9" s="848"/>
      <c r="BN9" s="848"/>
      <c r="BO9" s="848"/>
      <c r="BP9" s="848"/>
      <c r="BQ9" s="848"/>
      <c r="BR9" s="848"/>
      <c r="BS9" s="848"/>
      <c r="BT9" s="848"/>
      <c r="BU9" s="848"/>
      <c r="BV9" s="849"/>
      <c r="BW9" s="847" t="s">
        <v>191</v>
      </c>
      <c r="BX9" s="848"/>
      <c r="BY9" s="848"/>
      <c r="BZ9" s="848"/>
      <c r="CA9" s="848"/>
      <c r="CB9" s="848"/>
      <c r="CC9" s="848"/>
      <c r="CD9" s="848"/>
      <c r="CE9" s="848"/>
      <c r="CF9" s="848"/>
      <c r="CG9" s="848"/>
      <c r="CH9" s="848"/>
      <c r="CI9" s="848"/>
      <c r="CJ9" s="848"/>
      <c r="CK9" s="849"/>
      <c r="CL9" s="847" t="s">
        <v>192</v>
      </c>
      <c r="CM9" s="848"/>
      <c r="CN9" s="848"/>
      <c r="CO9" s="848"/>
      <c r="CP9" s="848"/>
      <c r="CQ9" s="848"/>
      <c r="CR9" s="848"/>
      <c r="CS9" s="848"/>
      <c r="CT9" s="848"/>
      <c r="CU9" s="848"/>
      <c r="CV9" s="848"/>
      <c r="CW9" s="848"/>
      <c r="CX9" s="848"/>
      <c r="CY9" s="848"/>
      <c r="CZ9" s="848"/>
      <c r="DA9" s="848"/>
      <c r="DB9" s="847" t="s">
        <v>193</v>
      </c>
      <c r="DC9" s="848"/>
      <c r="DD9" s="848"/>
      <c r="DE9" s="848"/>
      <c r="DF9" s="848"/>
      <c r="DG9" s="848"/>
      <c r="DH9" s="848"/>
      <c r="DI9" s="848"/>
      <c r="DJ9" s="848"/>
      <c r="DK9" s="848"/>
      <c r="DL9" s="848"/>
      <c r="DM9" s="848"/>
      <c r="DN9" s="848"/>
      <c r="DO9" s="848"/>
      <c r="DP9" s="848"/>
      <c r="DQ9" s="848"/>
      <c r="DR9" s="848"/>
      <c r="DS9" s="848"/>
      <c r="DT9" s="849"/>
      <c r="DU9" s="589" t="s">
        <v>194</v>
      </c>
      <c r="DV9" s="590"/>
      <c r="DW9" s="590"/>
      <c r="DX9" s="590"/>
      <c r="DY9" s="590"/>
      <c r="DZ9" s="590"/>
      <c r="EA9" s="590"/>
      <c r="EB9" s="590"/>
      <c r="EC9" s="590"/>
      <c r="ED9" s="590"/>
      <c r="EE9" s="590"/>
      <c r="EF9" s="590"/>
      <c r="EG9" s="590"/>
      <c r="EH9" s="590"/>
      <c r="EI9" s="590"/>
      <c r="EJ9" s="590"/>
      <c r="EK9" s="590"/>
      <c r="EL9" s="590"/>
      <c r="EM9" s="591"/>
      <c r="EN9" s="589" t="s">
        <v>206</v>
      </c>
      <c r="EO9" s="590"/>
      <c r="EP9" s="590"/>
      <c r="EQ9" s="590"/>
      <c r="ER9" s="590"/>
      <c r="ES9" s="590"/>
      <c r="ET9" s="590"/>
      <c r="EU9" s="590"/>
      <c r="EV9" s="590"/>
      <c r="EW9" s="590"/>
      <c r="EX9" s="590"/>
      <c r="EY9" s="590"/>
      <c r="EZ9" s="590"/>
      <c r="FA9" s="590"/>
      <c r="FB9" s="590"/>
      <c r="FC9" s="590"/>
      <c r="FD9" s="590"/>
      <c r="FE9" s="590"/>
      <c r="FF9" s="591"/>
      <c r="FG9" s="847"/>
      <c r="FH9" s="848"/>
      <c r="FI9" s="848"/>
      <c r="FJ9" s="848"/>
      <c r="FK9" s="848"/>
      <c r="FL9" s="848"/>
      <c r="FM9" s="848"/>
      <c r="FN9" s="848"/>
      <c r="FO9" s="848"/>
      <c r="FP9" s="848"/>
      <c r="FQ9" s="848"/>
      <c r="FR9" s="848"/>
      <c r="FS9" s="848"/>
      <c r="FT9" s="848"/>
      <c r="FU9" s="848"/>
      <c r="FV9" s="848"/>
      <c r="FW9" s="848"/>
      <c r="FX9" s="848"/>
      <c r="FY9" s="848"/>
      <c r="FZ9" s="849"/>
      <c r="GA9" s="847"/>
      <c r="GB9" s="848"/>
      <c r="GC9" s="848"/>
      <c r="GD9" s="848"/>
      <c r="GE9" s="848"/>
      <c r="GF9" s="848"/>
      <c r="GG9" s="848"/>
      <c r="GH9" s="848"/>
      <c r="GI9" s="848"/>
      <c r="GJ9" s="848"/>
      <c r="GK9" s="848"/>
      <c r="GL9" s="848"/>
      <c r="GM9" s="848"/>
      <c r="GN9" s="848"/>
      <c r="GO9" s="848"/>
      <c r="GP9" s="848"/>
      <c r="GQ9" s="848"/>
      <c r="GR9" s="849"/>
      <c r="GS9" s="847"/>
      <c r="GT9" s="848"/>
      <c r="GU9" s="848"/>
      <c r="GV9" s="848"/>
      <c r="GW9" s="848"/>
      <c r="GX9" s="848"/>
      <c r="GY9" s="848"/>
      <c r="GZ9" s="848"/>
      <c r="HA9" s="848"/>
      <c r="HB9" s="848"/>
      <c r="HC9" s="848"/>
      <c r="HD9" s="848"/>
      <c r="HE9" s="848"/>
      <c r="HF9" s="848"/>
      <c r="HG9" s="848"/>
      <c r="HH9" s="849"/>
    </row>
    <row r="10" spans="1:243" s="10" customFormat="1" ht="13.5" thickBot="1" x14ac:dyDescent="0.25">
      <c r="A10" s="874">
        <v>1</v>
      </c>
      <c r="B10" s="874"/>
      <c r="C10" s="874"/>
      <c r="D10" s="874"/>
      <c r="E10" s="874"/>
      <c r="F10" s="874"/>
      <c r="G10" s="874"/>
      <c r="H10" s="874"/>
      <c r="I10" s="874"/>
      <c r="J10" s="874"/>
      <c r="K10" s="874"/>
      <c r="L10" s="874"/>
      <c r="M10" s="874"/>
      <c r="N10" s="874"/>
      <c r="O10" s="874"/>
      <c r="P10" s="874"/>
      <c r="Q10" s="874"/>
      <c r="R10" s="874"/>
      <c r="S10" s="874"/>
      <c r="T10" s="874"/>
      <c r="U10" s="874"/>
      <c r="V10" s="874"/>
      <c r="W10" s="152">
        <v>2</v>
      </c>
      <c r="X10" s="874">
        <v>3</v>
      </c>
      <c r="Y10" s="874"/>
      <c r="Z10" s="874"/>
      <c r="AA10" s="874"/>
      <c r="AB10" s="874"/>
      <c r="AC10" s="874"/>
      <c r="AD10" s="874"/>
      <c r="AE10" s="874"/>
      <c r="AF10" s="874"/>
      <c r="AG10" s="874"/>
      <c r="AH10" s="874"/>
      <c r="AI10" s="874"/>
      <c r="AJ10" s="874"/>
      <c r="AK10" s="874"/>
      <c r="AL10" s="874"/>
      <c r="AM10" s="874"/>
      <c r="AN10" s="883">
        <v>4</v>
      </c>
      <c r="AO10" s="883"/>
      <c r="AP10" s="883"/>
      <c r="AQ10" s="883"/>
      <c r="AR10" s="883"/>
      <c r="AS10" s="883"/>
      <c r="AT10" s="883"/>
      <c r="AU10" s="883"/>
      <c r="AV10" s="883"/>
      <c r="AW10" s="883"/>
      <c r="AX10" s="883"/>
      <c r="AY10" s="883"/>
      <c r="AZ10" s="883"/>
      <c r="BA10" s="883"/>
      <c r="BB10" s="883"/>
      <c r="BC10" s="883"/>
      <c r="BD10" s="883"/>
      <c r="BE10" s="883"/>
      <c r="BF10" s="883"/>
      <c r="BG10" s="883"/>
      <c r="BH10" s="883">
        <v>5</v>
      </c>
      <c r="BI10" s="883"/>
      <c r="BJ10" s="883"/>
      <c r="BK10" s="883"/>
      <c r="BL10" s="883"/>
      <c r="BM10" s="883"/>
      <c r="BN10" s="883"/>
      <c r="BO10" s="883"/>
      <c r="BP10" s="883"/>
      <c r="BQ10" s="883"/>
      <c r="BR10" s="883"/>
      <c r="BS10" s="883"/>
      <c r="BT10" s="883"/>
      <c r="BU10" s="883"/>
      <c r="BV10" s="883"/>
      <c r="BW10" s="883">
        <v>6</v>
      </c>
      <c r="BX10" s="883"/>
      <c r="BY10" s="883"/>
      <c r="BZ10" s="883"/>
      <c r="CA10" s="883"/>
      <c r="CB10" s="883"/>
      <c r="CC10" s="883"/>
      <c r="CD10" s="883"/>
      <c r="CE10" s="883"/>
      <c r="CF10" s="883"/>
      <c r="CG10" s="883"/>
      <c r="CH10" s="883"/>
      <c r="CI10" s="883"/>
      <c r="CJ10" s="883"/>
      <c r="CK10" s="883"/>
      <c r="CL10" s="883">
        <v>7</v>
      </c>
      <c r="CM10" s="883"/>
      <c r="CN10" s="883"/>
      <c r="CO10" s="883"/>
      <c r="CP10" s="883"/>
      <c r="CQ10" s="883"/>
      <c r="CR10" s="883"/>
      <c r="CS10" s="883"/>
      <c r="CT10" s="883"/>
      <c r="CU10" s="883"/>
      <c r="CV10" s="883"/>
      <c r="CW10" s="883"/>
      <c r="CX10" s="883"/>
      <c r="CY10" s="883"/>
      <c r="CZ10" s="883"/>
      <c r="DA10" s="883"/>
      <c r="DB10" s="883">
        <v>8</v>
      </c>
      <c r="DC10" s="883"/>
      <c r="DD10" s="883"/>
      <c r="DE10" s="883"/>
      <c r="DF10" s="883"/>
      <c r="DG10" s="883"/>
      <c r="DH10" s="883"/>
      <c r="DI10" s="883"/>
      <c r="DJ10" s="883"/>
      <c r="DK10" s="883"/>
      <c r="DL10" s="883"/>
      <c r="DM10" s="883"/>
      <c r="DN10" s="883"/>
      <c r="DO10" s="883"/>
      <c r="DP10" s="883"/>
      <c r="DQ10" s="883"/>
      <c r="DR10" s="883"/>
      <c r="DS10" s="883"/>
      <c r="DT10" s="883"/>
      <c r="DU10" s="883">
        <v>9</v>
      </c>
      <c r="DV10" s="883"/>
      <c r="DW10" s="883"/>
      <c r="DX10" s="883"/>
      <c r="DY10" s="883"/>
      <c r="DZ10" s="883"/>
      <c r="EA10" s="883"/>
      <c r="EB10" s="883"/>
      <c r="EC10" s="883"/>
      <c r="ED10" s="883"/>
      <c r="EE10" s="883"/>
      <c r="EF10" s="883"/>
      <c r="EG10" s="883"/>
      <c r="EH10" s="883"/>
      <c r="EI10" s="883"/>
      <c r="EJ10" s="883"/>
      <c r="EK10" s="883"/>
      <c r="EL10" s="883"/>
      <c r="EM10" s="883"/>
      <c r="EN10" s="883">
        <v>10</v>
      </c>
      <c r="EO10" s="883"/>
      <c r="EP10" s="883"/>
      <c r="EQ10" s="883"/>
      <c r="ER10" s="883"/>
      <c r="ES10" s="883"/>
      <c r="ET10" s="883"/>
      <c r="EU10" s="883"/>
      <c r="EV10" s="883"/>
      <c r="EW10" s="883"/>
      <c r="EX10" s="883"/>
      <c r="EY10" s="883"/>
      <c r="EZ10" s="883"/>
      <c r="FA10" s="883"/>
      <c r="FB10" s="883"/>
      <c r="FC10" s="883"/>
      <c r="FD10" s="883"/>
      <c r="FE10" s="883"/>
      <c r="FF10" s="883"/>
      <c r="FG10" s="883">
        <v>11</v>
      </c>
      <c r="FH10" s="883"/>
      <c r="FI10" s="883"/>
      <c r="FJ10" s="883"/>
      <c r="FK10" s="883"/>
      <c r="FL10" s="883"/>
      <c r="FM10" s="883"/>
      <c r="FN10" s="883"/>
      <c r="FO10" s="883"/>
      <c r="FP10" s="883"/>
      <c r="FQ10" s="883"/>
      <c r="FR10" s="883"/>
      <c r="FS10" s="883"/>
      <c r="FT10" s="883"/>
      <c r="FU10" s="883"/>
      <c r="FV10" s="883"/>
      <c r="FW10" s="883"/>
      <c r="FX10" s="883"/>
      <c r="FY10" s="883"/>
      <c r="FZ10" s="883"/>
      <c r="GA10" s="883">
        <v>12</v>
      </c>
      <c r="GB10" s="883"/>
      <c r="GC10" s="883"/>
      <c r="GD10" s="883"/>
      <c r="GE10" s="883"/>
      <c r="GF10" s="883"/>
      <c r="GG10" s="883"/>
      <c r="GH10" s="883"/>
      <c r="GI10" s="883"/>
      <c r="GJ10" s="883"/>
      <c r="GK10" s="883"/>
      <c r="GL10" s="883"/>
      <c r="GM10" s="883"/>
      <c r="GN10" s="883"/>
      <c r="GO10" s="883"/>
      <c r="GP10" s="883"/>
      <c r="GQ10" s="883"/>
      <c r="GR10" s="883"/>
      <c r="GS10" s="883">
        <v>13</v>
      </c>
      <c r="GT10" s="883"/>
      <c r="GU10" s="883"/>
      <c r="GV10" s="883"/>
      <c r="GW10" s="883"/>
      <c r="GX10" s="883"/>
      <c r="GY10" s="883"/>
      <c r="GZ10" s="883"/>
      <c r="HA10" s="883"/>
      <c r="HB10" s="883"/>
      <c r="HC10" s="883"/>
      <c r="HD10" s="883"/>
      <c r="HE10" s="883"/>
      <c r="HF10" s="883"/>
      <c r="HG10" s="883"/>
      <c r="HH10" s="883"/>
    </row>
    <row r="11" spans="1:243" ht="12.75" x14ac:dyDescent="0.2">
      <c r="A11" s="18"/>
      <c r="B11" s="994" t="s">
        <v>68</v>
      </c>
      <c r="C11" s="994"/>
      <c r="D11" s="994"/>
      <c r="E11" s="994"/>
      <c r="F11" s="994"/>
      <c r="G11" s="994"/>
      <c r="H11" s="994"/>
      <c r="I11" s="994"/>
      <c r="J11" s="994"/>
      <c r="K11" s="994"/>
      <c r="L11" s="994"/>
      <c r="M11" s="994"/>
      <c r="N11" s="994"/>
      <c r="O11" s="994"/>
      <c r="P11" s="994"/>
      <c r="Q11" s="994"/>
      <c r="R11" s="994"/>
      <c r="S11" s="994"/>
      <c r="T11" s="994"/>
      <c r="U11" s="994"/>
      <c r="V11" s="994"/>
      <c r="W11" s="1003">
        <v>5501</v>
      </c>
      <c r="X11" s="832" t="s">
        <v>219</v>
      </c>
      <c r="Y11" s="833"/>
      <c r="Z11" s="833"/>
      <c r="AA11" s="833"/>
      <c r="AB11" s="833"/>
      <c r="AC11" s="833"/>
      <c r="AD11" s="833"/>
      <c r="AE11" s="833"/>
      <c r="AF11" s="833"/>
      <c r="AG11" s="833"/>
      <c r="AH11" s="833"/>
      <c r="AI11" s="833"/>
      <c r="AJ11" s="833"/>
      <c r="AK11" s="833"/>
      <c r="AL11" s="833"/>
      <c r="AM11" s="834"/>
      <c r="AN11" s="1004">
        <f>+AN16+AN20</f>
        <v>1318171</v>
      </c>
      <c r="AO11" s="1005"/>
      <c r="AP11" s="1005"/>
      <c r="AQ11" s="1005"/>
      <c r="AR11" s="1005"/>
      <c r="AS11" s="1005"/>
      <c r="AT11" s="1005"/>
      <c r="AU11" s="1005"/>
      <c r="AV11" s="1005"/>
      <c r="AW11" s="1005"/>
      <c r="AX11" s="1005"/>
      <c r="AY11" s="1005"/>
      <c r="AZ11" s="1005"/>
      <c r="BA11" s="1005"/>
      <c r="BB11" s="1005"/>
      <c r="BC11" s="1005"/>
      <c r="BD11" s="1005"/>
      <c r="BE11" s="1005"/>
      <c r="BF11" s="1005"/>
      <c r="BG11" s="1006"/>
      <c r="BH11" s="1012"/>
      <c r="BI11" s="1012"/>
      <c r="BJ11" s="1005"/>
      <c r="BK11" s="1005"/>
      <c r="BL11" s="1005"/>
      <c r="BM11" s="1005"/>
      <c r="BN11" s="1005"/>
      <c r="BO11" s="1005"/>
      <c r="BP11" s="1005"/>
      <c r="BQ11" s="1005"/>
      <c r="BR11" s="1005"/>
      <c r="BS11" s="1005"/>
      <c r="BT11" s="1005"/>
      <c r="BU11" s="1002"/>
      <c r="BV11" s="1002"/>
      <c r="BW11" s="1007">
        <f>+BW16+BW20</f>
        <v>19872</v>
      </c>
      <c r="BX11" s="1007"/>
      <c r="BY11" s="1007"/>
      <c r="BZ11" s="1007"/>
      <c r="CA11" s="1007"/>
      <c r="CB11" s="1007"/>
      <c r="CC11" s="1007"/>
      <c r="CD11" s="1007"/>
      <c r="CE11" s="1007"/>
      <c r="CF11" s="1007"/>
      <c r="CG11" s="1007"/>
      <c r="CH11" s="1007"/>
      <c r="CI11" s="1007"/>
      <c r="CJ11" s="1007"/>
      <c r="CK11" s="1007"/>
      <c r="CL11" s="1007"/>
      <c r="CM11" s="1007"/>
      <c r="CN11" s="1007"/>
      <c r="CO11" s="1007"/>
      <c r="CP11" s="1007"/>
      <c r="CQ11" s="1007"/>
      <c r="CR11" s="1007"/>
      <c r="CS11" s="1007"/>
      <c r="CT11" s="1007"/>
      <c r="CU11" s="1007"/>
      <c r="CV11" s="1007"/>
      <c r="CW11" s="1007"/>
      <c r="CX11" s="1007"/>
      <c r="CY11" s="1007"/>
      <c r="CZ11" s="1007"/>
      <c r="DA11" s="1007"/>
      <c r="DB11" s="1002" t="s">
        <v>6</v>
      </c>
      <c r="DC11" s="1002"/>
      <c r="DD11" s="1005">
        <f>+DD16+DD20</f>
        <v>20473</v>
      </c>
      <c r="DE11" s="1005"/>
      <c r="DF11" s="1005"/>
      <c r="DG11" s="1005"/>
      <c r="DH11" s="1005"/>
      <c r="DI11" s="1005"/>
      <c r="DJ11" s="1005"/>
      <c r="DK11" s="1005"/>
      <c r="DL11" s="1005"/>
      <c r="DM11" s="1005"/>
      <c r="DN11" s="1005"/>
      <c r="DO11" s="1005"/>
      <c r="DP11" s="1005"/>
      <c r="DQ11" s="1005"/>
      <c r="DR11" s="1005"/>
      <c r="DS11" s="1012" t="s">
        <v>7</v>
      </c>
      <c r="DT11" s="1012"/>
      <c r="DU11" s="1013"/>
      <c r="DV11" s="1012"/>
      <c r="DW11" s="1005"/>
      <c r="DX11" s="1005"/>
      <c r="DY11" s="1005"/>
      <c r="DZ11" s="1005"/>
      <c r="EA11" s="1005"/>
      <c r="EB11" s="1005"/>
      <c r="EC11" s="1005"/>
      <c r="ED11" s="1005"/>
      <c r="EE11" s="1005"/>
      <c r="EF11" s="1005"/>
      <c r="EG11" s="1005"/>
      <c r="EH11" s="1005"/>
      <c r="EI11" s="1005"/>
      <c r="EJ11" s="1005"/>
      <c r="EK11" s="1005"/>
      <c r="EL11" s="1002"/>
      <c r="EM11" s="1061"/>
      <c r="EN11" s="1007"/>
      <c r="EO11" s="1007"/>
      <c r="EP11" s="1007"/>
      <c r="EQ11" s="1007"/>
      <c r="ER11" s="1007"/>
      <c r="ES11" s="1007"/>
      <c r="ET11" s="1007"/>
      <c r="EU11" s="1007"/>
      <c r="EV11" s="1007"/>
      <c r="EW11" s="1007"/>
      <c r="EX11" s="1007"/>
      <c r="EY11" s="1007"/>
      <c r="EZ11" s="1007"/>
      <c r="FA11" s="1007"/>
      <c r="FB11" s="1007"/>
      <c r="FC11" s="1007"/>
      <c r="FD11" s="1007"/>
      <c r="FE11" s="1007"/>
      <c r="FF11" s="1007"/>
      <c r="FG11" s="1062" t="s">
        <v>6</v>
      </c>
      <c r="FH11" s="1002"/>
      <c r="FI11" s="1025">
        <f>+FI20+FI16</f>
        <v>220170</v>
      </c>
      <c r="FJ11" s="1025"/>
      <c r="FK11" s="1025"/>
      <c r="FL11" s="1025"/>
      <c r="FM11" s="1025"/>
      <c r="FN11" s="1025"/>
      <c r="FO11" s="1025"/>
      <c r="FP11" s="1025"/>
      <c r="FQ11" s="1025"/>
      <c r="FR11" s="1025"/>
      <c r="FS11" s="1025"/>
      <c r="FT11" s="1025"/>
      <c r="FU11" s="1025"/>
      <c r="FV11" s="1025"/>
      <c r="FW11" s="1025"/>
      <c r="FX11" s="1025"/>
      <c r="FY11" s="1012" t="s">
        <v>7</v>
      </c>
      <c r="FZ11" s="1039"/>
      <c r="GA11" s="1007">
        <f>+AN11+BW11-DD11-FI11</f>
        <v>1097400</v>
      </c>
      <c r="GB11" s="1007"/>
      <c r="GC11" s="1007"/>
      <c r="GD11" s="1007"/>
      <c r="GE11" s="1007"/>
      <c r="GF11" s="1007"/>
      <c r="GG11" s="1007"/>
      <c r="GH11" s="1007"/>
      <c r="GI11" s="1007"/>
      <c r="GJ11" s="1007"/>
      <c r="GK11" s="1007"/>
      <c r="GL11" s="1007"/>
      <c r="GM11" s="1007"/>
      <c r="GN11" s="1007"/>
      <c r="GO11" s="1007"/>
      <c r="GP11" s="1007"/>
      <c r="GQ11" s="1007"/>
      <c r="GR11" s="1007"/>
      <c r="GS11" s="1012"/>
      <c r="GT11" s="1012"/>
      <c r="GU11" s="1005"/>
      <c r="GV11" s="1005"/>
      <c r="GW11" s="1005"/>
      <c r="GX11" s="1005"/>
      <c r="GY11" s="1005"/>
      <c r="GZ11" s="1005"/>
      <c r="HA11" s="1005"/>
      <c r="HB11" s="1005"/>
      <c r="HC11" s="1005"/>
      <c r="HD11" s="1005"/>
      <c r="HE11" s="1005"/>
      <c r="HF11" s="1005"/>
      <c r="HG11" s="772"/>
      <c r="HH11" s="1034"/>
      <c r="HM11" s="195"/>
      <c r="HN11" s="195"/>
    </row>
    <row r="12" spans="1:243" ht="12.75" x14ac:dyDescent="0.2">
      <c r="A12" s="18"/>
      <c r="B12" s="994"/>
      <c r="C12" s="994"/>
      <c r="D12" s="994"/>
      <c r="E12" s="994"/>
      <c r="F12" s="994"/>
      <c r="G12" s="994"/>
      <c r="H12" s="994"/>
      <c r="I12" s="994"/>
      <c r="J12" s="994"/>
      <c r="K12" s="994"/>
      <c r="L12" s="994"/>
      <c r="M12" s="994"/>
      <c r="N12" s="994"/>
      <c r="O12" s="994"/>
      <c r="P12" s="994"/>
      <c r="Q12" s="994"/>
      <c r="R12" s="994"/>
      <c r="S12" s="994"/>
      <c r="T12" s="994"/>
      <c r="U12" s="994"/>
      <c r="V12" s="994"/>
      <c r="W12" s="1003"/>
      <c r="X12" s="835"/>
      <c r="Y12" s="836"/>
      <c r="Z12" s="836"/>
      <c r="AA12" s="836"/>
      <c r="AB12" s="836"/>
      <c r="AC12" s="836"/>
      <c r="AD12" s="836"/>
      <c r="AE12" s="836"/>
      <c r="AF12" s="836"/>
      <c r="AG12" s="836"/>
      <c r="AH12" s="836"/>
      <c r="AI12" s="836"/>
      <c r="AJ12" s="836"/>
      <c r="AK12" s="836"/>
      <c r="AL12" s="836"/>
      <c r="AM12" s="837"/>
      <c r="AN12" s="970"/>
      <c r="AO12" s="971"/>
      <c r="AP12" s="971"/>
      <c r="AQ12" s="971"/>
      <c r="AR12" s="971"/>
      <c r="AS12" s="971"/>
      <c r="AT12" s="971"/>
      <c r="AU12" s="971"/>
      <c r="AV12" s="971"/>
      <c r="AW12" s="971"/>
      <c r="AX12" s="971"/>
      <c r="AY12" s="971"/>
      <c r="AZ12" s="971"/>
      <c r="BA12" s="971"/>
      <c r="BB12" s="971"/>
      <c r="BC12" s="971"/>
      <c r="BD12" s="971"/>
      <c r="BE12" s="971"/>
      <c r="BF12" s="971"/>
      <c r="BG12" s="972"/>
      <c r="BH12" s="1001"/>
      <c r="BI12" s="1001"/>
      <c r="BJ12" s="1000"/>
      <c r="BK12" s="1000"/>
      <c r="BL12" s="1000"/>
      <c r="BM12" s="1000"/>
      <c r="BN12" s="1000"/>
      <c r="BO12" s="1000"/>
      <c r="BP12" s="1000"/>
      <c r="BQ12" s="1000"/>
      <c r="BR12" s="1000"/>
      <c r="BS12" s="1000"/>
      <c r="BT12" s="1000"/>
      <c r="BU12" s="999"/>
      <c r="BV12" s="999"/>
      <c r="BW12" s="1008"/>
      <c r="BX12" s="1008"/>
      <c r="BY12" s="1008"/>
      <c r="BZ12" s="1008"/>
      <c r="CA12" s="1008"/>
      <c r="CB12" s="1008"/>
      <c r="CC12" s="1008"/>
      <c r="CD12" s="1008"/>
      <c r="CE12" s="1008"/>
      <c r="CF12" s="1008"/>
      <c r="CG12" s="1008"/>
      <c r="CH12" s="1008"/>
      <c r="CI12" s="1008"/>
      <c r="CJ12" s="1008"/>
      <c r="CK12" s="1008"/>
      <c r="CL12" s="1008"/>
      <c r="CM12" s="1008"/>
      <c r="CN12" s="1008"/>
      <c r="CO12" s="1008"/>
      <c r="CP12" s="1008"/>
      <c r="CQ12" s="1008"/>
      <c r="CR12" s="1008"/>
      <c r="CS12" s="1008"/>
      <c r="CT12" s="1008"/>
      <c r="CU12" s="1008"/>
      <c r="CV12" s="1008"/>
      <c r="CW12" s="1008"/>
      <c r="CX12" s="1008"/>
      <c r="CY12" s="1008"/>
      <c r="CZ12" s="1008"/>
      <c r="DA12" s="1008"/>
      <c r="DB12" s="999"/>
      <c r="DC12" s="999"/>
      <c r="DD12" s="1000"/>
      <c r="DE12" s="1000"/>
      <c r="DF12" s="1000"/>
      <c r="DG12" s="1000"/>
      <c r="DH12" s="1000"/>
      <c r="DI12" s="1000"/>
      <c r="DJ12" s="1000"/>
      <c r="DK12" s="1000"/>
      <c r="DL12" s="1000"/>
      <c r="DM12" s="1000"/>
      <c r="DN12" s="1000"/>
      <c r="DO12" s="1000"/>
      <c r="DP12" s="1000"/>
      <c r="DQ12" s="1000"/>
      <c r="DR12" s="1000"/>
      <c r="DS12" s="1001"/>
      <c r="DT12" s="1001"/>
      <c r="DU12" s="1014"/>
      <c r="DV12" s="1001"/>
      <c r="DW12" s="1000"/>
      <c r="DX12" s="1000"/>
      <c r="DY12" s="1000"/>
      <c r="DZ12" s="1000"/>
      <c r="EA12" s="1000"/>
      <c r="EB12" s="1000"/>
      <c r="EC12" s="1000"/>
      <c r="ED12" s="1000"/>
      <c r="EE12" s="1000"/>
      <c r="EF12" s="1000"/>
      <c r="EG12" s="1000"/>
      <c r="EH12" s="1000"/>
      <c r="EI12" s="1000"/>
      <c r="EJ12" s="1000"/>
      <c r="EK12" s="1000"/>
      <c r="EL12" s="999"/>
      <c r="EM12" s="1028"/>
      <c r="EN12" s="1008"/>
      <c r="EO12" s="1008"/>
      <c r="EP12" s="1008"/>
      <c r="EQ12" s="1008"/>
      <c r="ER12" s="1008"/>
      <c r="ES12" s="1008"/>
      <c r="ET12" s="1008"/>
      <c r="EU12" s="1008"/>
      <c r="EV12" s="1008"/>
      <c r="EW12" s="1008"/>
      <c r="EX12" s="1008"/>
      <c r="EY12" s="1008"/>
      <c r="EZ12" s="1008"/>
      <c r="FA12" s="1008"/>
      <c r="FB12" s="1008"/>
      <c r="FC12" s="1008"/>
      <c r="FD12" s="1008"/>
      <c r="FE12" s="1008"/>
      <c r="FF12" s="1008"/>
      <c r="FG12" s="1020"/>
      <c r="FH12" s="999"/>
      <c r="FI12" s="1026"/>
      <c r="FJ12" s="1026"/>
      <c r="FK12" s="1026"/>
      <c r="FL12" s="1026"/>
      <c r="FM12" s="1026"/>
      <c r="FN12" s="1026"/>
      <c r="FO12" s="1026"/>
      <c r="FP12" s="1026"/>
      <c r="FQ12" s="1026"/>
      <c r="FR12" s="1026"/>
      <c r="FS12" s="1026"/>
      <c r="FT12" s="1026"/>
      <c r="FU12" s="1026"/>
      <c r="FV12" s="1026"/>
      <c r="FW12" s="1026"/>
      <c r="FX12" s="1026"/>
      <c r="FY12" s="1001"/>
      <c r="FZ12" s="1022"/>
      <c r="GA12" s="1008"/>
      <c r="GB12" s="1008"/>
      <c r="GC12" s="1008"/>
      <c r="GD12" s="1008"/>
      <c r="GE12" s="1008"/>
      <c r="GF12" s="1008"/>
      <c r="GG12" s="1008"/>
      <c r="GH12" s="1008"/>
      <c r="GI12" s="1008"/>
      <c r="GJ12" s="1008"/>
      <c r="GK12" s="1008"/>
      <c r="GL12" s="1008"/>
      <c r="GM12" s="1008"/>
      <c r="GN12" s="1008"/>
      <c r="GO12" s="1008"/>
      <c r="GP12" s="1008"/>
      <c r="GQ12" s="1008"/>
      <c r="GR12" s="1008"/>
      <c r="GS12" s="1001"/>
      <c r="GT12" s="1001"/>
      <c r="GU12" s="1000"/>
      <c r="GV12" s="1000"/>
      <c r="GW12" s="1000"/>
      <c r="GX12" s="1000"/>
      <c r="GY12" s="1000"/>
      <c r="GZ12" s="1000"/>
      <c r="HA12" s="1000"/>
      <c r="HB12" s="1000"/>
      <c r="HC12" s="1000"/>
      <c r="HD12" s="1000"/>
      <c r="HE12" s="1000"/>
      <c r="HF12" s="1000"/>
      <c r="HG12" s="703"/>
      <c r="HH12" s="714"/>
      <c r="HM12" s="196">
        <f>+HM16+HM20</f>
        <v>1134592</v>
      </c>
      <c r="HN12" s="195"/>
    </row>
    <row r="13" spans="1:243" ht="12.75" x14ac:dyDescent="0.2">
      <c r="A13" s="18"/>
      <c r="B13" s="994"/>
      <c r="C13" s="994"/>
      <c r="D13" s="994"/>
      <c r="E13" s="994"/>
      <c r="F13" s="994"/>
      <c r="G13" s="994"/>
      <c r="H13" s="994"/>
      <c r="I13" s="994"/>
      <c r="J13" s="994"/>
      <c r="K13" s="994"/>
      <c r="L13" s="994"/>
      <c r="M13" s="994"/>
      <c r="N13" s="994"/>
      <c r="O13" s="994"/>
      <c r="P13" s="994"/>
      <c r="Q13" s="994"/>
      <c r="R13" s="994"/>
      <c r="S13" s="994"/>
      <c r="T13" s="994"/>
      <c r="U13" s="994"/>
      <c r="V13" s="994"/>
      <c r="W13" s="996">
        <v>5521</v>
      </c>
      <c r="X13" s="832" t="s">
        <v>220</v>
      </c>
      <c r="Y13" s="833"/>
      <c r="Z13" s="833"/>
      <c r="AA13" s="833"/>
      <c r="AB13" s="833"/>
      <c r="AC13" s="833"/>
      <c r="AD13" s="833"/>
      <c r="AE13" s="833"/>
      <c r="AF13" s="833"/>
      <c r="AG13" s="833"/>
      <c r="AH13" s="833"/>
      <c r="AI13" s="833"/>
      <c r="AJ13" s="833"/>
      <c r="AK13" s="833"/>
      <c r="AL13" s="833"/>
      <c r="AM13" s="834"/>
      <c r="AN13" s="958">
        <f>+AN18+AN22</f>
        <v>1467424</v>
      </c>
      <c r="AO13" s="959"/>
      <c r="AP13" s="959"/>
      <c r="AQ13" s="959"/>
      <c r="AR13" s="959"/>
      <c r="AS13" s="959"/>
      <c r="AT13" s="959"/>
      <c r="AU13" s="959"/>
      <c r="AV13" s="959"/>
      <c r="AW13" s="959"/>
      <c r="AX13" s="959"/>
      <c r="AY13" s="959"/>
      <c r="AZ13" s="959"/>
      <c r="BA13" s="959"/>
      <c r="BB13" s="959"/>
      <c r="BC13" s="959"/>
      <c r="BD13" s="959"/>
      <c r="BE13" s="959"/>
      <c r="BF13" s="959"/>
      <c r="BG13" s="960"/>
      <c r="BH13" s="956"/>
      <c r="BI13" s="956"/>
      <c r="BJ13" s="959"/>
      <c r="BK13" s="959"/>
      <c r="BL13" s="959"/>
      <c r="BM13" s="959"/>
      <c r="BN13" s="959"/>
      <c r="BO13" s="959"/>
      <c r="BP13" s="959"/>
      <c r="BQ13" s="959"/>
      <c r="BR13" s="959"/>
      <c r="BS13" s="959"/>
      <c r="BT13" s="959"/>
      <c r="BU13" s="964"/>
      <c r="BV13" s="964"/>
      <c r="BW13" s="967">
        <f>+BW18+BW22</f>
        <v>646759</v>
      </c>
      <c r="BX13" s="967"/>
      <c r="BY13" s="967"/>
      <c r="BZ13" s="967"/>
      <c r="CA13" s="967"/>
      <c r="CB13" s="967"/>
      <c r="CC13" s="967"/>
      <c r="CD13" s="967"/>
      <c r="CE13" s="967"/>
      <c r="CF13" s="967"/>
      <c r="CG13" s="967"/>
      <c r="CH13" s="967"/>
      <c r="CI13" s="967"/>
      <c r="CJ13" s="967"/>
      <c r="CK13" s="967"/>
      <c r="CL13" s="967">
        <f>+CL18</f>
        <v>0</v>
      </c>
      <c r="CM13" s="967"/>
      <c r="CN13" s="967"/>
      <c r="CO13" s="967"/>
      <c r="CP13" s="967"/>
      <c r="CQ13" s="967"/>
      <c r="CR13" s="967"/>
      <c r="CS13" s="967"/>
      <c r="CT13" s="967"/>
      <c r="CU13" s="967"/>
      <c r="CV13" s="967"/>
      <c r="CW13" s="967"/>
      <c r="CX13" s="967"/>
      <c r="CY13" s="967"/>
      <c r="CZ13" s="967"/>
      <c r="DA13" s="967"/>
      <c r="DB13" s="964" t="s">
        <v>6</v>
      </c>
      <c r="DC13" s="964"/>
      <c r="DD13" s="959">
        <f>+DD18+DD22</f>
        <v>665208</v>
      </c>
      <c r="DE13" s="959"/>
      <c r="DF13" s="959"/>
      <c r="DG13" s="959"/>
      <c r="DH13" s="959"/>
      <c r="DI13" s="959"/>
      <c r="DJ13" s="959"/>
      <c r="DK13" s="959"/>
      <c r="DL13" s="959"/>
      <c r="DM13" s="959"/>
      <c r="DN13" s="959"/>
      <c r="DO13" s="959"/>
      <c r="DP13" s="959"/>
      <c r="DQ13" s="959"/>
      <c r="DR13" s="959"/>
      <c r="DS13" s="956" t="s">
        <v>7</v>
      </c>
      <c r="DT13" s="956"/>
      <c r="DU13" s="1015"/>
      <c r="DV13" s="956"/>
      <c r="DW13" s="959"/>
      <c r="DX13" s="959"/>
      <c r="DY13" s="959"/>
      <c r="DZ13" s="959"/>
      <c r="EA13" s="959"/>
      <c r="EB13" s="959"/>
      <c r="EC13" s="959"/>
      <c r="ED13" s="959"/>
      <c r="EE13" s="959"/>
      <c r="EF13" s="959"/>
      <c r="EG13" s="959"/>
      <c r="EH13" s="959"/>
      <c r="EI13" s="959"/>
      <c r="EJ13" s="959"/>
      <c r="EK13" s="959"/>
      <c r="EL13" s="964"/>
      <c r="EM13" s="1027"/>
      <c r="EN13" s="967"/>
      <c r="EO13" s="967"/>
      <c r="EP13" s="967"/>
      <c r="EQ13" s="967"/>
      <c r="ER13" s="967"/>
      <c r="ES13" s="967"/>
      <c r="ET13" s="967"/>
      <c r="EU13" s="967"/>
      <c r="EV13" s="967"/>
      <c r="EW13" s="967"/>
      <c r="EX13" s="967"/>
      <c r="EY13" s="967"/>
      <c r="EZ13" s="967"/>
      <c r="FA13" s="967"/>
      <c r="FB13" s="967"/>
      <c r="FC13" s="967"/>
      <c r="FD13" s="967"/>
      <c r="FE13" s="967"/>
      <c r="FF13" s="967"/>
      <c r="FG13" s="1019" t="s">
        <v>6</v>
      </c>
      <c r="FH13" s="964"/>
      <c r="FI13" s="1040">
        <f>+FI22-FI18</f>
        <v>130804</v>
      </c>
      <c r="FJ13" s="1040"/>
      <c r="FK13" s="1040"/>
      <c r="FL13" s="1040"/>
      <c r="FM13" s="1040"/>
      <c r="FN13" s="1040"/>
      <c r="FO13" s="1040"/>
      <c r="FP13" s="1040"/>
      <c r="FQ13" s="1040"/>
      <c r="FR13" s="1040"/>
      <c r="FS13" s="1040"/>
      <c r="FT13" s="1040"/>
      <c r="FU13" s="1040"/>
      <c r="FV13" s="1040"/>
      <c r="FW13" s="1040"/>
      <c r="FX13" s="1040"/>
      <c r="FY13" s="956" t="s">
        <v>7</v>
      </c>
      <c r="FZ13" s="1021"/>
      <c r="GA13" s="967">
        <f>+AN13+BW13-DD13-FI13+CL13</f>
        <v>1318171</v>
      </c>
      <c r="GB13" s="967"/>
      <c r="GC13" s="967"/>
      <c r="GD13" s="967"/>
      <c r="GE13" s="967"/>
      <c r="GF13" s="967"/>
      <c r="GG13" s="967"/>
      <c r="GH13" s="967"/>
      <c r="GI13" s="967"/>
      <c r="GJ13" s="967"/>
      <c r="GK13" s="967"/>
      <c r="GL13" s="967"/>
      <c r="GM13" s="967"/>
      <c r="GN13" s="967"/>
      <c r="GO13" s="967"/>
      <c r="GP13" s="967"/>
      <c r="GQ13" s="967"/>
      <c r="GR13" s="967"/>
      <c r="GS13" s="956"/>
      <c r="GT13" s="956"/>
      <c r="GU13" s="959"/>
      <c r="GV13" s="959"/>
      <c r="GW13" s="959"/>
      <c r="GX13" s="959"/>
      <c r="GY13" s="959"/>
      <c r="GZ13" s="959"/>
      <c r="HA13" s="959"/>
      <c r="HB13" s="959"/>
      <c r="HC13" s="959"/>
      <c r="HD13" s="959"/>
      <c r="HE13" s="959"/>
      <c r="HF13" s="959"/>
      <c r="HG13" s="790"/>
      <c r="HH13" s="1024"/>
      <c r="HM13" s="195"/>
      <c r="HN13" s="195"/>
    </row>
    <row r="14" spans="1:243" ht="12.75" x14ac:dyDescent="0.2">
      <c r="A14" s="18"/>
      <c r="B14" s="994"/>
      <c r="C14" s="994"/>
      <c r="D14" s="994"/>
      <c r="E14" s="994"/>
      <c r="F14" s="994"/>
      <c r="G14" s="994"/>
      <c r="H14" s="994"/>
      <c r="I14" s="994"/>
      <c r="J14" s="994"/>
      <c r="K14" s="994"/>
      <c r="L14" s="994"/>
      <c r="M14" s="994"/>
      <c r="N14" s="994"/>
      <c r="O14" s="994"/>
      <c r="P14" s="994"/>
      <c r="Q14" s="994"/>
      <c r="R14" s="994"/>
      <c r="S14" s="994"/>
      <c r="T14" s="994"/>
      <c r="U14" s="994"/>
      <c r="V14" s="994"/>
      <c r="W14" s="997"/>
      <c r="X14" s="835"/>
      <c r="Y14" s="836"/>
      <c r="Z14" s="836"/>
      <c r="AA14" s="836"/>
      <c r="AB14" s="836"/>
      <c r="AC14" s="836"/>
      <c r="AD14" s="836"/>
      <c r="AE14" s="836"/>
      <c r="AF14" s="836"/>
      <c r="AG14" s="836"/>
      <c r="AH14" s="836"/>
      <c r="AI14" s="836"/>
      <c r="AJ14" s="836"/>
      <c r="AK14" s="836"/>
      <c r="AL14" s="836"/>
      <c r="AM14" s="837"/>
      <c r="AN14" s="1010"/>
      <c r="AO14" s="1000"/>
      <c r="AP14" s="1000"/>
      <c r="AQ14" s="1000"/>
      <c r="AR14" s="1000"/>
      <c r="AS14" s="1000"/>
      <c r="AT14" s="1000"/>
      <c r="AU14" s="1000"/>
      <c r="AV14" s="1000"/>
      <c r="AW14" s="1000"/>
      <c r="AX14" s="1000"/>
      <c r="AY14" s="1000"/>
      <c r="AZ14" s="1000"/>
      <c r="BA14" s="1000"/>
      <c r="BB14" s="1000"/>
      <c r="BC14" s="1000"/>
      <c r="BD14" s="1000"/>
      <c r="BE14" s="1000"/>
      <c r="BF14" s="1000"/>
      <c r="BG14" s="1011"/>
      <c r="BH14" s="1001"/>
      <c r="BI14" s="1001"/>
      <c r="BJ14" s="1000"/>
      <c r="BK14" s="1000"/>
      <c r="BL14" s="1000"/>
      <c r="BM14" s="1000"/>
      <c r="BN14" s="1000"/>
      <c r="BO14" s="1000"/>
      <c r="BP14" s="1000"/>
      <c r="BQ14" s="1000"/>
      <c r="BR14" s="1000"/>
      <c r="BS14" s="1000"/>
      <c r="BT14" s="1000"/>
      <c r="BU14" s="999"/>
      <c r="BV14" s="999"/>
      <c r="BW14" s="1016"/>
      <c r="BX14" s="1016"/>
      <c r="BY14" s="1016"/>
      <c r="BZ14" s="1016"/>
      <c r="CA14" s="1016"/>
      <c r="CB14" s="1016"/>
      <c r="CC14" s="1016"/>
      <c r="CD14" s="1016"/>
      <c r="CE14" s="1016"/>
      <c r="CF14" s="1016"/>
      <c r="CG14" s="1016"/>
      <c r="CH14" s="1016"/>
      <c r="CI14" s="1016"/>
      <c r="CJ14" s="1016"/>
      <c r="CK14" s="1016"/>
      <c r="CL14" s="1016"/>
      <c r="CM14" s="1016"/>
      <c r="CN14" s="1016"/>
      <c r="CO14" s="1016"/>
      <c r="CP14" s="1016"/>
      <c r="CQ14" s="1016"/>
      <c r="CR14" s="1016"/>
      <c r="CS14" s="1016"/>
      <c r="CT14" s="1016"/>
      <c r="CU14" s="1016"/>
      <c r="CV14" s="1016"/>
      <c r="CW14" s="1016"/>
      <c r="CX14" s="1016"/>
      <c r="CY14" s="1016"/>
      <c r="CZ14" s="1016"/>
      <c r="DA14" s="1016"/>
      <c r="DB14" s="999"/>
      <c r="DC14" s="999"/>
      <c r="DD14" s="1000"/>
      <c r="DE14" s="1000"/>
      <c r="DF14" s="1000"/>
      <c r="DG14" s="1000"/>
      <c r="DH14" s="1000"/>
      <c r="DI14" s="1000"/>
      <c r="DJ14" s="1000"/>
      <c r="DK14" s="1000"/>
      <c r="DL14" s="1000"/>
      <c r="DM14" s="1000"/>
      <c r="DN14" s="1000"/>
      <c r="DO14" s="1000"/>
      <c r="DP14" s="1000"/>
      <c r="DQ14" s="1000"/>
      <c r="DR14" s="1000"/>
      <c r="DS14" s="1001"/>
      <c r="DT14" s="1001"/>
      <c r="DU14" s="1014"/>
      <c r="DV14" s="1001"/>
      <c r="DW14" s="1000"/>
      <c r="DX14" s="1000"/>
      <c r="DY14" s="1000"/>
      <c r="DZ14" s="1000"/>
      <c r="EA14" s="1000"/>
      <c r="EB14" s="1000"/>
      <c r="EC14" s="1000"/>
      <c r="ED14" s="1000"/>
      <c r="EE14" s="1000"/>
      <c r="EF14" s="1000"/>
      <c r="EG14" s="1000"/>
      <c r="EH14" s="1000"/>
      <c r="EI14" s="1000"/>
      <c r="EJ14" s="1000"/>
      <c r="EK14" s="1000"/>
      <c r="EL14" s="999"/>
      <c r="EM14" s="1028"/>
      <c r="EN14" s="1016"/>
      <c r="EO14" s="1016"/>
      <c r="EP14" s="1016"/>
      <c r="EQ14" s="1016"/>
      <c r="ER14" s="1016"/>
      <c r="ES14" s="1016"/>
      <c r="ET14" s="1016"/>
      <c r="EU14" s="1016"/>
      <c r="EV14" s="1016"/>
      <c r="EW14" s="1016"/>
      <c r="EX14" s="1016"/>
      <c r="EY14" s="1016"/>
      <c r="EZ14" s="1016"/>
      <c r="FA14" s="1016"/>
      <c r="FB14" s="1016"/>
      <c r="FC14" s="1016"/>
      <c r="FD14" s="1016"/>
      <c r="FE14" s="1016"/>
      <c r="FF14" s="1016"/>
      <c r="FG14" s="1020"/>
      <c r="FH14" s="999"/>
      <c r="FI14" s="1026"/>
      <c r="FJ14" s="1026"/>
      <c r="FK14" s="1026"/>
      <c r="FL14" s="1026"/>
      <c r="FM14" s="1026"/>
      <c r="FN14" s="1026"/>
      <c r="FO14" s="1026"/>
      <c r="FP14" s="1026"/>
      <c r="FQ14" s="1026"/>
      <c r="FR14" s="1026"/>
      <c r="FS14" s="1026"/>
      <c r="FT14" s="1026"/>
      <c r="FU14" s="1026"/>
      <c r="FV14" s="1026"/>
      <c r="FW14" s="1026"/>
      <c r="FX14" s="1026"/>
      <c r="FY14" s="1001"/>
      <c r="FZ14" s="1022"/>
      <c r="GA14" s="1016"/>
      <c r="GB14" s="1016"/>
      <c r="GC14" s="1016"/>
      <c r="GD14" s="1016"/>
      <c r="GE14" s="1016"/>
      <c r="GF14" s="1016"/>
      <c r="GG14" s="1016"/>
      <c r="GH14" s="1016"/>
      <c r="GI14" s="1016"/>
      <c r="GJ14" s="1016"/>
      <c r="GK14" s="1016"/>
      <c r="GL14" s="1016"/>
      <c r="GM14" s="1016"/>
      <c r="GN14" s="1016"/>
      <c r="GO14" s="1016"/>
      <c r="GP14" s="1016"/>
      <c r="GQ14" s="1016"/>
      <c r="GR14" s="1016"/>
      <c r="GS14" s="1001"/>
      <c r="GT14" s="1001"/>
      <c r="GU14" s="1000"/>
      <c r="GV14" s="1000"/>
      <c r="GW14" s="1000"/>
      <c r="GX14" s="1000"/>
      <c r="GY14" s="1000"/>
      <c r="GZ14" s="1000"/>
      <c r="HA14" s="1000"/>
      <c r="HB14" s="1000"/>
      <c r="HC14" s="1000"/>
      <c r="HD14" s="1000"/>
      <c r="HE14" s="1000"/>
      <c r="HF14" s="1000"/>
      <c r="HG14" s="703"/>
      <c r="HH14" s="714"/>
      <c r="HM14" s="195"/>
      <c r="HN14" s="196">
        <f>+HN18+HN22</f>
        <v>1420719</v>
      </c>
    </row>
    <row r="15" spans="1:243" ht="13.5" customHeight="1" x14ac:dyDescent="0.2">
      <c r="A15" s="16"/>
      <c r="B15" s="953" t="s">
        <v>1</v>
      </c>
      <c r="C15" s="953"/>
      <c r="D15" s="953"/>
      <c r="E15" s="953"/>
      <c r="F15" s="953"/>
      <c r="G15" s="953"/>
      <c r="H15" s="953"/>
      <c r="I15" s="953"/>
      <c r="J15" s="953"/>
      <c r="K15" s="953"/>
      <c r="L15" s="953"/>
      <c r="M15" s="953"/>
      <c r="N15" s="953"/>
      <c r="O15" s="953"/>
      <c r="P15" s="953"/>
      <c r="Q15" s="953"/>
      <c r="R15" s="953"/>
      <c r="S15" s="953"/>
      <c r="T15" s="953"/>
      <c r="U15" s="953"/>
      <c r="V15" s="65"/>
      <c r="W15" s="175"/>
      <c r="X15" s="676" t="s">
        <v>219</v>
      </c>
      <c r="Y15" s="677"/>
      <c r="Z15" s="677"/>
      <c r="AA15" s="677"/>
      <c r="AB15" s="677"/>
      <c r="AC15" s="677"/>
      <c r="AD15" s="677"/>
      <c r="AE15" s="677"/>
      <c r="AF15" s="677"/>
      <c r="AG15" s="677"/>
      <c r="AH15" s="677"/>
      <c r="AI15" s="677"/>
      <c r="AJ15" s="677"/>
      <c r="AK15" s="677"/>
      <c r="AL15" s="677"/>
      <c r="AM15" s="678"/>
      <c r="AN15" s="644"/>
      <c r="AO15" s="636"/>
      <c r="AP15" s="636"/>
      <c r="AQ15" s="636"/>
      <c r="AR15" s="636"/>
      <c r="AS15" s="636"/>
      <c r="AT15" s="636"/>
      <c r="AU15" s="636"/>
      <c r="AV15" s="636"/>
      <c r="AW15" s="636"/>
      <c r="AX15" s="636"/>
      <c r="AY15" s="636"/>
      <c r="AZ15" s="636"/>
      <c r="BA15" s="636"/>
      <c r="BB15" s="636"/>
      <c r="BC15" s="636"/>
      <c r="BD15" s="636"/>
      <c r="BE15" s="636"/>
      <c r="BF15" s="636"/>
      <c r="BG15" s="636"/>
      <c r="BH15" s="975"/>
      <c r="BI15" s="779"/>
      <c r="BJ15" s="636"/>
      <c r="BK15" s="636"/>
      <c r="BL15" s="636"/>
      <c r="BM15" s="636"/>
      <c r="BN15" s="636"/>
      <c r="BO15" s="636"/>
      <c r="BP15" s="636"/>
      <c r="BQ15" s="636"/>
      <c r="BR15" s="636"/>
      <c r="BS15" s="636"/>
      <c r="BT15" s="636"/>
      <c r="BU15" s="790"/>
      <c r="BV15" s="790"/>
      <c r="BW15" s="640"/>
      <c r="BX15" s="636"/>
      <c r="BY15" s="636"/>
      <c r="BZ15" s="636"/>
      <c r="CA15" s="636"/>
      <c r="CB15" s="636"/>
      <c r="CC15" s="636"/>
      <c r="CD15" s="636"/>
      <c r="CE15" s="636"/>
      <c r="CF15" s="636"/>
      <c r="CG15" s="636"/>
      <c r="CH15" s="636"/>
      <c r="CI15" s="636"/>
      <c r="CJ15" s="636"/>
      <c r="CK15" s="636"/>
      <c r="CL15" s="640"/>
      <c r="CM15" s="636"/>
      <c r="CN15" s="636"/>
      <c r="CO15" s="636"/>
      <c r="CP15" s="636"/>
      <c r="CQ15" s="636"/>
      <c r="CR15" s="636"/>
      <c r="CS15" s="636"/>
      <c r="CT15" s="636"/>
      <c r="CU15" s="636"/>
      <c r="CV15" s="636"/>
      <c r="CW15" s="636"/>
      <c r="CX15" s="636"/>
      <c r="CY15" s="636"/>
      <c r="CZ15" s="636"/>
      <c r="DA15" s="636"/>
      <c r="DB15" s="800"/>
      <c r="DC15" s="790"/>
      <c r="DD15" s="636"/>
      <c r="DE15" s="636"/>
      <c r="DF15" s="636"/>
      <c r="DG15" s="636"/>
      <c r="DH15" s="636"/>
      <c r="DI15" s="636"/>
      <c r="DJ15" s="636"/>
      <c r="DK15" s="636"/>
      <c r="DL15" s="636"/>
      <c r="DM15" s="636"/>
      <c r="DN15" s="636"/>
      <c r="DO15" s="636"/>
      <c r="DP15" s="636"/>
      <c r="DQ15" s="636"/>
      <c r="DR15" s="636"/>
      <c r="DS15" s="779"/>
      <c r="DT15" s="779"/>
      <c r="DU15" s="975"/>
      <c r="DV15" s="779"/>
      <c r="DW15" s="636"/>
      <c r="DX15" s="636"/>
      <c r="DY15" s="636"/>
      <c r="DZ15" s="636"/>
      <c r="EA15" s="636"/>
      <c r="EB15" s="636"/>
      <c r="EC15" s="636"/>
      <c r="ED15" s="636"/>
      <c r="EE15" s="636"/>
      <c r="EF15" s="636"/>
      <c r="EG15" s="636"/>
      <c r="EH15" s="636"/>
      <c r="EI15" s="636"/>
      <c r="EJ15" s="636"/>
      <c r="EK15" s="636"/>
      <c r="EL15" s="790"/>
      <c r="EM15" s="790"/>
      <c r="EN15" s="640"/>
      <c r="EO15" s="636"/>
      <c r="EP15" s="636"/>
      <c r="EQ15" s="636"/>
      <c r="ER15" s="636"/>
      <c r="ES15" s="636"/>
      <c r="ET15" s="636"/>
      <c r="EU15" s="636"/>
      <c r="EV15" s="636"/>
      <c r="EW15" s="636"/>
      <c r="EX15" s="636"/>
      <c r="EY15" s="636"/>
      <c r="EZ15" s="636"/>
      <c r="FA15" s="636"/>
      <c r="FB15" s="636"/>
      <c r="FC15" s="636"/>
      <c r="FD15" s="636"/>
      <c r="FE15" s="636"/>
      <c r="FF15" s="636"/>
      <c r="FG15" s="975"/>
      <c r="FH15" s="779"/>
      <c r="FI15" s="1023"/>
      <c r="FJ15" s="1023"/>
      <c r="FK15" s="1023"/>
      <c r="FL15" s="1023"/>
      <c r="FM15" s="1023"/>
      <c r="FN15" s="1023"/>
      <c r="FO15" s="1023"/>
      <c r="FP15" s="1023"/>
      <c r="FQ15" s="1023"/>
      <c r="FR15" s="1023"/>
      <c r="FS15" s="1023"/>
      <c r="FT15" s="1023"/>
      <c r="FU15" s="1023"/>
      <c r="FV15" s="1023"/>
      <c r="FW15" s="1023"/>
      <c r="FX15" s="1023"/>
      <c r="FY15" s="790"/>
      <c r="FZ15" s="790"/>
      <c r="GA15" s="640"/>
      <c r="GB15" s="636"/>
      <c r="GC15" s="636"/>
      <c r="GD15" s="636"/>
      <c r="GE15" s="636"/>
      <c r="GF15" s="636"/>
      <c r="GG15" s="636"/>
      <c r="GH15" s="636"/>
      <c r="GI15" s="636"/>
      <c r="GJ15" s="636"/>
      <c r="GK15" s="636"/>
      <c r="GL15" s="636"/>
      <c r="GM15" s="636"/>
      <c r="GN15" s="636"/>
      <c r="GO15" s="636"/>
      <c r="GP15" s="636"/>
      <c r="GQ15" s="636"/>
      <c r="GR15" s="636"/>
      <c r="GS15" s="975"/>
      <c r="GT15" s="779"/>
      <c r="GU15" s="636"/>
      <c r="GV15" s="636"/>
      <c r="GW15" s="636"/>
      <c r="GX15" s="636"/>
      <c r="GY15" s="636"/>
      <c r="GZ15" s="636"/>
      <c r="HA15" s="636"/>
      <c r="HB15" s="636"/>
      <c r="HC15" s="636"/>
      <c r="HD15" s="636"/>
      <c r="HE15" s="636"/>
      <c r="HF15" s="636"/>
      <c r="HG15" s="790"/>
      <c r="HH15" s="1024"/>
      <c r="HM15" s="195"/>
      <c r="HN15" s="195"/>
    </row>
    <row r="16" spans="1:243" ht="12.75" x14ac:dyDescent="0.2">
      <c r="A16" s="18"/>
      <c r="B16" s="954" t="s">
        <v>166</v>
      </c>
      <c r="C16" s="954"/>
      <c r="D16" s="954"/>
      <c r="E16" s="954"/>
      <c r="F16" s="954"/>
      <c r="G16" s="954"/>
      <c r="H16" s="954"/>
      <c r="I16" s="954"/>
      <c r="J16" s="954"/>
      <c r="K16" s="954"/>
      <c r="L16" s="954"/>
      <c r="M16" s="954"/>
      <c r="N16" s="954"/>
      <c r="O16" s="954"/>
      <c r="P16" s="954"/>
      <c r="Q16" s="954"/>
      <c r="R16" s="954"/>
      <c r="S16" s="954"/>
      <c r="T16" s="954"/>
      <c r="U16" s="954"/>
      <c r="V16" s="954"/>
      <c r="W16" s="998">
        <v>5502</v>
      </c>
      <c r="X16" s="879"/>
      <c r="Y16" s="880"/>
      <c r="Z16" s="880"/>
      <c r="AA16" s="880"/>
      <c r="AB16" s="880"/>
      <c r="AC16" s="880"/>
      <c r="AD16" s="880"/>
      <c r="AE16" s="880"/>
      <c r="AF16" s="880"/>
      <c r="AG16" s="880"/>
      <c r="AH16" s="880"/>
      <c r="AI16" s="880"/>
      <c r="AJ16" s="880"/>
      <c r="AK16" s="880"/>
      <c r="AL16" s="880"/>
      <c r="AM16" s="881"/>
      <c r="AN16" s="809">
        <v>601266</v>
      </c>
      <c r="AO16" s="773"/>
      <c r="AP16" s="773"/>
      <c r="AQ16" s="773"/>
      <c r="AR16" s="773"/>
      <c r="AS16" s="773"/>
      <c r="AT16" s="773"/>
      <c r="AU16" s="773"/>
      <c r="AV16" s="773"/>
      <c r="AW16" s="773"/>
      <c r="AX16" s="773"/>
      <c r="AY16" s="773"/>
      <c r="AZ16" s="773"/>
      <c r="BA16" s="773"/>
      <c r="BB16" s="773"/>
      <c r="BC16" s="773"/>
      <c r="BD16" s="773"/>
      <c r="BE16" s="773"/>
      <c r="BF16" s="773"/>
      <c r="BG16" s="773"/>
      <c r="BH16" s="709"/>
      <c r="BI16" s="702"/>
      <c r="BJ16" s="773"/>
      <c r="BK16" s="773"/>
      <c r="BL16" s="773"/>
      <c r="BM16" s="773"/>
      <c r="BN16" s="773"/>
      <c r="BO16" s="773"/>
      <c r="BP16" s="773"/>
      <c r="BQ16" s="773"/>
      <c r="BR16" s="773"/>
      <c r="BS16" s="773"/>
      <c r="BT16" s="773"/>
      <c r="BU16" s="703"/>
      <c r="BV16" s="703"/>
      <c r="BW16" s="792">
        <v>1750</v>
      </c>
      <c r="BX16" s="773"/>
      <c r="BY16" s="773"/>
      <c r="BZ16" s="773"/>
      <c r="CA16" s="773"/>
      <c r="CB16" s="773"/>
      <c r="CC16" s="773"/>
      <c r="CD16" s="773"/>
      <c r="CE16" s="773"/>
      <c r="CF16" s="773"/>
      <c r="CG16" s="773"/>
      <c r="CH16" s="773"/>
      <c r="CI16" s="773"/>
      <c r="CJ16" s="773"/>
      <c r="CK16" s="773"/>
      <c r="CL16" s="792"/>
      <c r="CM16" s="773"/>
      <c r="CN16" s="773"/>
      <c r="CO16" s="773"/>
      <c r="CP16" s="773"/>
      <c r="CQ16" s="773"/>
      <c r="CR16" s="773"/>
      <c r="CS16" s="773"/>
      <c r="CT16" s="773"/>
      <c r="CU16" s="773"/>
      <c r="CV16" s="773"/>
      <c r="CW16" s="773"/>
      <c r="CX16" s="773"/>
      <c r="CY16" s="773"/>
      <c r="CZ16" s="773"/>
      <c r="DA16" s="773"/>
      <c r="DB16" s="804" t="s">
        <v>6</v>
      </c>
      <c r="DC16" s="703"/>
      <c r="DD16" s="773">
        <v>1984</v>
      </c>
      <c r="DE16" s="773"/>
      <c r="DF16" s="773"/>
      <c r="DG16" s="773"/>
      <c r="DH16" s="773"/>
      <c r="DI16" s="773"/>
      <c r="DJ16" s="773"/>
      <c r="DK16" s="773"/>
      <c r="DL16" s="773"/>
      <c r="DM16" s="773"/>
      <c r="DN16" s="773"/>
      <c r="DO16" s="773"/>
      <c r="DP16" s="773"/>
      <c r="DQ16" s="773"/>
      <c r="DR16" s="773"/>
      <c r="DS16" s="702" t="s">
        <v>7</v>
      </c>
      <c r="DT16" s="702"/>
      <c r="DU16" s="709"/>
      <c r="DV16" s="702"/>
      <c r="DW16" s="773"/>
      <c r="DX16" s="773"/>
      <c r="DY16" s="773"/>
      <c r="DZ16" s="773"/>
      <c r="EA16" s="773"/>
      <c r="EB16" s="773"/>
      <c r="EC16" s="773"/>
      <c r="ED16" s="773"/>
      <c r="EE16" s="773"/>
      <c r="EF16" s="773"/>
      <c r="EG16" s="773"/>
      <c r="EH16" s="773"/>
      <c r="EI16" s="773"/>
      <c r="EJ16" s="773"/>
      <c r="EK16" s="773"/>
      <c r="EL16" s="703"/>
      <c r="EM16" s="703"/>
      <c r="EN16" s="792"/>
      <c r="EO16" s="773"/>
      <c r="EP16" s="773"/>
      <c r="EQ16" s="773"/>
      <c r="ER16" s="773"/>
      <c r="ES16" s="773"/>
      <c r="ET16" s="773"/>
      <c r="EU16" s="773"/>
      <c r="EV16" s="773"/>
      <c r="EW16" s="773"/>
      <c r="EX16" s="773"/>
      <c r="EY16" s="773"/>
      <c r="EZ16" s="773"/>
      <c r="FA16" s="773"/>
      <c r="FB16" s="773"/>
      <c r="FC16" s="773"/>
      <c r="FD16" s="773"/>
      <c r="FE16" s="773"/>
      <c r="FF16" s="773"/>
      <c r="FG16" s="804" t="s">
        <v>6</v>
      </c>
      <c r="FH16" s="703"/>
      <c r="FI16" s="1029">
        <v>119064</v>
      </c>
      <c r="FJ16" s="1029"/>
      <c r="FK16" s="1029"/>
      <c r="FL16" s="1029"/>
      <c r="FM16" s="1029"/>
      <c r="FN16" s="1029"/>
      <c r="FO16" s="1029"/>
      <c r="FP16" s="1029"/>
      <c r="FQ16" s="1029"/>
      <c r="FR16" s="1029"/>
      <c r="FS16" s="1029"/>
      <c r="FT16" s="1029"/>
      <c r="FU16" s="1029"/>
      <c r="FV16" s="1029"/>
      <c r="FW16" s="1029"/>
      <c r="FX16" s="1029"/>
      <c r="FY16" s="702" t="s">
        <v>7</v>
      </c>
      <c r="FZ16" s="798"/>
      <c r="GA16" s="792">
        <f>+AN16-BJ16+BW16+CL16-DD16-DW16-FI16+GU16</f>
        <v>481968</v>
      </c>
      <c r="GB16" s="773"/>
      <c r="GC16" s="773"/>
      <c r="GD16" s="773"/>
      <c r="GE16" s="773"/>
      <c r="GF16" s="773"/>
      <c r="GG16" s="773"/>
      <c r="GH16" s="773"/>
      <c r="GI16" s="773"/>
      <c r="GJ16" s="773"/>
      <c r="GK16" s="773"/>
      <c r="GL16" s="773"/>
      <c r="GM16" s="773"/>
      <c r="GN16" s="773"/>
      <c r="GO16" s="773"/>
      <c r="GP16" s="773"/>
      <c r="GQ16" s="773"/>
      <c r="GR16" s="773"/>
      <c r="GS16" s="709"/>
      <c r="GT16" s="702"/>
      <c r="GU16" s="773"/>
      <c r="GV16" s="773"/>
      <c r="GW16" s="773"/>
      <c r="GX16" s="773"/>
      <c r="GY16" s="773"/>
      <c r="GZ16" s="773"/>
      <c r="HA16" s="773"/>
      <c r="HB16" s="773"/>
      <c r="HC16" s="773"/>
      <c r="HD16" s="773"/>
      <c r="HE16" s="773"/>
      <c r="HF16" s="773"/>
      <c r="HG16" s="703"/>
      <c r="HH16" s="714"/>
      <c r="HM16" s="195">
        <f>2219+475149+24326</f>
        <v>501694</v>
      </c>
      <c r="HN16" s="195"/>
    </row>
    <row r="17" spans="1:222" ht="6" customHeight="1" x14ac:dyDescent="0.2">
      <c r="A17" s="18"/>
      <c r="B17" s="954"/>
      <c r="C17" s="954"/>
      <c r="D17" s="954"/>
      <c r="E17" s="954"/>
      <c r="F17" s="954"/>
      <c r="G17" s="954"/>
      <c r="H17" s="954"/>
      <c r="I17" s="954"/>
      <c r="J17" s="954"/>
      <c r="K17" s="954"/>
      <c r="L17" s="954"/>
      <c r="M17" s="954"/>
      <c r="N17" s="954"/>
      <c r="O17" s="954"/>
      <c r="P17" s="954"/>
      <c r="Q17" s="954"/>
      <c r="R17" s="954"/>
      <c r="S17" s="954"/>
      <c r="T17" s="954"/>
      <c r="U17" s="954"/>
      <c r="V17" s="954"/>
      <c r="W17" s="753"/>
      <c r="X17" s="679"/>
      <c r="Y17" s="680"/>
      <c r="Z17" s="680"/>
      <c r="AA17" s="680"/>
      <c r="AB17" s="680"/>
      <c r="AC17" s="680"/>
      <c r="AD17" s="680"/>
      <c r="AE17" s="680"/>
      <c r="AF17" s="680"/>
      <c r="AG17" s="680"/>
      <c r="AH17" s="680"/>
      <c r="AI17" s="680"/>
      <c r="AJ17" s="680"/>
      <c r="AK17" s="680"/>
      <c r="AL17" s="680"/>
      <c r="AM17" s="681"/>
      <c r="AN17" s="661"/>
      <c r="AO17" s="647"/>
      <c r="AP17" s="647"/>
      <c r="AQ17" s="647"/>
      <c r="AR17" s="647"/>
      <c r="AS17" s="647"/>
      <c r="AT17" s="647"/>
      <c r="AU17" s="647"/>
      <c r="AV17" s="647"/>
      <c r="AW17" s="647"/>
      <c r="AX17" s="647"/>
      <c r="AY17" s="647"/>
      <c r="AZ17" s="647"/>
      <c r="BA17" s="647"/>
      <c r="BB17" s="647"/>
      <c r="BC17" s="647"/>
      <c r="BD17" s="647"/>
      <c r="BE17" s="647"/>
      <c r="BF17" s="647"/>
      <c r="BG17" s="647"/>
      <c r="BH17" s="718"/>
      <c r="BI17" s="719"/>
      <c r="BJ17" s="647"/>
      <c r="BK17" s="647"/>
      <c r="BL17" s="647"/>
      <c r="BM17" s="647"/>
      <c r="BN17" s="647"/>
      <c r="BO17" s="647"/>
      <c r="BP17" s="647"/>
      <c r="BQ17" s="647"/>
      <c r="BR17" s="647"/>
      <c r="BS17" s="647"/>
      <c r="BT17" s="647"/>
      <c r="BU17" s="716"/>
      <c r="BV17" s="716"/>
      <c r="BW17" s="646"/>
      <c r="BX17" s="647"/>
      <c r="BY17" s="647"/>
      <c r="BZ17" s="647"/>
      <c r="CA17" s="647"/>
      <c r="CB17" s="647"/>
      <c r="CC17" s="647"/>
      <c r="CD17" s="647"/>
      <c r="CE17" s="647"/>
      <c r="CF17" s="647"/>
      <c r="CG17" s="647"/>
      <c r="CH17" s="647"/>
      <c r="CI17" s="647"/>
      <c r="CJ17" s="647"/>
      <c r="CK17" s="647"/>
      <c r="CL17" s="646"/>
      <c r="CM17" s="647"/>
      <c r="CN17" s="647"/>
      <c r="CO17" s="647"/>
      <c r="CP17" s="647"/>
      <c r="CQ17" s="647"/>
      <c r="CR17" s="647"/>
      <c r="CS17" s="647"/>
      <c r="CT17" s="647"/>
      <c r="CU17" s="647"/>
      <c r="CV17" s="647"/>
      <c r="CW17" s="647"/>
      <c r="CX17" s="647"/>
      <c r="CY17" s="647"/>
      <c r="CZ17" s="647"/>
      <c r="DA17" s="647"/>
      <c r="DB17" s="796"/>
      <c r="DC17" s="716"/>
      <c r="DD17" s="647"/>
      <c r="DE17" s="647"/>
      <c r="DF17" s="647"/>
      <c r="DG17" s="647"/>
      <c r="DH17" s="647"/>
      <c r="DI17" s="647"/>
      <c r="DJ17" s="647"/>
      <c r="DK17" s="647"/>
      <c r="DL17" s="647"/>
      <c r="DM17" s="647"/>
      <c r="DN17" s="647"/>
      <c r="DO17" s="647"/>
      <c r="DP17" s="647"/>
      <c r="DQ17" s="647"/>
      <c r="DR17" s="647"/>
      <c r="DS17" s="719"/>
      <c r="DT17" s="719"/>
      <c r="DU17" s="718"/>
      <c r="DV17" s="719"/>
      <c r="DW17" s="647"/>
      <c r="DX17" s="647"/>
      <c r="DY17" s="647"/>
      <c r="DZ17" s="647"/>
      <c r="EA17" s="647"/>
      <c r="EB17" s="647"/>
      <c r="EC17" s="647"/>
      <c r="ED17" s="647"/>
      <c r="EE17" s="647"/>
      <c r="EF17" s="647"/>
      <c r="EG17" s="647"/>
      <c r="EH17" s="647"/>
      <c r="EI17" s="647"/>
      <c r="EJ17" s="647"/>
      <c r="EK17" s="647"/>
      <c r="EL17" s="716"/>
      <c r="EM17" s="716"/>
      <c r="EN17" s="646"/>
      <c r="EO17" s="647"/>
      <c r="EP17" s="647"/>
      <c r="EQ17" s="647"/>
      <c r="ER17" s="647"/>
      <c r="ES17" s="647"/>
      <c r="ET17" s="647"/>
      <c r="EU17" s="647"/>
      <c r="EV17" s="647"/>
      <c r="EW17" s="647"/>
      <c r="EX17" s="647"/>
      <c r="EY17" s="647"/>
      <c r="EZ17" s="647"/>
      <c r="FA17" s="647"/>
      <c r="FB17" s="647"/>
      <c r="FC17" s="647"/>
      <c r="FD17" s="647"/>
      <c r="FE17" s="647"/>
      <c r="FF17" s="647"/>
      <c r="FG17" s="796"/>
      <c r="FH17" s="716"/>
      <c r="FI17" s="1030"/>
      <c r="FJ17" s="1030"/>
      <c r="FK17" s="1030"/>
      <c r="FL17" s="1030"/>
      <c r="FM17" s="1030"/>
      <c r="FN17" s="1030"/>
      <c r="FO17" s="1030"/>
      <c r="FP17" s="1030"/>
      <c r="FQ17" s="1030"/>
      <c r="FR17" s="1030"/>
      <c r="FS17" s="1030"/>
      <c r="FT17" s="1030"/>
      <c r="FU17" s="1030"/>
      <c r="FV17" s="1030"/>
      <c r="FW17" s="1030"/>
      <c r="FX17" s="1030"/>
      <c r="FY17" s="719"/>
      <c r="FZ17" s="969"/>
      <c r="GA17" s="646"/>
      <c r="GB17" s="647"/>
      <c r="GC17" s="647"/>
      <c r="GD17" s="647"/>
      <c r="GE17" s="647"/>
      <c r="GF17" s="647"/>
      <c r="GG17" s="647"/>
      <c r="GH17" s="647"/>
      <c r="GI17" s="647"/>
      <c r="GJ17" s="647"/>
      <c r="GK17" s="647"/>
      <c r="GL17" s="647"/>
      <c r="GM17" s="647"/>
      <c r="GN17" s="647"/>
      <c r="GO17" s="647"/>
      <c r="GP17" s="647"/>
      <c r="GQ17" s="647"/>
      <c r="GR17" s="647"/>
      <c r="GS17" s="718"/>
      <c r="GT17" s="719"/>
      <c r="GU17" s="647"/>
      <c r="GV17" s="647"/>
      <c r="GW17" s="647"/>
      <c r="GX17" s="647"/>
      <c r="GY17" s="647"/>
      <c r="GZ17" s="647"/>
      <c r="HA17" s="647"/>
      <c r="HB17" s="647"/>
      <c r="HC17" s="647"/>
      <c r="HD17" s="647"/>
      <c r="HE17" s="647"/>
      <c r="HF17" s="647"/>
      <c r="HG17" s="716"/>
      <c r="HH17" s="715"/>
      <c r="HM17" s="195"/>
      <c r="HN17" s="195"/>
    </row>
    <row r="18" spans="1:222" ht="12.75" x14ac:dyDescent="0.2">
      <c r="A18" s="18"/>
      <c r="B18" s="954"/>
      <c r="C18" s="954"/>
      <c r="D18" s="954"/>
      <c r="E18" s="954"/>
      <c r="F18" s="954"/>
      <c r="G18" s="954"/>
      <c r="H18" s="954"/>
      <c r="I18" s="954"/>
      <c r="J18" s="954"/>
      <c r="K18" s="954"/>
      <c r="L18" s="954"/>
      <c r="M18" s="954"/>
      <c r="N18" s="954"/>
      <c r="O18" s="954"/>
      <c r="P18" s="954"/>
      <c r="Q18" s="954"/>
      <c r="R18" s="954"/>
      <c r="S18" s="954"/>
      <c r="T18" s="954"/>
      <c r="U18" s="954"/>
      <c r="V18" s="954"/>
      <c r="W18" s="805">
        <v>5522</v>
      </c>
      <c r="X18" s="676" t="s">
        <v>220</v>
      </c>
      <c r="Y18" s="677"/>
      <c r="Z18" s="677"/>
      <c r="AA18" s="677"/>
      <c r="AB18" s="677"/>
      <c r="AC18" s="677"/>
      <c r="AD18" s="677"/>
      <c r="AE18" s="677"/>
      <c r="AF18" s="677"/>
      <c r="AG18" s="677"/>
      <c r="AH18" s="677"/>
      <c r="AI18" s="677"/>
      <c r="AJ18" s="677"/>
      <c r="AK18" s="677"/>
      <c r="AL18" s="677"/>
      <c r="AM18" s="678"/>
      <c r="AN18" s="809">
        <v>755603</v>
      </c>
      <c r="AO18" s="773"/>
      <c r="AP18" s="773"/>
      <c r="AQ18" s="773"/>
      <c r="AR18" s="773"/>
      <c r="AS18" s="773"/>
      <c r="AT18" s="773"/>
      <c r="AU18" s="773"/>
      <c r="AV18" s="773"/>
      <c r="AW18" s="773"/>
      <c r="AX18" s="773"/>
      <c r="AY18" s="773"/>
      <c r="AZ18" s="773"/>
      <c r="BA18" s="773"/>
      <c r="BB18" s="773"/>
      <c r="BC18" s="773"/>
      <c r="BD18" s="773"/>
      <c r="BE18" s="773"/>
      <c r="BF18" s="773"/>
      <c r="BG18" s="793"/>
      <c r="BH18" s="702"/>
      <c r="BI18" s="702"/>
      <c r="BJ18" s="773"/>
      <c r="BK18" s="773"/>
      <c r="BL18" s="773"/>
      <c r="BM18" s="773"/>
      <c r="BN18" s="773"/>
      <c r="BO18" s="773"/>
      <c r="BP18" s="773"/>
      <c r="BQ18" s="773"/>
      <c r="BR18" s="773"/>
      <c r="BS18" s="773"/>
      <c r="BT18" s="773"/>
      <c r="BU18" s="703"/>
      <c r="BV18" s="703"/>
      <c r="BW18" s="771">
        <v>402917</v>
      </c>
      <c r="BX18" s="771"/>
      <c r="BY18" s="771"/>
      <c r="BZ18" s="771"/>
      <c r="CA18" s="771"/>
      <c r="CB18" s="771"/>
      <c r="CC18" s="771"/>
      <c r="CD18" s="771"/>
      <c r="CE18" s="771"/>
      <c r="CF18" s="771"/>
      <c r="CG18" s="771"/>
      <c r="CH18" s="771"/>
      <c r="CI18" s="771"/>
      <c r="CJ18" s="771"/>
      <c r="CK18" s="771"/>
      <c r="CL18" s="771"/>
      <c r="CM18" s="771"/>
      <c r="CN18" s="771"/>
      <c r="CO18" s="771"/>
      <c r="CP18" s="771"/>
      <c r="CQ18" s="771"/>
      <c r="CR18" s="771"/>
      <c r="CS18" s="771"/>
      <c r="CT18" s="771"/>
      <c r="CU18" s="771"/>
      <c r="CV18" s="771"/>
      <c r="CW18" s="771"/>
      <c r="CX18" s="771"/>
      <c r="CY18" s="771"/>
      <c r="CZ18" s="771"/>
      <c r="DA18" s="771"/>
      <c r="DB18" s="703" t="s">
        <v>6</v>
      </c>
      <c r="DC18" s="703"/>
      <c r="DD18" s="773">
        <v>562122</v>
      </c>
      <c r="DE18" s="773"/>
      <c r="DF18" s="773"/>
      <c r="DG18" s="773"/>
      <c r="DH18" s="773"/>
      <c r="DI18" s="773"/>
      <c r="DJ18" s="773"/>
      <c r="DK18" s="773"/>
      <c r="DL18" s="773"/>
      <c r="DM18" s="773"/>
      <c r="DN18" s="773"/>
      <c r="DO18" s="773"/>
      <c r="DP18" s="773"/>
      <c r="DQ18" s="773"/>
      <c r="DR18" s="773"/>
      <c r="DS18" s="702" t="s">
        <v>7</v>
      </c>
      <c r="DT18" s="702"/>
      <c r="DU18" s="709"/>
      <c r="DV18" s="702"/>
      <c r="DW18" s="773"/>
      <c r="DX18" s="773"/>
      <c r="DY18" s="773"/>
      <c r="DZ18" s="773"/>
      <c r="EA18" s="773"/>
      <c r="EB18" s="773"/>
      <c r="EC18" s="773"/>
      <c r="ED18" s="773"/>
      <c r="EE18" s="773"/>
      <c r="EF18" s="773"/>
      <c r="EG18" s="773"/>
      <c r="EH18" s="773"/>
      <c r="EI18" s="773"/>
      <c r="EJ18" s="773"/>
      <c r="EK18" s="773"/>
      <c r="EL18" s="703"/>
      <c r="EM18" s="704"/>
      <c r="EN18" s="771"/>
      <c r="EO18" s="771"/>
      <c r="EP18" s="771"/>
      <c r="EQ18" s="771"/>
      <c r="ER18" s="771"/>
      <c r="ES18" s="771"/>
      <c r="ET18" s="771"/>
      <c r="EU18" s="771"/>
      <c r="EV18" s="771"/>
      <c r="EW18" s="771"/>
      <c r="EX18" s="771"/>
      <c r="EY18" s="771"/>
      <c r="EZ18" s="771"/>
      <c r="FA18" s="771"/>
      <c r="FB18" s="771"/>
      <c r="FC18" s="771"/>
      <c r="FD18" s="771"/>
      <c r="FE18" s="771"/>
      <c r="FF18" s="771"/>
      <c r="FG18" s="800"/>
      <c r="FH18" s="790"/>
      <c r="FI18" s="1023">
        <v>4868</v>
      </c>
      <c r="FJ18" s="1023"/>
      <c r="FK18" s="1023"/>
      <c r="FL18" s="1023"/>
      <c r="FM18" s="1023"/>
      <c r="FN18" s="1023"/>
      <c r="FO18" s="1023"/>
      <c r="FP18" s="1023"/>
      <c r="FQ18" s="1023"/>
      <c r="FR18" s="1023"/>
      <c r="FS18" s="1023"/>
      <c r="FT18" s="1023"/>
      <c r="FU18" s="1023"/>
      <c r="FV18" s="1023"/>
      <c r="FW18" s="1023"/>
      <c r="FX18" s="1023"/>
      <c r="FY18" s="779"/>
      <c r="FZ18" s="779"/>
      <c r="GA18" s="771">
        <f>+AN18-BJ18+BW18+CL18-DD18-DW18+FI18+GU18</f>
        <v>601266</v>
      </c>
      <c r="GB18" s="771"/>
      <c r="GC18" s="771"/>
      <c r="GD18" s="771"/>
      <c r="GE18" s="771"/>
      <c r="GF18" s="771"/>
      <c r="GG18" s="771"/>
      <c r="GH18" s="771"/>
      <c r="GI18" s="771"/>
      <c r="GJ18" s="771"/>
      <c r="GK18" s="771"/>
      <c r="GL18" s="771"/>
      <c r="GM18" s="771"/>
      <c r="GN18" s="771"/>
      <c r="GO18" s="771"/>
      <c r="GP18" s="771"/>
      <c r="GQ18" s="771"/>
      <c r="GR18" s="771"/>
      <c r="GS18" s="702"/>
      <c r="GT18" s="702"/>
      <c r="GU18" s="773"/>
      <c r="GV18" s="773"/>
      <c r="GW18" s="773"/>
      <c r="GX18" s="773"/>
      <c r="GY18" s="773"/>
      <c r="GZ18" s="773"/>
      <c r="HA18" s="773"/>
      <c r="HB18" s="773"/>
      <c r="HC18" s="773"/>
      <c r="HD18" s="773"/>
      <c r="HE18" s="773"/>
      <c r="HF18" s="773"/>
      <c r="HG18" s="703"/>
      <c r="HH18" s="714"/>
      <c r="HM18" s="195"/>
      <c r="HN18" s="195">
        <f>36692+575925+3410+64394</f>
        <v>680421</v>
      </c>
    </row>
    <row r="19" spans="1:222" ht="6" customHeight="1" x14ac:dyDescent="0.2">
      <c r="A19" s="18"/>
      <c r="B19" s="954"/>
      <c r="C19" s="954"/>
      <c r="D19" s="954"/>
      <c r="E19" s="954"/>
      <c r="F19" s="954"/>
      <c r="G19" s="954"/>
      <c r="H19" s="954"/>
      <c r="I19" s="954"/>
      <c r="J19" s="954"/>
      <c r="K19" s="954"/>
      <c r="L19" s="954"/>
      <c r="M19" s="954"/>
      <c r="N19" s="954"/>
      <c r="O19" s="954"/>
      <c r="P19" s="954"/>
      <c r="Q19" s="954"/>
      <c r="R19" s="954"/>
      <c r="S19" s="954"/>
      <c r="T19" s="954"/>
      <c r="U19" s="954"/>
      <c r="V19" s="954"/>
      <c r="W19" s="998"/>
      <c r="X19" s="679"/>
      <c r="Y19" s="680"/>
      <c r="Z19" s="680"/>
      <c r="AA19" s="680"/>
      <c r="AB19" s="680"/>
      <c r="AC19" s="680"/>
      <c r="AD19" s="680"/>
      <c r="AE19" s="680"/>
      <c r="AF19" s="680"/>
      <c r="AG19" s="680"/>
      <c r="AH19" s="680"/>
      <c r="AI19" s="680"/>
      <c r="AJ19" s="680"/>
      <c r="AK19" s="680"/>
      <c r="AL19" s="680"/>
      <c r="AM19" s="681"/>
      <c r="AN19" s="809"/>
      <c r="AO19" s="773"/>
      <c r="AP19" s="773"/>
      <c r="AQ19" s="773"/>
      <c r="AR19" s="773"/>
      <c r="AS19" s="773"/>
      <c r="AT19" s="773"/>
      <c r="AU19" s="773"/>
      <c r="AV19" s="773"/>
      <c r="AW19" s="773"/>
      <c r="AX19" s="773"/>
      <c r="AY19" s="773"/>
      <c r="AZ19" s="773"/>
      <c r="BA19" s="773"/>
      <c r="BB19" s="773"/>
      <c r="BC19" s="773"/>
      <c r="BD19" s="773"/>
      <c r="BE19" s="773"/>
      <c r="BF19" s="773"/>
      <c r="BG19" s="793"/>
      <c r="BH19" s="702"/>
      <c r="BI19" s="702"/>
      <c r="BJ19" s="773"/>
      <c r="BK19" s="773"/>
      <c r="BL19" s="773"/>
      <c r="BM19" s="773"/>
      <c r="BN19" s="773"/>
      <c r="BO19" s="773"/>
      <c r="BP19" s="773"/>
      <c r="BQ19" s="773"/>
      <c r="BR19" s="773"/>
      <c r="BS19" s="773"/>
      <c r="BT19" s="773"/>
      <c r="BU19" s="703"/>
      <c r="BV19" s="703"/>
      <c r="BW19" s="771"/>
      <c r="BX19" s="771"/>
      <c r="BY19" s="771"/>
      <c r="BZ19" s="771"/>
      <c r="CA19" s="771"/>
      <c r="CB19" s="771"/>
      <c r="CC19" s="771"/>
      <c r="CD19" s="771"/>
      <c r="CE19" s="771"/>
      <c r="CF19" s="771"/>
      <c r="CG19" s="771"/>
      <c r="CH19" s="771"/>
      <c r="CI19" s="771"/>
      <c r="CJ19" s="771"/>
      <c r="CK19" s="771"/>
      <c r="CL19" s="771"/>
      <c r="CM19" s="771"/>
      <c r="CN19" s="771"/>
      <c r="CO19" s="771"/>
      <c r="CP19" s="771"/>
      <c r="CQ19" s="771"/>
      <c r="CR19" s="771"/>
      <c r="CS19" s="771"/>
      <c r="CT19" s="771"/>
      <c r="CU19" s="771"/>
      <c r="CV19" s="771"/>
      <c r="CW19" s="771"/>
      <c r="CX19" s="771"/>
      <c r="CY19" s="771"/>
      <c r="CZ19" s="771"/>
      <c r="DA19" s="771"/>
      <c r="DB19" s="703"/>
      <c r="DC19" s="703"/>
      <c r="DD19" s="773"/>
      <c r="DE19" s="773"/>
      <c r="DF19" s="773"/>
      <c r="DG19" s="773"/>
      <c r="DH19" s="773"/>
      <c r="DI19" s="773"/>
      <c r="DJ19" s="773"/>
      <c r="DK19" s="773"/>
      <c r="DL19" s="773"/>
      <c r="DM19" s="773"/>
      <c r="DN19" s="773"/>
      <c r="DO19" s="773"/>
      <c r="DP19" s="773"/>
      <c r="DQ19" s="773"/>
      <c r="DR19" s="773"/>
      <c r="DS19" s="702"/>
      <c r="DT19" s="702"/>
      <c r="DU19" s="709"/>
      <c r="DV19" s="702"/>
      <c r="DW19" s="773"/>
      <c r="DX19" s="773"/>
      <c r="DY19" s="773"/>
      <c r="DZ19" s="773"/>
      <c r="EA19" s="773"/>
      <c r="EB19" s="773"/>
      <c r="EC19" s="773"/>
      <c r="ED19" s="773"/>
      <c r="EE19" s="773"/>
      <c r="EF19" s="773"/>
      <c r="EG19" s="773"/>
      <c r="EH19" s="773"/>
      <c r="EI19" s="773"/>
      <c r="EJ19" s="773"/>
      <c r="EK19" s="773"/>
      <c r="EL19" s="703"/>
      <c r="EM19" s="704"/>
      <c r="EN19" s="771"/>
      <c r="EO19" s="771"/>
      <c r="EP19" s="771"/>
      <c r="EQ19" s="771"/>
      <c r="ER19" s="771"/>
      <c r="ES19" s="771"/>
      <c r="ET19" s="771"/>
      <c r="EU19" s="771"/>
      <c r="EV19" s="771"/>
      <c r="EW19" s="771"/>
      <c r="EX19" s="771"/>
      <c r="EY19" s="771"/>
      <c r="EZ19" s="771"/>
      <c r="FA19" s="771"/>
      <c r="FB19" s="771"/>
      <c r="FC19" s="771"/>
      <c r="FD19" s="771"/>
      <c r="FE19" s="771"/>
      <c r="FF19" s="771"/>
      <c r="FG19" s="796"/>
      <c r="FH19" s="716"/>
      <c r="FI19" s="1030"/>
      <c r="FJ19" s="1030"/>
      <c r="FK19" s="1030"/>
      <c r="FL19" s="1030"/>
      <c r="FM19" s="1030"/>
      <c r="FN19" s="1030"/>
      <c r="FO19" s="1030"/>
      <c r="FP19" s="1030"/>
      <c r="FQ19" s="1030"/>
      <c r="FR19" s="1030"/>
      <c r="FS19" s="1030"/>
      <c r="FT19" s="1030"/>
      <c r="FU19" s="1030"/>
      <c r="FV19" s="1030"/>
      <c r="FW19" s="1030"/>
      <c r="FX19" s="1030"/>
      <c r="FY19" s="719"/>
      <c r="FZ19" s="719"/>
      <c r="GA19" s="771"/>
      <c r="GB19" s="771"/>
      <c r="GC19" s="771"/>
      <c r="GD19" s="771"/>
      <c r="GE19" s="771"/>
      <c r="GF19" s="771"/>
      <c r="GG19" s="771"/>
      <c r="GH19" s="771"/>
      <c r="GI19" s="771"/>
      <c r="GJ19" s="771"/>
      <c r="GK19" s="771"/>
      <c r="GL19" s="771"/>
      <c r="GM19" s="771"/>
      <c r="GN19" s="771"/>
      <c r="GO19" s="771"/>
      <c r="GP19" s="771"/>
      <c r="GQ19" s="771"/>
      <c r="GR19" s="771"/>
      <c r="GS19" s="702"/>
      <c r="GT19" s="702"/>
      <c r="GU19" s="773"/>
      <c r="GV19" s="773"/>
      <c r="GW19" s="773"/>
      <c r="GX19" s="773"/>
      <c r="GY19" s="773"/>
      <c r="GZ19" s="773"/>
      <c r="HA19" s="773"/>
      <c r="HB19" s="773"/>
      <c r="HC19" s="773"/>
      <c r="HD19" s="773"/>
      <c r="HE19" s="773"/>
      <c r="HF19" s="773"/>
      <c r="HG19" s="703"/>
      <c r="HH19" s="714"/>
      <c r="HM19" s="195"/>
      <c r="HN19" s="195"/>
    </row>
    <row r="20" spans="1:222" ht="12.75" x14ac:dyDescent="0.2">
      <c r="A20" s="16"/>
      <c r="B20" s="988" t="s">
        <v>208</v>
      </c>
      <c r="C20" s="988"/>
      <c r="D20" s="988"/>
      <c r="E20" s="988"/>
      <c r="F20" s="988"/>
      <c r="G20" s="988"/>
      <c r="H20" s="988"/>
      <c r="I20" s="988"/>
      <c r="J20" s="988"/>
      <c r="K20" s="988"/>
      <c r="L20" s="988"/>
      <c r="M20" s="988"/>
      <c r="N20" s="988"/>
      <c r="O20" s="988"/>
      <c r="P20" s="988"/>
      <c r="Q20" s="988"/>
      <c r="R20" s="988"/>
      <c r="S20" s="988"/>
      <c r="T20" s="988"/>
      <c r="U20" s="988"/>
      <c r="V20" s="988"/>
      <c r="W20" s="805">
        <v>5503</v>
      </c>
      <c r="X20" s="676" t="s">
        <v>219</v>
      </c>
      <c r="Y20" s="677"/>
      <c r="Z20" s="677"/>
      <c r="AA20" s="677"/>
      <c r="AB20" s="677"/>
      <c r="AC20" s="677"/>
      <c r="AD20" s="677"/>
      <c r="AE20" s="677"/>
      <c r="AF20" s="677"/>
      <c r="AG20" s="677"/>
      <c r="AH20" s="677"/>
      <c r="AI20" s="677"/>
      <c r="AJ20" s="677"/>
      <c r="AK20" s="677"/>
      <c r="AL20" s="677"/>
      <c r="AM20" s="678"/>
      <c r="AN20" s="644">
        <v>716905</v>
      </c>
      <c r="AO20" s="636"/>
      <c r="AP20" s="636"/>
      <c r="AQ20" s="636"/>
      <c r="AR20" s="636"/>
      <c r="AS20" s="636"/>
      <c r="AT20" s="636"/>
      <c r="AU20" s="636"/>
      <c r="AV20" s="636"/>
      <c r="AW20" s="636"/>
      <c r="AX20" s="636"/>
      <c r="AY20" s="636"/>
      <c r="AZ20" s="636"/>
      <c r="BA20" s="636"/>
      <c r="BB20" s="636"/>
      <c r="BC20" s="636"/>
      <c r="BD20" s="636"/>
      <c r="BE20" s="636"/>
      <c r="BF20" s="636"/>
      <c r="BG20" s="636"/>
      <c r="BH20" s="975"/>
      <c r="BI20" s="779"/>
      <c r="BJ20" s="636"/>
      <c r="BK20" s="636"/>
      <c r="BL20" s="636"/>
      <c r="BM20" s="636"/>
      <c r="BN20" s="636"/>
      <c r="BO20" s="636"/>
      <c r="BP20" s="636"/>
      <c r="BQ20" s="636"/>
      <c r="BR20" s="636"/>
      <c r="BS20" s="636"/>
      <c r="BT20" s="636"/>
      <c r="BU20" s="790"/>
      <c r="BV20" s="790"/>
      <c r="BW20" s="640">
        <v>18122</v>
      </c>
      <c r="BX20" s="636"/>
      <c r="BY20" s="636"/>
      <c r="BZ20" s="636"/>
      <c r="CA20" s="636"/>
      <c r="CB20" s="636"/>
      <c r="CC20" s="636"/>
      <c r="CD20" s="636"/>
      <c r="CE20" s="636"/>
      <c r="CF20" s="636"/>
      <c r="CG20" s="636"/>
      <c r="CH20" s="636"/>
      <c r="CI20" s="636"/>
      <c r="CJ20" s="636"/>
      <c r="CK20" s="636"/>
      <c r="CL20" s="640"/>
      <c r="CM20" s="636"/>
      <c r="CN20" s="636"/>
      <c r="CO20" s="636"/>
      <c r="CP20" s="636"/>
      <c r="CQ20" s="636"/>
      <c r="CR20" s="636"/>
      <c r="CS20" s="636"/>
      <c r="CT20" s="636"/>
      <c r="CU20" s="636"/>
      <c r="CV20" s="636"/>
      <c r="CW20" s="636"/>
      <c r="CX20" s="636"/>
      <c r="CY20" s="636"/>
      <c r="CZ20" s="636"/>
      <c r="DA20" s="636"/>
      <c r="DB20" s="800" t="s">
        <v>6</v>
      </c>
      <c r="DC20" s="790"/>
      <c r="DD20" s="636">
        <v>18489</v>
      </c>
      <c r="DE20" s="636"/>
      <c r="DF20" s="636"/>
      <c r="DG20" s="636"/>
      <c r="DH20" s="636"/>
      <c r="DI20" s="636"/>
      <c r="DJ20" s="636"/>
      <c r="DK20" s="636"/>
      <c r="DL20" s="636"/>
      <c r="DM20" s="636"/>
      <c r="DN20" s="636"/>
      <c r="DO20" s="636"/>
      <c r="DP20" s="636"/>
      <c r="DQ20" s="636"/>
      <c r="DR20" s="636"/>
      <c r="DS20" s="779" t="s">
        <v>7</v>
      </c>
      <c r="DT20" s="779"/>
      <c r="DU20" s="975"/>
      <c r="DV20" s="779"/>
      <c r="DW20" s="636"/>
      <c r="DX20" s="636"/>
      <c r="DY20" s="636"/>
      <c r="DZ20" s="636"/>
      <c r="EA20" s="636"/>
      <c r="EB20" s="636"/>
      <c r="EC20" s="636"/>
      <c r="ED20" s="636"/>
      <c r="EE20" s="636"/>
      <c r="EF20" s="636"/>
      <c r="EG20" s="636"/>
      <c r="EH20" s="636"/>
      <c r="EI20" s="636"/>
      <c r="EJ20" s="636"/>
      <c r="EK20" s="636"/>
      <c r="EL20" s="790"/>
      <c r="EM20" s="790"/>
      <c r="EN20" s="640"/>
      <c r="EO20" s="636"/>
      <c r="EP20" s="636"/>
      <c r="EQ20" s="636"/>
      <c r="ER20" s="636"/>
      <c r="ES20" s="636"/>
      <c r="ET20" s="636"/>
      <c r="EU20" s="636"/>
      <c r="EV20" s="636"/>
      <c r="EW20" s="636"/>
      <c r="EX20" s="636"/>
      <c r="EY20" s="636"/>
      <c r="EZ20" s="636"/>
      <c r="FA20" s="636"/>
      <c r="FB20" s="636"/>
      <c r="FC20" s="636"/>
      <c r="FD20" s="636"/>
      <c r="FE20" s="636"/>
      <c r="FF20" s="636"/>
      <c r="FG20" s="800" t="s">
        <v>6</v>
      </c>
      <c r="FH20" s="790"/>
      <c r="FI20" s="1023">
        <v>101106</v>
      </c>
      <c r="FJ20" s="1023"/>
      <c r="FK20" s="1023"/>
      <c r="FL20" s="1023"/>
      <c r="FM20" s="1023"/>
      <c r="FN20" s="1023"/>
      <c r="FO20" s="1023"/>
      <c r="FP20" s="1023"/>
      <c r="FQ20" s="1023"/>
      <c r="FR20" s="1023"/>
      <c r="FS20" s="1023"/>
      <c r="FT20" s="1023"/>
      <c r="FU20" s="1023"/>
      <c r="FV20" s="1023"/>
      <c r="FW20" s="1023"/>
      <c r="FX20" s="1023"/>
      <c r="FY20" s="779" t="s">
        <v>7</v>
      </c>
      <c r="FZ20" s="779"/>
      <c r="GA20" s="770">
        <f>+AN20+BW20-DD20-FI20</f>
        <v>615432</v>
      </c>
      <c r="GB20" s="770"/>
      <c r="GC20" s="770"/>
      <c r="GD20" s="770"/>
      <c r="GE20" s="770"/>
      <c r="GF20" s="770"/>
      <c r="GG20" s="770"/>
      <c r="GH20" s="770"/>
      <c r="GI20" s="770"/>
      <c r="GJ20" s="770"/>
      <c r="GK20" s="770"/>
      <c r="GL20" s="770"/>
      <c r="GM20" s="770"/>
      <c r="GN20" s="770"/>
      <c r="GO20" s="770"/>
      <c r="GP20" s="770"/>
      <c r="GQ20" s="770"/>
      <c r="GR20" s="770"/>
      <c r="GS20" s="975"/>
      <c r="GT20" s="779"/>
      <c r="GU20" s="636"/>
      <c r="GV20" s="636"/>
      <c r="GW20" s="636"/>
      <c r="GX20" s="636"/>
      <c r="GY20" s="636"/>
      <c r="GZ20" s="636"/>
      <c r="HA20" s="636"/>
      <c r="HB20" s="636"/>
      <c r="HC20" s="636"/>
      <c r="HD20" s="636"/>
      <c r="HE20" s="636"/>
      <c r="HF20" s="636"/>
      <c r="HG20" s="790"/>
      <c r="HH20" s="1024"/>
      <c r="HM20" s="195">
        <f>3000+245550+11160+9915+360513+2760</f>
        <v>632898</v>
      </c>
      <c r="HN20" s="195"/>
    </row>
    <row r="21" spans="1:222" ht="6" customHeight="1" x14ac:dyDescent="0.2">
      <c r="A21" s="18"/>
      <c r="B21" s="954"/>
      <c r="C21" s="954"/>
      <c r="D21" s="954"/>
      <c r="E21" s="954"/>
      <c r="F21" s="954"/>
      <c r="G21" s="954"/>
      <c r="H21" s="954"/>
      <c r="I21" s="954"/>
      <c r="J21" s="954"/>
      <c r="K21" s="954"/>
      <c r="L21" s="954"/>
      <c r="M21" s="954"/>
      <c r="N21" s="954"/>
      <c r="O21" s="954"/>
      <c r="P21" s="954"/>
      <c r="Q21" s="954"/>
      <c r="R21" s="954"/>
      <c r="S21" s="954"/>
      <c r="T21" s="954"/>
      <c r="U21" s="954"/>
      <c r="V21" s="954"/>
      <c r="W21" s="753"/>
      <c r="X21" s="679"/>
      <c r="Y21" s="680"/>
      <c r="Z21" s="680"/>
      <c r="AA21" s="680"/>
      <c r="AB21" s="680"/>
      <c r="AC21" s="680"/>
      <c r="AD21" s="680"/>
      <c r="AE21" s="680"/>
      <c r="AF21" s="680"/>
      <c r="AG21" s="680"/>
      <c r="AH21" s="680"/>
      <c r="AI21" s="680"/>
      <c r="AJ21" s="680"/>
      <c r="AK21" s="680"/>
      <c r="AL21" s="680"/>
      <c r="AM21" s="681"/>
      <c r="AN21" s="661"/>
      <c r="AO21" s="647"/>
      <c r="AP21" s="647"/>
      <c r="AQ21" s="647"/>
      <c r="AR21" s="647"/>
      <c r="AS21" s="647"/>
      <c r="AT21" s="647"/>
      <c r="AU21" s="647"/>
      <c r="AV21" s="647"/>
      <c r="AW21" s="647"/>
      <c r="AX21" s="647"/>
      <c r="AY21" s="647"/>
      <c r="AZ21" s="647"/>
      <c r="BA21" s="647"/>
      <c r="BB21" s="647"/>
      <c r="BC21" s="647"/>
      <c r="BD21" s="647"/>
      <c r="BE21" s="647"/>
      <c r="BF21" s="647"/>
      <c r="BG21" s="647"/>
      <c r="BH21" s="718"/>
      <c r="BI21" s="719"/>
      <c r="BJ21" s="647"/>
      <c r="BK21" s="647"/>
      <c r="BL21" s="647"/>
      <c r="BM21" s="647"/>
      <c r="BN21" s="647"/>
      <c r="BO21" s="647"/>
      <c r="BP21" s="647"/>
      <c r="BQ21" s="647"/>
      <c r="BR21" s="647"/>
      <c r="BS21" s="647"/>
      <c r="BT21" s="647"/>
      <c r="BU21" s="716"/>
      <c r="BV21" s="716"/>
      <c r="BW21" s="646"/>
      <c r="BX21" s="647"/>
      <c r="BY21" s="647"/>
      <c r="BZ21" s="647"/>
      <c r="CA21" s="647"/>
      <c r="CB21" s="647"/>
      <c r="CC21" s="647"/>
      <c r="CD21" s="647"/>
      <c r="CE21" s="647"/>
      <c r="CF21" s="647"/>
      <c r="CG21" s="647"/>
      <c r="CH21" s="647"/>
      <c r="CI21" s="647"/>
      <c r="CJ21" s="647"/>
      <c r="CK21" s="647"/>
      <c r="CL21" s="646"/>
      <c r="CM21" s="647"/>
      <c r="CN21" s="647"/>
      <c r="CO21" s="647"/>
      <c r="CP21" s="647"/>
      <c r="CQ21" s="647"/>
      <c r="CR21" s="647"/>
      <c r="CS21" s="647"/>
      <c r="CT21" s="647"/>
      <c r="CU21" s="647"/>
      <c r="CV21" s="647"/>
      <c r="CW21" s="647"/>
      <c r="CX21" s="647"/>
      <c r="CY21" s="647"/>
      <c r="CZ21" s="647"/>
      <c r="DA21" s="647"/>
      <c r="DB21" s="796"/>
      <c r="DC21" s="716"/>
      <c r="DD21" s="647"/>
      <c r="DE21" s="647"/>
      <c r="DF21" s="647"/>
      <c r="DG21" s="647"/>
      <c r="DH21" s="647"/>
      <c r="DI21" s="647"/>
      <c r="DJ21" s="647"/>
      <c r="DK21" s="647"/>
      <c r="DL21" s="647"/>
      <c r="DM21" s="647"/>
      <c r="DN21" s="647"/>
      <c r="DO21" s="647"/>
      <c r="DP21" s="647"/>
      <c r="DQ21" s="647"/>
      <c r="DR21" s="647"/>
      <c r="DS21" s="719"/>
      <c r="DT21" s="719"/>
      <c r="DU21" s="718"/>
      <c r="DV21" s="719"/>
      <c r="DW21" s="647"/>
      <c r="DX21" s="647"/>
      <c r="DY21" s="647"/>
      <c r="DZ21" s="647"/>
      <c r="EA21" s="647"/>
      <c r="EB21" s="647"/>
      <c r="EC21" s="647"/>
      <c r="ED21" s="647"/>
      <c r="EE21" s="647"/>
      <c r="EF21" s="647"/>
      <c r="EG21" s="647"/>
      <c r="EH21" s="647"/>
      <c r="EI21" s="647"/>
      <c r="EJ21" s="647"/>
      <c r="EK21" s="647"/>
      <c r="EL21" s="716"/>
      <c r="EM21" s="716"/>
      <c r="EN21" s="646"/>
      <c r="EO21" s="647"/>
      <c r="EP21" s="647"/>
      <c r="EQ21" s="647"/>
      <c r="ER21" s="647"/>
      <c r="ES21" s="647"/>
      <c r="ET21" s="647"/>
      <c r="EU21" s="647"/>
      <c r="EV21" s="647"/>
      <c r="EW21" s="647"/>
      <c r="EX21" s="647"/>
      <c r="EY21" s="647"/>
      <c r="EZ21" s="647"/>
      <c r="FA21" s="647"/>
      <c r="FB21" s="647"/>
      <c r="FC21" s="647"/>
      <c r="FD21" s="647"/>
      <c r="FE21" s="647"/>
      <c r="FF21" s="647"/>
      <c r="FG21" s="796"/>
      <c r="FH21" s="716"/>
      <c r="FI21" s="1030"/>
      <c r="FJ21" s="1030"/>
      <c r="FK21" s="1030"/>
      <c r="FL21" s="1030"/>
      <c r="FM21" s="1030"/>
      <c r="FN21" s="1030"/>
      <c r="FO21" s="1030"/>
      <c r="FP21" s="1030"/>
      <c r="FQ21" s="1030"/>
      <c r="FR21" s="1030"/>
      <c r="FS21" s="1030"/>
      <c r="FT21" s="1030"/>
      <c r="FU21" s="1030"/>
      <c r="FV21" s="1030"/>
      <c r="FW21" s="1030"/>
      <c r="FX21" s="1030"/>
      <c r="FY21" s="719"/>
      <c r="FZ21" s="719"/>
      <c r="GA21" s="778"/>
      <c r="GB21" s="778"/>
      <c r="GC21" s="778"/>
      <c r="GD21" s="778"/>
      <c r="GE21" s="778"/>
      <c r="GF21" s="778"/>
      <c r="GG21" s="778"/>
      <c r="GH21" s="778"/>
      <c r="GI21" s="778"/>
      <c r="GJ21" s="778"/>
      <c r="GK21" s="778"/>
      <c r="GL21" s="778"/>
      <c r="GM21" s="778"/>
      <c r="GN21" s="778"/>
      <c r="GO21" s="778"/>
      <c r="GP21" s="778"/>
      <c r="GQ21" s="778"/>
      <c r="GR21" s="778"/>
      <c r="GS21" s="718"/>
      <c r="GT21" s="719"/>
      <c r="GU21" s="647"/>
      <c r="GV21" s="647"/>
      <c r="GW21" s="647"/>
      <c r="GX21" s="647"/>
      <c r="GY21" s="647"/>
      <c r="GZ21" s="647"/>
      <c r="HA21" s="647"/>
      <c r="HB21" s="647"/>
      <c r="HC21" s="647"/>
      <c r="HD21" s="647"/>
      <c r="HE21" s="647"/>
      <c r="HF21" s="647"/>
      <c r="HG21" s="716"/>
      <c r="HH21" s="715"/>
      <c r="HM21" s="195"/>
      <c r="HN21" s="195"/>
    </row>
    <row r="22" spans="1:222" ht="12.75" x14ac:dyDescent="0.2">
      <c r="A22" s="18"/>
      <c r="B22" s="954"/>
      <c r="C22" s="954"/>
      <c r="D22" s="954"/>
      <c r="E22" s="954"/>
      <c r="F22" s="954"/>
      <c r="G22" s="954"/>
      <c r="H22" s="954"/>
      <c r="I22" s="954"/>
      <c r="J22" s="954"/>
      <c r="K22" s="954"/>
      <c r="L22" s="954"/>
      <c r="M22" s="954"/>
      <c r="N22" s="954"/>
      <c r="O22" s="954"/>
      <c r="P22" s="954"/>
      <c r="Q22" s="954"/>
      <c r="R22" s="954"/>
      <c r="S22" s="954"/>
      <c r="T22" s="954"/>
      <c r="U22" s="954"/>
      <c r="V22" s="954"/>
      <c r="W22" s="805">
        <v>5523</v>
      </c>
      <c r="X22" s="676" t="s">
        <v>220</v>
      </c>
      <c r="Y22" s="677"/>
      <c r="Z22" s="677"/>
      <c r="AA22" s="677"/>
      <c r="AB22" s="677"/>
      <c r="AC22" s="677"/>
      <c r="AD22" s="677"/>
      <c r="AE22" s="677"/>
      <c r="AF22" s="677"/>
      <c r="AG22" s="677"/>
      <c r="AH22" s="677"/>
      <c r="AI22" s="677"/>
      <c r="AJ22" s="677"/>
      <c r="AK22" s="677"/>
      <c r="AL22" s="677"/>
      <c r="AM22" s="678"/>
      <c r="AN22" s="809">
        <v>711821</v>
      </c>
      <c r="AO22" s="773"/>
      <c r="AP22" s="773"/>
      <c r="AQ22" s="773"/>
      <c r="AR22" s="773"/>
      <c r="AS22" s="773"/>
      <c r="AT22" s="773"/>
      <c r="AU22" s="773"/>
      <c r="AV22" s="773"/>
      <c r="AW22" s="773"/>
      <c r="AX22" s="773"/>
      <c r="AY22" s="773"/>
      <c r="AZ22" s="773"/>
      <c r="BA22" s="773"/>
      <c r="BB22" s="773"/>
      <c r="BC22" s="773"/>
      <c r="BD22" s="773"/>
      <c r="BE22" s="773"/>
      <c r="BF22" s="773"/>
      <c r="BG22" s="793"/>
      <c r="BH22" s="702"/>
      <c r="BI22" s="702"/>
      <c r="BJ22" s="773"/>
      <c r="BK22" s="773"/>
      <c r="BL22" s="773"/>
      <c r="BM22" s="773"/>
      <c r="BN22" s="773"/>
      <c r="BO22" s="773"/>
      <c r="BP22" s="773"/>
      <c r="BQ22" s="773"/>
      <c r="BR22" s="773"/>
      <c r="BS22" s="773"/>
      <c r="BT22" s="773"/>
      <c r="BU22" s="703"/>
      <c r="BV22" s="703"/>
      <c r="BW22" s="771">
        <v>243842</v>
      </c>
      <c r="BX22" s="771"/>
      <c r="BY22" s="771"/>
      <c r="BZ22" s="771"/>
      <c r="CA22" s="771"/>
      <c r="CB22" s="771"/>
      <c r="CC22" s="771"/>
      <c r="CD22" s="771"/>
      <c r="CE22" s="771"/>
      <c r="CF22" s="771"/>
      <c r="CG22" s="771"/>
      <c r="CH22" s="771"/>
      <c r="CI22" s="771"/>
      <c r="CJ22" s="771"/>
      <c r="CK22" s="771"/>
      <c r="CL22" s="771"/>
      <c r="CM22" s="771"/>
      <c r="CN22" s="771"/>
      <c r="CO22" s="771"/>
      <c r="CP22" s="771"/>
      <c r="CQ22" s="771"/>
      <c r="CR22" s="771"/>
      <c r="CS22" s="771"/>
      <c r="CT22" s="771"/>
      <c r="CU22" s="771"/>
      <c r="CV22" s="771"/>
      <c r="CW22" s="771"/>
      <c r="CX22" s="771"/>
      <c r="CY22" s="771"/>
      <c r="CZ22" s="771"/>
      <c r="DA22" s="771"/>
      <c r="DB22" s="800" t="s">
        <v>6</v>
      </c>
      <c r="DC22" s="790"/>
      <c r="DD22" s="636">
        <v>103086</v>
      </c>
      <c r="DE22" s="636"/>
      <c r="DF22" s="636"/>
      <c r="DG22" s="636"/>
      <c r="DH22" s="636"/>
      <c r="DI22" s="636"/>
      <c r="DJ22" s="636"/>
      <c r="DK22" s="636"/>
      <c r="DL22" s="636"/>
      <c r="DM22" s="636"/>
      <c r="DN22" s="636"/>
      <c r="DO22" s="636"/>
      <c r="DP22" s="636"/>
      <c r="DQ22" s="636"/>
      <c r="DR22" s="636"/>
      <c r="DS22" s="779" t="s">
        <v>7</v>
      </c>
      <c r="DT22" s="779"/>
      <c r="DU22" s="709"/>
      <c r="DV22" s="702"/>
      <c r="DW22" s="773"/>
      <c r="DX22" s="773"/>
      <c r="DY22" s="773"/>
      <c r="DZ22" s="773"/>
      <c r="EA22" s="773"/>
      <c r="EB22" s="773"/>
      <c r="EC22" s="773"/>
      <c r="ED22" s="773"/>
      <c r="EE22" s="773"/>
      <c r="EF22" s="773"/>
      <c r="EG22" s="773"/>
      <c r="EH22" s="773"/>
      <c r="EI22" s="773"/>
      <c r="EJ22" s="773"/>
      <c r="EK22" s="773"/>
      <c r="EL22" s="703"/>
      <c r="EM22" s="704"/>
      <c r="EN22" s="771"/>
      <c r="EO22" s="771"/>
      <c r="EP22" s="771"/>
      <c r="EQ22" s="771"/>
      <c r="ER22" s="771"/>
      <c r="ES22" s="771"/>
      <c r="ET22" s="771"/>
      <c r="EU22" s="771"/>
      <c r="EV22" s="771"/>
      <c r="EW22" s="771"/>
      <c r="EX22" s="771"/>
      <c r="EY22" s="771"/>
      <c r="EZ22" s="771"/>
      <c r="FA22" s="771"/>
      <c r="FB22" s="771"/>
      <c r="FC22" s="771"/>
      <c r="FD22" s="771"/>
      <c r="FE22" s="771"/>
      <c r="FF22" s="771"/>
      <c r="FG22" s="804" t="s">
        <v>6</v>
      </c>
      <c r="FH22" s="703"/>
      <c r="FI22" s="1029">
        <v>135672</v>
      </c>
      <c r="FJ22" s="1029"/>
      <c r="FK22" s="1029"/>
      <c r="FL22" s="1029"/>
      <c r="FM22" s="1029"/>
      <c r="FN22" s="1029"/>
      <c r="FO22" s="1029"/>
      <c r="FP22" s="1029"/>
      <c r="FQ22" s="1029"/>
      <c r="FR22" s="1029"/>
      <c r="FS22" s="1029"/>
      <c r="FT22" s="1029"/>
      <c r="FU22" s="1029"/>
      <c r="FV22" s="1029"/>
      <c r="FW22" s="1029"/>
      <c r="FX22" s="1029"/>
      <c r="FY22" s="702" t="s">
        <v>7</v>
      </c>
      <c r="FZ22" s="798"/>
      <c r="GA22" s="771">
        <f>+AN22+BW22-FI22-DD22</f>
        <v>716905</v>
      </c>
      <c r="GB22" s="771"/>
      <c r="GC22" s="771"/>
      <c r="GD22" s="771"/>
      <c r="GE22" s="771"/>
      <c r="GF22" s="771"/>
      <c r="GG22" s="771"/>
      <c r="GH22" s="771"/>
      <c r="GI22" s="771"/>
      <c r="GJ22" s="771"/>
      <c r="GK22" s="771"/>
      <c r="GL22" s="771"/>
      <c r="GM22" s="771"/>
      <c r="GN22" s="771"/>
      <c r="GO22" s="771"/>
      <c r="GP22" s="771"/>
      <c r="GQ22" s="771"/>
      <c r="GR22" s="771"/>
      <c r="GS22" s="702"/>
      <c r="GT22" s="702"/>
      <c r="GU22" s="773"/>
      <c r="GV22" s="773"/>
      <c r="GW22" s="773"/>
      <c r="GX22" s="773"/>
      <c r="GY22" s="773"/>
      <c r="GZ22" s="773"/>
      <c r="HA22" s="773"/>
      <c r="HB22" s="773"/>
      <c r="HC22" s="773"/>
      <c r="HD22" s="773"/>
      <c r="HE22" s="773"/>
      <c r="HF22" s="773"/>
      <c r="HG22" s="703"/>
      <c r="HH22" s="714"/>
      <c r="HM22" s="195"/>
      <c r="HN22" s="195">
        <f>15000+262413+81418+11482+361705+8280</f>
        <v>740298</v>
      </c>
    </row>
    <row r="23" spans="1:222" ht="6" customHeight="1" x14ac:dyDescent="0.2">
      <c r="A23" s="20"/>
      <c r="B23" s="955"/>
      <c r="C23" s="955"/>
      <c r="D23" s="955"/>
      <c r="E23" s="955"/>
      <c r="F23" s="955"/>
      <c r="G23" s="955"/>
      <c r="H23" s="955"/>
      <c r="I23" s="955"/>
      <c r="J23" s="955"/>
      <c r="K23" s="955"/>
      <c r="L23" s="955"/>
      <c r="M23" s="955"/>
      <c r="N23" s="955"/>
      <c r="O23" s="955"/>
      <c r="P23" s="955"/>
      <c r="Q23" s="955"/>
      <c r="R23" s="955"/>
      <c r="S23" s="955"/>
      <c r="T23" s="955"/>
      <c r="U23" s="955"/>
      <c r="V23" s="955"/>
      <c r="W23" s="753"/>
      <c r="X23" s="679"/>
      <c r="Y23" s="680"/>
      <c r="Z23" s="680"/>
      <c r="AA23" s="680"/>
      <c r="AB23" s="680"/>
      <c r="AC23" s="680"/>
      <c r="AD23" s="680"/>
      <c r="AE23" s="680"/>
      <c r="AF23" s="680"/>
      <c r="AG23" s="680"/>
      <c r="AH23" s="680"/>
      <c r="AI23" s="680"/>
      <c r="AJ23" s="680"/>
      <c r="AK23" s="680"/>
      <c r="AL23" s="680"/>
      <c r="AM23" s="681"/>
      <c r="AN23" s="661"/>
      <c r="AO23" s="647"/>
      <c r="AP23" s="647"/>
      <c r="AQ23" s="647"/>
      <c r="AR23" s="647"/>
      <c r="AS23" s="647"/>
      <c r="AT23" s="647"/>
      <c r="AU23" s="647"/>
      <c r="AV23" s="647"/>
      <c r="AW23" s="647"/>
      <c r="AX23" s="647"/>
      <c r="AY23" s="647"/>
      <c r="AZ23" s="647"/>
      <c r="BA23" s="647"/>
      <c r="BB23" s="647"/>
      <c r="BC23" s="647"/>
      <c r="BD23" s="647"/>
      <c r="BE23" s="647"/>
      <c r="BF23" s="647"/>
      <c r="BG23" s="651"/>
      <c r="BH23" s="719"/>
      <c r="BI23" s="719"/>
      <c r="BJ23" s="647"/>
      <c r="BK23" s="647"/>
      <c r="BL23" s="647"/>
      <c r="BM23" s="647"/>
      <c r="BN23" s="647"/>
      <c r="BO23" s="647"/>
      <c r="BP23" s="647"/>
      <c r="BQ23" s="647"/>
      <c r="BR23" s="647"/>
      <c r="BS23" s="647"/>
      <c r="BT23" s="647"/>
      <c r="BU23" s="716"/>
      <c r="BV23" s="716"/>
      <c r="BW23" s="778"/>
      <c r="BX23" s="778"/>
      <c r="BY23" s="778"/>
      <c r="BZ23" s="778"/>
      <c r="CA23" s="778"/>
      <c r="CB23" s="778"/>
      <c r="CC23" s="778"/>
      <c r="CD23" s="778"/>
      <c r="CE23" s="778"/>
      <c r="CF23" s="778"/>
      <c r="CG23" s="778"/>
      <c r="CH23" s="778"/>
      <c r="CI23" s="778"/>
      <c r="CJ23" s="778"/>
      <c r="CK23" s="778"/>
      <c r="CL23" s="778"/>
      <c r="CM23" s="778"/>
      <c r="CN23" s="778"/>
      <c r="CO23" s="778"/>
      <c r="CP23" s="778"/>
      <c r="CQ23" s="778"/>
      <c r="CR23" s="778"/>
      <c r="CS23" s="778"/>
      <c r="CT23" s="778"/>
      <c r="CU23" s="778"/>
      <c r="CV23" s="778"/>
      <c r="CW23" s="778"/>
      <c r="CX23" s="778"/>
      <c r="CY23" s="778"/>
      <c r="CZ23" s="778"/>
      <c r="DA23" s="778"/>
      <c r="DB23" s="796"/>
      <c r="DC23" s="716"/>
      <c r="DD23" s="647"/>
      <c r="DE23" s="647"/>
      <c r="DF23" s="647"/>
      <c r="DG23" s="647"/>
      <c r="DH23" s="647"/>
      <c r="DI23" s="647"/>
      <c r="DJ23" s="647"/>
      <c r="DK23" s="647"/>
      <c r="DL23" s="647"/>
      <c r="DM23" s="647"/>
      <c r="DN23" s="647"/>
      <c r="DO23" s="647"/>
      <c r="DP23" s="647"/>
      <c r="DQ23" s="647"/>
      <c r="DR23" s="647"/>
      <c r="DS23" s="719"/>
      <c r="DT23" s="719"/>
      <c r="DU23" s="718"/>
      <c r="DV23" s="719"/>
      <c r="DW23" s="647"/>
      <c r="DX23" s="647"/>
      <c r="DY23" s="647"/>
      <c r="DZ23" s="647"/>
      <c r="EA23" s="647"/>
      <c r="EB23" s="647"/>
      <c r="EC23" s="647"/>
      <c r="ED23" s="647"/>
      <c r="EE23" s="647"/>
      <c r="EF23" s="647"/>
      <c r="EG23" s="647"/>
      <c r="EH23" s="647"/>
      <c r="EI23" s="647"/>
      <c r="EJ23" s="647"/>
      <c r="EK23" s="647"/>
      <c r="EL23" s="716"/>
      <c r="EM23" s="717"/>
      <c r="EN23" s="778"/>
      <c r="EO23" s="778"/>
      <c r="EP23" s="778"/>
      <c r="EQ23" s="778"/>
      <c r="ER23" s="778"/>
      <c r="ES23" s="778"/>
      <c r="ET23" s="778"/>
      <c r="EU23" s="778"/>
      <c r="EV23" s="778"/>
      <c r="EW23" s="778"/>
      <c r="EX23" s="778"/>
      <c r="EY23" s="778"/>
      <c r="EZ23" s="778"/>
      <c r="FA23" s="778"/>
      <c r="FB23" s="778"/>
      <c r="FC23" s="778"/>
      <c r="FD23" s="778"/>
      <c r="FE23" s="778"/>
      <c r="FF23" s="778"/>
      <c r="FG23" s="796"/>
      <c r="FH23" s="716"/>
      <c r="FI23" s="1030"/>
      <c r="FJ23" s="1030"/>
      <c r="FK23" s="1030"/>
      <c r="FL23" s="1030"/>
      <c r="FM23" s="1030"/>
      <c r="FN23" s="1030"/>
      <c r="FO23" s="1030"/>
      <c r="FP23" s="1030"/>
      <c r="FQ23" s="1030"/>
      <c r="FR23" s="1030"/>
      <c r="FS23" s="1030"/>
      <c r="FT23" s="1030"/>
      <c r="FU23" s="1030"/>
      <c r="FV23" s="1030"/>
      <c r="FW23" s="1030"/>
      <c r="FX23" s="1030"/>
      <c r="FY23" s="719"/>
      <c r="FZ23" s="969"/>
      <c r="GA23" s="778"/>
      <c r="GB23" s="778"/>
      <c r="GC23" s="778"/>
      <c r="GD23" s="778"/>
      <c r="GE23" s="778"/>
      <c r="GF23" s="778"/>
      <c r="GG23" s="778"/>
      <c r="GH23" s="778"/>
      <c r="GI23" s="778"/>
      <c r="GJ23" s="778"/>
      <c r="GK23" s="778"/>
      <c r="GL23" s="778"/>
      <c r="GM23" s="778"/>
      <c r="GN23" s="778"/>
      <c r="GO23" s="778"/>
      <c r="GP23" s="778"/>
      <c r="GQ23" s="778"/>
      <c r="GR23" s="778"/>
      <c r="GS23" s="719"/>
      <c r="GT23" s="719"/>
      <c r="GU23" s="647"/>
      <c r="GV23" s="647"/>
      <c r="GW23" s="647"/>
      <c r="GX23" s="647"/>
      <c r="GY23" s="647"/>
      <c r="GZ23" s="647"/>
      <c r="HA23" s="647"/>
      <c r="HB23" s="647"/>
      <c r="HC23" s="647"/>
      <c r="HD23" s="647"/>
      <c r="HE23" s="647"/>
      <c r="HF23" s="647"/>
      <c r="HG23" s="716"/>
      <c r="HH23" s="715"/>
      <c r="HM23" s="195"/>
      <c r="HN23" s="195"/>
    </row>
    <row r="24" spans="1:222" ht="20.25" customHeight="1" x14ac:dyDescent="0.2">
      <c r="A24" s="16"/>
      <c r="B24" s="993" t="s">
        <v>72</v>
      </c>
      <c r="C24" s="993"/>
      <c r="D24" s="993"/>
      <c r="E24" s="993"/>
      <c r="F24" s="993"/>
      <c r="G24" s="993"/>
      <c r="H24" s="993"/>
      <c r="I24" s="993"/>
      <c r="J24" s="993"/>
      <c r="K24" s="993"/>
      <c r="L24" s="993"/>
      <c r="M24" s="993"/>
      <c r="N24" s="993"/>
      <c r="O24" s="993"/>
      <c r="P24" s="993"/>
      <c r="Q24" s="993"/>
      <c r="R24" s="993"/>
      <c r="S24" s="993"/>
      <c r="T24" s="993"/>
      <c r="U24" s="993"/>
      <c r="V24" s="993"/>
      <c r="W24" s="996">
        <v>5510</v>
      </c>
      <c r="X24" s="832" t="s">
        <v>219</v>
      </c>
      <c r="Y24" s="833"/>
      <c r="Z24" s="833"/>
      <c r="AA24" s="833"/>
      <c r="AB24" s="833"/>
      <c r="AC24" s="833"/>
      <c r="AD24" s="833"/>
      <c r="AE24" s="833"/>
      <c r="AF24" s="833"/>
      <c r="AG24" s="833"/>
      <c r="AH24" s="833"/>
      <c r="AI24" s="833"/>
      <c r="AJ24" s="833"/>
      <c r="AK24" s="833"/>
      <c r="AL24" s="833"/>
      <c r="AM24" s="834"/>
      <c r="AN24" s="989">
        <f>+AN29+AN33</f>
        <v>15669826</v>
      </c>
      <c r="AO24" s="986"/>
      <c r="AP24" s="986"/>
      <c r="AQ24" s="986"/>
      <c r="AR24" s="986"/>
      <c r="AS24" s="986"/>
      <c r="AT24" s="986"/>
      <c r="AU24" s="986"/>
      <c r="AV24" s="986"/>
      <c r="AW24" s="986"/>
      <c r="AX24" s="986"/>
      <c r="AY24" s="986"/>
      <c r="AZ24" s="986"/>
      <c r="BA24" s="986"/>
      <c r="BB24" s="986"/>
      <c r="BC24" s="986"/>
      <c r="BD24" s="986"/>
      <c r="BE24" s="986"/>
      <c r="BF24" s="986"/>
      <c r="BG24" s="990"/>
      <c r="BH24" s="1032" t="s">
        <v>6</v>
      </c>
      <c r="BI24" s="1032"/>
      <c r="BJ24" s="986">
        <f>+BJ29+BJ33</f>
        <v>56846</v>
      </c>
      <c r="BK24" s="986"/>
      <c r="BL24" s="986"/>
      <c r="BM24" s="986"/>
      <c r="BN24" s="986"/>
      <c r="BO24" s="986"/>
      <c r="BP24" s="986"/>
      <c r="BQ24" s="986"/>
      <c r="BR24" s="986"/>
      <c r="BS24" s="986"/>
      <c r="BT24" s="986"/>
      <c r="BU24" s="982" t="s">
        <v>7</v>
      </c>
      <c r="BV24" s="982"/>
      <c r="BW24" s="987">
        <f>+BW29+BW33</f>
        <v>10214836</v>
      </c>
      <c r="BX24" s="987"/>
      <c r="BY24" s="987"/>
      <c r="BZ24" s="987"/>
      <c r="CA24" s="987"/>
      <c r="CB24" s="987"/>
      <c r="CC24" s="987"/>
      <c r="CD24" s="987"/>
      <c r="CE24" s="987"/>
      <c r="CF24" s="987"/>
      <c r="CG24" s="987"/>
      <c r="CH24" s="987"/>
      <c r="CI24" s="987"/>
      <c r="CJ24" s="987"/>
      <c r="CK24" s="987"/>
      <c r="CL24" s="987">
        <f>+CL29+CL33</f>
        <v>15602</v>
      </c>
      <c r="CM24" s="987"/>
      <c r="CN24" s="987"/>
      <c r="CO24" s="987"/>
      <c r="CP24" s="987"/>
      <c r="CQ24" s="987"/>
      <c r="CR24" s="987"/>
      <c r="CS24" s="987"/>
      <c r="CT24" s="987"/>
      <c r="CU24" s="987"/>
      <c r="CV24" s="987"/>
      <c r="CW24" s="987"/>
      <c r="CX24" s="987"/>
      <c r="CY24" s="987"/>
      <c r="CZ24" s="987"/>
      <c r="DA24" s="987"/>
      <c r="DB24" s="1032" t="s">
        <v>6</v>
      </c>
      <c r="DC24" s="1032"/>
      <c r="DD24" s="986">
        <f>+DD29+DD33</f>
        <v>12676552</v>
      </c>
      <c r="DE24" s="986"/>
      <c r="DF24" s="986"/>
      <c r="DG24" s="986"/>
      <c r="DH24" s="986"/>
      <c r="DI24" s="986"/>
      <c r="DJ24" s="986"/>
      <c r="DK24" s="986"/>
      <c r="DL24" s="986"/>
      <c r="DM24" s="986"/>
      <c r="DN24" s="986"/>
      <c r="DO24" s="986"/>
      <c r="DP24" s="986"/>
      <c r="DQ24" s="986"/>
      <c r="DR24" s="986"/>
      <c r="DS24" s="982" t="s">
        <v>7</v>
      </c>
      <c r="DT24" s="982"/>
      <c r="DU24" s="1031" t="s">
        <v>6</v>
      </c>
      <c r="DV24" s="1032"/>
      <c r="DW24" s="986">
        <f>+DW29+DW33</f>
        <v>15050</v>
      </c>
      <c r="DX24" s="986"/>
      <c r="DY24" s="986"/>
      <c r="DZ24" s="986"/>
      <c r="EA24" s="986"/>
      <c r="EB24" s="986"/>
      <c r="EC24" s="986"/>
      <c r="ED24" s="986"/>
      <c r="EE24" s="986"/>
      <c r="EF24" s="986"/>
      <c r="EG24" s="986"/>
      <c r="EH24" s="986"/>
      <c r="EI24" s="986"/>
      <c r="EJ24" s="986"/>
      <c r="EK24" s="986"/>
      <c r="EL24" s="982" t="s">
        <v>7</v>
      </c>
      <c r="EM24" s="983"/>
      <c r="EN24" s="1017" t="s">
        <v>6</v>
      </c>
      <c r="EO24" s="976"/>
      <c r="EP24" s="984">
        <f>-EP29+EP33</f>
        <v>60839</v>
      </c>
      <c r="EQ24" s="984"/>
      <c r="ER24" s="984"/>
      <c r="ES24" s="984"/>
      <c r="ET24" s="984"/>
      <c r="EU24" s="984"/>
      <c r="EV24" s="984"/>
      <c r="EW24" s="984"/>
      <c r="EX24" s="984"/>
      <c r="EY24" s="984"/>
      <c r="EZ24" s="984"/>
      <c r="FA24" s="984"/>
      <c r="FB24" s="984"/>
      <c r="FC24" s="984"/>
      <c r="FD24" s="984"/>
      <c r="FE24" s="978" t="s">
        <v>7</v>
      </c>
      <c r="FF24" s="979"/>
      <c r="FG24" s="987">
        <f>+FI33+FI29</f>
        <v>220170</v>
      </c>
      <c r="FH24" s="987"/>
      <c r="FI24" s="987"/>
      <c r="FJ24" s="987"/>
      <c r="FK24" s="987"/>
      <c r="FL24" s="987"/>
      <c r="FM24" s="987"/>
      <c r="FN24" s="987"/>
      <c r="FO24" s="987"/>
      <c r="FP24" s="987"/>
      <c r="FQ24" s="987"/>
      <c r="FR24" s="987"/>
      <c r="FS24" s="987"/>
      <c r="FT24" s="987"/>
      <c r="FU24" s="987"/>
      <c r="FV24" s="987"/>
      <c r="FW24" s="987"/>
      <c r="FX24" s="987"/>
      <c r="FY24" s="987"/>
      <c r="FZ24" s="987"/>
      <c r="GA24" s="1037">
        <f>+GA29+GA33</f>
        <v>13428832</v>
      </c>
      <c r="GB24" s="978"/>
      <c r="GC24" s="978"/>
      <c r="GD24" s="978"/>
      <c r="GE24" s="978"/>
      <c r="GF24" s="978"/>
      <c r="GG24" s="978"/>
      <c r="GH24" s="978"/>
      <c r="GI24" s="978"/>
      <c r="GJ24" s="978"/>
      <c r="GK24" s="978"/>
      <c r="GL24" s="978"/>
      <c r="GM24" s="978"/>
      <c r="GN24" s="978"/>
      <c r="GO24" s="978"/>
      <c r="GP24" s="978"/>
      <c r="GQ24" s="978"/>
      <c r="GR24" s="979"/>
      <c r="GS24" s="1032" t="s">
        <v>6</v>
      </c>
      <c r="GT24" s="1032"/>
      <c r="GU24" s="986">
        <f>+GU29+GU33</f>
        <v>117685</v>
      </c>
      <c r="GV24" s="986"/>
      <c r="GW24" s="986"/>
      <c r="GX24" s="986"/>
      <c r="GY24" s="986"/>
      <c r="GZ24" s="986"/>
      <c r="HA24" s="986"/>
      <c r="HB24" s="986"/>
      <c r="HC24" s="986"/>
      <c r="HD24" s="986"/>
      <c r="HE24" s="986"/>
      <c r="HF24" s="986"/>
      <c r="HG24" s="1001" t="s">
        <v>7</v>
      </c>
      <c r="HH24" s="1033"/>
      <c r="HM24" s="196">
        <f>+HM29+HM33</f>
        <v>13531878</v>
      </c>
      <c r="HN24" s="195"/>
    </row>
    <row r="25" spans="1:222" ht="6" customHeight="1" x14ac:dyDescent="0.2">
      <c r="A25" s="18"/>
      <c r="B25" s="994"/>
      <c r="C25" s="994"/>
      <c r="D25" s="994"/>
      <c r="E25" s="994"/>
      <c r="F25" s="994"/>
      <c r="G25" s="994"/>
      <c r="H25" s="994"/>
      <c r="I25" s="994"/>
      <c r="J25" s="994"/>
      <c r="K25" s="994"/>
      <c r="L25" s="994"/>
      <c r="M25" s="994"/>
      <c r="N25" s="994"/>
      <c r="O25" s="994"/>
      <c r="P25" s="994"/>
      <c r="Q25" s="994"/>
      <c r="R25" s="994"/>
      <c r="S25" s="994"/>
      <c r="T25" s="994"/>
      <c r="U25" s="994"/>
      <c r="V25" s="994"/>
      <c r="W25" s="997"/>
      <c r="X25" s="835"/>
      <c r="Y25" s="836"/>
      <c r="Z25" s="836"/>
      <c r="AA25" s="836"/>
      <c r="AB25" s="836"/>
      <c r="AC25" s="836"/>
      <c r="AD25" s="836"/>
      <c r="AE25" s="836"/>
      <c r="AF25" s="836"/>
      <c r="AG25" s="836"/>
      <c r="AH25" s="836"/>
      <c r="AI25" s="836"/>
      <c r="AJ25" s="836"/>
      <c r="AK25" s="836"/>
      <c r="AL25" s="836"/>
      <c r="AM25" s="837"/>
      <c r="AN25" s="991"/>
      <c r="AO25" s="985"/>
      <c r="AP25" s="985"/>
      <c r="AQ25" s="985"/>
      <c r="AR25" s="985"/>
      <c r="AS25" s="985"/>
      <c r="AT25" s="985"/>
      <c r="AU25" s="985"/>
      <c r="AV25" s="985"/>
      <c r="AW25" s="985"/>
      <c r="AX25" s="985"/>
      <c r="AY25" s="985"/>
      <c r="AZ25" s="985"/>
      <c r="BA25" s="985"/>
      <c r="BB25" s="985"/>
      <c r="BC25" s="985"/>
      <c r="BD25" s="985"/>
      <c r="BE25" s="985"/>
      <c r="BF25" s="985"/>
      <c r="BG25" s="992"/>
      <c r="BH25" s="1032"/>
      <c r="BI25" s="1032"/>
      <c r="BJ25" s="986"/>
      <c r="BK25" s="986"/>
      <c r="BL25" s="986"/>
      <c r="BM25" s="986"/>
      <c r="BN25" s="986"/>
      <c r="BO25" s="986"/>
      <c r="BP25" s="986"/>
      <c r="BQ25" s="986"/>
      <c r="BR25" s="986"/>
      <c r="BS25" s="986"/>
      <c r="BT25" s="986"/>
      <c r="BU25" s="982"/>
      <c r="BV25" s="982"/>
      <c r="BW25" s="974"/>
      <c r="BX25" s="974"/>
      <c r="BY25" s="974"/>
      <c r="BZ25" s="974"/>
      <c r="CA25" s="974"/>
      <c r="CB25" s="974"/>
      <c r="CC25" s="974"/>
      <c r="CD25" s="974"/>
      <c r="CE25" s="974"/>
      <c r="CF25" s="974"/>
      <c r="CG25" s="974"/>
      <c r="CH25" s="974"/>
      <c r="CI25" s="974"/>
      <c r="CJ25" s="974"/>
      <c r="CK25" s="974"/>
      <c r="CL25" s="974"/>
      <c r="CM25" s="974"/>
      <c r="CN25" s="974"/>
      <c r="CO25" s="974"/>
      <c r="CP25" s="974"/>
      <c r="CQ25" s="974"/>
      <c r="CR25" s="974"/>
      <c r="CS25" s="974"/>
      <c r="CT25" s="974"/>
      <c r="CU25" s="974"/>
      <c r="CV25" s="974"/>
      <c r="CW25" s="974"/>
      <c r="CX25" s="974"/>
      <c r="CY25" s="974"/>
      <c r="CZ25" s="974"/>
      <c r="DA25" s="974"/>
      <c r="DB25" s="1032"/>
      <c r="DC25" s="1032"/>
      <c r="DD25" s="986"/>
      <c r="DE25" s="986"/>
      <c r="DF25" s="986"/>
      <c r="DG25" s="986"/>
      <c r="DH25" s="986"/>
      <c r="DI25" s="986"/>
      <c r="DJ25" s="986"/>
      <c r="DK25" s="986"/>
      <c r="DL25" s="986"/>
      <c r="DM25" s="986"/>
      <c r="DN25" s="986"/>
      <c r="DO25" s="986"/>
      <c r="DP25" s="986"/>
      <c r="DQ25" s="986"/>
      <c r="DR25" s="986"/>
      <c r="DS25" s="982"/>
      <c r="DT25" s="982"/>
      <c r="DU25" s="1031"/>
      <c r="DV25" s="1032"/>
      <c r="DW25" s="986"/>
      <c r="DX25" s="986"/>
      <c r="DY25" s="986"/>
      <c r="DZ25" s="986"/>
      <c r="EA25" s="986"/>
      <c r="EB25" s="986"/>
      <c r="EC25" s="986"/>
      <c r="ED25" s="986"/>
      <c r="EE25" s="986"/>
      <c r="EF25" s="986"/>
      <c r="EG25" s="986"/>
      <c r="EH25" s="986"/>
      <c r="EI25" s="986"/>
      <c r="EJ25" s="986"/>
      <c r="EK25" s="986"/>
      <c r="EL25" s="982"/>
      <c r="EM25" s="983"/>
      <c r="EN25" s="1018"/>
      <c r="EO25" s="977"/>
      <c r="EP25" s="985"/>
      <c r="EQ25" s="985"/>
      <c r="ER25" s="985"/>
      <c r="ES25" s="985"/>
      <c r="ET25" s="985"/>
      <c r="EU25" s="985"/>
      <c r="EV25" s="985"/>
      <c r="EW25" s="985"/>
      <c r="EX25" s="985"/>
      <c r="EY25" s="985"/>
      <c r="EZ25" s="985"/>
      <c r="FA25" s="985"/>
      <c r="FB25" s="985"/>
      <c r="FC25" s="985"/>
      <c r="FD25" s="985"/>
      <c r="FE25" s="980"/>
      <c r="FF25" s="981"/>
      <c r="FG25" s="974"/>
      <c r="FH25" s="974"/>
      <c r="FI25" s="974"/>
      <c r="FJ25" s="974"/>
      <c r="FK25" s="974"/>
      <c r="FL25" s="974"/>
      <c r="FM25" s="974"/>
      <c r="FN25" s="974"/>
      <c r="FO25" s="974"/>
      <c r="FP25" s="974"/>
      <c r="FQ25" s="974"/>
      <c r="FR25" s="974"/>
      <c r="FS25" s="974"/>
      <c r="FT25" s="974"/>
      <c r="FU25" s="974"/>
      <c r="FV25" s="974"/>
      <c r="FW25" s="974"/>
      <c r="FX25" s="974"/>
      <c r="FY25" s="974"/>
      <c r="FZ25" s="974"/>
      <c r="GA25" s="1038"/>
      <c r="GB25" s="980"/>
      <c r="GC25" s="980"/>
      <c r="GD25" s="980"/>
      <c r="GE25" s="980"/>
      <c r="GF25" s="980"/>
      <c r="GG25" s="980"/>
      <c r="GH25" s="980"/>
      <c r="GI25" s="980"/>
      <c r="GJ25" s="980"/>
      <c r="GK25" s="980"/>
      <c r="GL25" s="980"/>
      <c r="GM25" s="980"/>
      <c r="GN25" s="980"/>
      <c r="GO25" s="980"/>
      <c r="GP25" s="980"/>
      <c r="GQ25" s="980"/>
      <c r="GR25" s="981"/>
      <c r="GS25" s="1032"/>
      <c r="GT25" s="1032"/>
      <c r="GU25" s="986"/>
      <c r="GV25" s="986"/>
      <c r="GW25" s="986"/>
      <c r="GX25" s="986"/>
      <c r="GY25" s="986"/>
      <c r="GZ25" s="986"/>
      <c r="HA25" s="986"/>
      <c r="HB25" s="986"/>
      <c r="HC25" s="986"/>
      <c r="HD25" s="986"/>
      <c r="HE25" s="986"/>
      <c r="HF25" s="986"/>
      <c r="HG25" s="1001"/>
      <c r="HH25" s="1033"/>
      <c r="HM25" s="195"/>
      <c r="HN25" s="195"/>
    </row>
    <row r="26" spans="1:222" ht="20.25" customHeight="1" x14ac:dyDescent="0.2">
      <c r="A26" s="18"/>
      <c r="B26" s="994"/>
      <c r="C26" s="994"/>
      <c r="D26" s="994"/>
      <c r="E26" s="994"/>
      <c r="F26" s="994"/>
      <c r="G26" s="994"/>
      <c r="H26" s="994"/>
      <c r="I26" s="994"/>
      <c r="J26" s="994"/>
      <c r="K26" s="994"/>
      <c r="L26" s="994"/>
      <c r="M26" s="994"/>
      <c r="N26" s="994"/>
      <c r="O26" s="994"/>
      <c r="P26" s="994"/>
      <c r="Q26" s="994"/>
      <c r="R26" s="994"/>
      <c r="S26" s="994"/>
      <c r="T26" s="994"/>
      <c r="U26" s="994"/>
      <c r="V26" s="994"/>
      <c r="W26" s="996">
        <v>5530</v>
      </c>
      <c r="X26" s="832" t="s">
        <v>220</v>
      </c>
      <c r="Y26" s="833"/>
      <c r="Z26" s="833"/>
      <c r="AA26" s="833"/>
      <c r="AB26" s="833"/>
      <c r="AC26" s="833"/>
      <c r="AD26" s="833"/>
      <c r="AE26" s="833"/>
      <c r="AF26" s="833"/>
      <c r="AG26" s="833"/>
      <c r="AH26" s="833"/>
      <c r="AI26" s="833"/>
      <c r="AJ26" s="833"/>
      <c r="AK26" s="833"/>
      <c r="AL26" s="833"/>
      <c r="AM26" s="834"/>
      <c r="AN26" s="958">
        <f>+AN31+AN35</f>
        <v>15069463</v>
      </c>
      <c r="AO26" s="959"/>
      <c r="AP26" s="959"/>
      <c r="AQ26" s="959"/>
      <c r="AR26" s="959"/>
      <c r="AS26" s="959"/>
      <c r="AT26" s="959"/>
      <c r="AU26" s="959"/>
      <c r="AV26" s="959"/>
      <c r="AW26" s="959"/>
      <c r="AX26" s="959"/>
      <c r="AY26" s="959"/>
      <c r="AZ26" s="959"/>
      <c r="BA26" s="959"/>
      <c r="BB26" s="959"/>
      <c r="BC26" s="959"/>
      <c r="BD26" s="959"/>
      <c r="BE26" s="959"/>
      <c r="BF26" s="959"/>
      <c r="BG26" s="960"/>
      <c r="BH26" s="964" t="s">
        <v>6</v>
      </c>
      <c r="BI26" s="964"/>
      <c r="BJ26" s="984">
        <f>+BJ31+BJ35</f>
        <v>24242</v>
      </c>
      <c r="BK26" s="984"/>
      <c r="BL26" s="984"/>
      <c r="BM26" s="984"/>
      <c r="BN26" s="984"/>
      <c r="BO26" s="984"/>
      <c r="BP26" s="984"/>
      <c r="BQ26" s="984"/>
      <c r="BR26" s="984"/>
      <c r="BS26" s="984"/>
      <c r="BT26" s="984"/>
      <c r="BU26" s="978" t="s">
        <v>7</v>
      </c>
      <c r="BV26" s="978"/>
      <c r="BW26" s="973">
        <f>+BW31+BW35</f>
        <v>14448991</v>
      </c>
      <c r="BX26" s="973"/>
      <c r="BY26" s="973"/>
      <c r="BZ26" s="973"/>
      <c r="CA26" s="973"/>
      <c r="CB26" s="973"/>
      <c r="CC26" s="973"/>
      <c r="CD26" s="973"/>
      <c r="CE26" s="973"/>
      <c r="CF26" s="973"/>
      <c r="CG26" s="973"/>
      <c r="CH26" s="973"/>
      <c r="CI26" s="973"/>
      <c r="CJ26" s="973"/>
      <c r="CK26" s="973"/>
      <c r="CL26" s="973">
        <f>+CL31+CL35</f>
        <v>4284</v>
      </c>
      <c r="CM26" s="973"/>
      <c r="CN26" s="973"/>
      <c r="CO26" s="973"/>
      <c r="CP26" s="973"/>
      <c r="CQ26" s="973"/>
      <c r="CR26" s="973"/>
      <c r="CS26" s="973"/>
      <c r="CT26" s="973"/>
      <c r="CU26" s="973"/>
      <c r="CV26" s="973"/>
      <c r="CW26" s="973"/>
      <c r="CX26" s="973"/>
      <c r="CY26" s="973"/>
      <c r="CZ26" s="973"/>
      <c r="DA26" s="973"/>
      <c r="DB26" s="976" t="s">
        <v>6</v>
      </c>
      <c r="DC26" s="976"/>
      <c r="DD26" s="984">
        <f>+DD31+DD35</f>
        <v>13956369</v>
      </c>
      <c r="DE26" s="984"/>
      <c r="DF26" s="984"/>
      <c r="DG26" s="984"/>
      <c r="DH26" s="984"/>
      <c r="DI26" s="984"/>
      <c r="DJ26" s="984"/>
      <c r="DK26" s="984"/>
      <c r="DL26" s="984"/>
      <c r="DM26" s="984"/>
      <c r="DN26" s="984"/>
      <c r="DO26" s="984"/>
      <c r="DP26" s="984"/>
      <c r="DQ26" s="984"/>
      <c r="DR26" s="984"/>
      <c r="DS26" s="978" t="s">
        <v>7</v>
      </c>
      <c r="DT26" s="978"/>
      <c r="DU26" s="1017" t="s">
        <v>6</v>
      </c>
      <c r="DV26" s="976"/>
      <c r="DW26" s="984">
        <f>+DW31+DW35</f>
        <v>27347</v>
      </c>
      <c r="DX26" s="984"/>
      <c r="DY26" s="984"/>
      <c r="DZ26" s="984"/>
      <c r="EA26" s="984"/>
      <c r="EB26" s="984"/>
      <c r="EC26" s="984"/>
      <c r="ED26" s="984"/>
      <c r="EE26" s="984"/>
      <c r="EF26" s="984"/>
      <c r="EG26" s="984"/>
      <c r="EH26" s="984"/>
      <c r="EI26" s="984"/>
      <c r="EJ26" s="984"/>
      <c r="EK26" s="984"/>
      <c r="EL26" s="978" t="s">
        <v>7</v>
      </c>
      <c r="EM26" s="979"/>
      <c r="EN26" s="1042" t="s">
        <v>6</v>
      </c>
      <c r="EO26" s="984"/>
      <c r="EP26" s="984">
        <f>+EP31+EP35</f>
        <v>32604</v>
      </c>
      <c r="EQ26" s="984"/>
      <c r="ER26" s="984"/>
      <c r="ES26" s="984"/>
      <c r="ET26" s="984"/>
      <c r="EU26" s="984"/>
      <c r="EV26" s="984"/>
      <c r="EW26" s="984"/>
      <c r="EX26" s="984"/>
      <c r="EY26" s="984"/>
      <c r="EZ26" s="984"/>
      <c r="FA26" s="984"/>
      <c r="FB26" s="984"/>
      <c r="FC26" s="984"/>
      <c r="FD26" s="984"/>
      <c r="FE26" s="984" t="s">
        <v>7</v>
      </c>
      <c r="FF26" s="1044"/>
      <c r="FG26" s="973">
        <f>+FI35-FI31</f>
        <v>130804</v>
      </c>
      <c r="FH26" s="973"/>
      <c r="FI26" s="973"/>
      <c r="FJ26" s="973"/>
      <c r="FK26" s="973"/>
      <c r="FL26" s="973"/>
      <c r="FM26" s="973"/>
      <c r="FN26" s="973"/>
      <c r="FO26" s="973"/>
      <c r="FP26" s="973"/>
      <c r="FQ26" s="973"/>
      <c r="FR26" s="973"/>
      <c r="FS26" s="973"/>
      <c r="FT26" s="973"/>
      <c r="FU26" s="973"/>
      <c r="FV26" s="973"/>
      <c r="FW26" s="973"/>
      <c r="FX26" s="973"/>
      <c r="FY26" s="973"/>
      <c r="FZ26" s="973"/>
      <c r="GA26" s="1037">
        <f>+AN26-BJ26+BW26+CL26-DD26-DW26-EP26+FG26+GU26</f>
        <v>15669826</v>
      </c>
      <c r="GB26" s="978"/>
      <c r="GC26" s="978"/>
      <c r="GD26" s="978"/>
      <c r="GE26" s="978"/>
      <c r="GF26" s="978"/>
      <c r="GG26" s="978"/>
      <c r="GH26" s="978"/>
      <c r="GI26" s="978"/>
      <c r="GJ26" s="978"/>
      <c r="GK26" s="978"/>
      <c r="GL26" s="978"/>
      <c r="GM26" s="978"/>
      <c r="GN26" s="978"/>
      <c r="GO26" s="978"/>
      <c r="GP26" s="978"/>
      <c r="GQ26" s="978"/>
      <c r="GR26" s="979"/>
      <c r="GS26" s="976" t="s">
        <v>6</v>
      </c>
      <c r="GT26" s="976"/>
      <c r="GU26" s="984">
        <f>+GU31+GU35</f>
        <v>56846</v>
      </c>
      <c r="GV26" s="984"/>
      <c r="GW26" s="984"/>
      <c r="GX26" s="984"/>
      <c r="GY26" s="984"/>
      <c r="GZ26" s="984"/>
      <c r="HA26" s="984"/>
      <c r="HB26" s="984"/>
      <c r="HC26" s="984"/>
      <c r="HD26" s="984"/>
      <c r="HE26" s="984"/>
      <c r="HF26" s="984"/>
      <c r="HG26" s="956" t="s">
        <v>7</v>
      </c>
      <c r="HH26" s="1035"/>
      <c r="HM26" s="195"/>
      <c r="HN26" s="196">
        <f>+HN31+HN35</f>
        <v>19019161</v>
      </c>
    </row>
    <row r="27" spans="1:222" ht="6" customHeight="1" x14ac:dyDescent="0.2">
      <c r="A27" s="20"/>
      <c r="B27" s="995"/>
      <c r="C27" s="995"/>
      <c r="D27" s="995"/>
      <c r="E27" s="995"/>
      <c r="F27" s="995"/>
      <c r="G27" s="995"/>
      <c r="H27" s="995"/>
      <c r="I27" s="995"/>
      <c r="J27" s="995"/>
      <c r="K27" s="995"/>
      <c r="L27" s="995"/>
      <c r="M27" s="995"/>
      <c r="N27" s="995"/>
      <c r="O27" s="995"/>
      <c r="P27" s="995"/>
      <c r="Q27" s="995"/>
      <c r="R27" s="995"/>
      <c r="S27" s="995"/>
      <c r="T27" s="995"/>
      <c r="U27" s="995"/>
      <c r="V27" s="995"/>
      <c r="W27" s="997"/>
      <c r="X27" s="835"/>
      <c r="Y27" s="836"/>
      <c r="Z27" s="836"/>
      <c r="AA27" s="836"/>
      <c r="AB27" s="836"/>
      <c r="AC27" s="836"/>
      <c r="AD27" s="836"/>
      <c r="AE27" s="836"/>
      <c r="AF27" s="836"/>
      <c r="AG27" s="836"/>
      <c r="AH27" s="836"/>
      <c r="AI27" s="836"/>
      <c r="AJ27" s="836"/>
      <c r="AK27" s="836"/>
      <c r="AL27" s="836"/>
      <c r="AM27" s="837"/>
      <c r="AN27" s="970"/>
      <c r="AO27" s="971"/>
      <c r="AP27" s="971"/>
      <c r="AQ27" s="971"/>
      <c r="AR27" s="971"/>
      <c r="AS27" s="971"/>
      <c r="AT27" s="971"/>
      <c r="AU27" s="971"/>
      <c r="AV27" s="971"/>
      <c r="AW27" s="971"/>
      <c r="AX27" s="971"/>
      <c r="AY27" s="971"/>
      <c r="AZ27" s="971"/>
      <c r="BA27" s="971"/>
      <c r="BB27" s="971"/>
      <c r="BC27" s="971"/>
      <c r="BD27" s="971"/>
      <c r="BE27" s="971"/>
      <c r="BF27" s="971"/>
      <c r="BG27" s="972"/>
      <c r="BH27" s="1009"/>
      <c r="BI27" s="1009"/>
      <c r="BJ27" s="985"/>
      <c r="BK27" s="985"/>
      <c r="BL27" s="985"/>
      <c r="BM27" s="985"/>
      <c r="BN27" s="985"/>
      <c r="BO27" s="985"/>
      <c r="BP27" s="985"/>
      <c r="BQ27" s="985"/>
      <c r="BR27" s="985"/>
      <c r="BS27" s="985"/>
      <c r="BT27" s="985"/>
      <c r="BU27" s="980"/>
      <c r="BV27" s="980"/>
      <c r="BW27" s="974"/>
      <c r="BX27" s="974"/>
      <c r="BY27" s="974"/>
      <c r="BZ27" s="974"/>
      <c r="CA27" s="974"/>
      <c r="CB27" s="974"/>
      <c r="CC27" s="974"/>
      <c r="CD27" s="974"/>
      <c r="CE27" s="974"/>
      <c r="CF27" s="974"/>
      <c r="CG27" s="974"/>
      <c r="CH27" s="974"/>
      <c r="CI27" s="974"/>
      <c r="CJ27" s="974"/>
      <c r="CK27" s="974"/>
      <c r="CL27" s="974"/>
      <c r="CM27" s="974"/>
      <c r="CN27" s="974"/>
      <c r="CO27" s="974"/>
      <c r="CP27" s="974"/>
      <c r="CQ27" s="974"/>
      <c r="CR27" s="974"/>
      <c r="CS27" s="974"/>
      <c r="CT27" s="974"/>
      <c r="CU27" s="974"/>
      <c r="CV27" s="974"/>
      <c r="CW27" s="974"/>
      <c r="CX27" s="974"/>
      <c r="CY27" s="974"/>
      <c r="CZ27" s="974"/>
      <c r="DA27" s="974"/>
      <c r="DB27" s="977"/>
      <c r="DC27" s="977"/>
      <c r="DD27" s="985"/>
      <c r="DE27" s="985"/>
      <c r="DF27" s="985"/>
      <c r="DG27" s="985"/>
      <c r="DH27" s="985"/>
      <c r="DI27" s="985"/>
      <c r="DJ27" s="985"/>
      <c r="DK27" s="985"/>
      <c r="DL27" s="985"/>
      <c r="DM27" s="985"/>
      <c r="DN27" s="985"/>
      <c r="DO27" s="985"/>
      <c r="DP27" s="985"/>
      <c r="DQ27" s="985"/>
      <c r="DR27" s="985"/>
      <c r="DS27" s="980"/>
      <c r="DT27" s="980"/>
      <c r="DU27" s="1018"/>
      <c r="DV27" s="977"/>
      <c r="DW27" s="985"/>
      <c r="DX27" s="985"/>
      <c r="DY27" s="985"/>
      <c r="DZ27" s="985"/>
      <c r="EA27" s="985"/>
      <c r="EB27" s="985"/>
      <c r="EC27" s="985"/>
      <c r="ED27" s="985"/>
      <c r="EE27" s="985"/>
      <c r="EF27" s="985"/>
      <c r="EG27" s="985"/>
      <c r="EH27" s="985"/>
      <c r="EI27" s="985"/>
      <c r="EJ27" s="985"/>
      <c r="EK27" s="985"/>
      <c r="EL27" s="980"/>
      <c r="EM27" s="981"/>
      <c r="EN27" s="1043"/>
      <c r="EO27" s="986"/>
      <c r="EP27" s="986"/>
      <c r="EQ27" s="986"/>
      <c r="ER27" s="986"/>
      <c r="ES27" s="986"/>
      <c r="ET27" s="986"/>
      <c r="EU27" s="986"/>
      <c r="EV27" s="986"/>
      <c r="EW27" s="986"/>
      <c r="EX27" s="986"/>
      <c r="EY27" s="986"/>
      <c r="EZ27" s="986"/>
      <c r="FA27" s="986"/>
      <c r="FB27" s="986"/>
      <c r="FC27" s="986"/>
      <c r="FD27" s="986"/>
      <c r="FE27" s="986"/>
      <c r="FF27" s="990"/>
      <c r="FG27" s="974"/>
      <c r="FH27" s="974"/>
      <c r="FI27" s="974"/>
      <c r="FJ27" s="974"/>
      <c r="FK27" s="974"/>
      <c r="FL27" s="974"/>
      <c r="FM27" s="974"/>
      <c r="FN27" s="974"/>
      <c r="FO27" s="974"/>
      <c r="FP27" s="974"/>
      <c r="FQ27" s="974"/>
      <c r="FR27" s="974"/>
      <c r="FS27" s="974"/>
      <c r="FT27" s="974"/>
      <c r="FU27" s="974"/>
      <c r="FV27" s="974"/>
      <c r="FW27" s="974"/>
      <c r="FX27" s="974"/>
      <c r="FY27" s="974"/>
      <c r="FZ27" s="974"/>
      <c r="GA27" s="1038"/>
      <c r="GB27" s="980"/>
      <c r="GC27" s="980"/>
      <c r="GD27" s="980"/>
      <c r="GE27" s="980"/>
      <c r="GF27" s="980"/>
      <c r="GG27" s="980"/>
      <c r="GH27" s="980"/>
      <c r="GI27" s="980"/>
      <c r="GJ27" s="980"/>
      <c r="GK27" s="980"/>
      <c r="GL27" s="980"/>
      <c r="GM27" s="980"/>
      <c r="GN27" s="980"/>
      <c r="GO27" s="980"/>
      <c r="GP27" s="980"/>
      <c r="GQ27" s="980"/>
      <c r="GR27" s="981"/>
      <c r="GS27" s="977"/>
      <c r="GT27" s="977"/>
      <c r="GU27" s="985"/>
      <c r="GV27" s="985"/>
      <c r="GW27" s="985"/>
      <c r="GX27" s="985"/>
      <c r="GY27" s="985"/>
      <c r="GZ27" s="985"/>
      <c r="HA27" s="985"/>
      <c r="HB27" s="985"/>
      <c r="HC27" s="985"/>
      <c r="HD27" s="985"/>
      <c r="HE27" s="985"/>
      <c r="HF27" s="985"/>
      <c r="HG27" s="957"/>
      <c r="HH27" s="1036"/>
      <c r="HM27" s="195"/>
      <c r="HN27" s="195"/>
    </row>
    <row r="28" spans="1:222" ht="13.5" customHeight="1" x14ac:dyDescent="0.2">
      <c r="A28" s="16"/>
      <c r="B28" s="953" t="s">
        <v>1</v>
      </c>
      <c r="C28" s="953"/>
      <c r="D28" s="953"/>
      <c r="E28" s="953"/>
      <c r="F28" s="953"/>
      <c r="G28" s="953"/>
      <c r="H28" s="953"/>
      <c r="I28" s="953"/>
      <c r="J28" s="953"/>
      <c r="K28" s="953"/>
      <c r="L28" s="953"/>
      <c r="M28" s="953"/>
      <c r="N28" s="953"/>
      <c r="O28" s="953"/>
      <c r="P28" s="953"/>
      <c r="Q28" s="953"/>
      <c r="R28" s="953"/>
      <c r="S28" s="953"/>
      <c r="T28" s="953"/>
      <c r="U28" s="953"/>
      <c r="V28" s="65"/>
      <c r="W28" s="175"/>
      <c r="X28" s="676" t="s">
        <v>219</v>
      </c>
      <c r="Y28" s="677"/>
      <c r="Z28" s="677"/>
      <c r="AA28" s="677"/>
      <c r="AB28" s="677"/>
      <c r="AC28" s="677"/>
      <c r="AD28" s="677"/>
      <c r="AE28" s="677"/>
      <c r="AF28" s="677"/>
      <c r="AG28" s="677"/>
      <c r="AH28" s="677"/>
      <c r="AI28" s="677"/>
      <c r="AJ28" s="677"/>
      <c r="AK28" s="677"/>
      <c r="AL28" s="677"/>
      <c r="AM28" s="678"/>
      <c r="AN28" s="644"/>
      <c r="AO28" s="636"/>
      <c r="AP28" s="636"/>
      <c r="AQ28" s="636"/>
      <c r="AR28" s="636"/>
      <c r="AS28" s="636"/>
      <c r="AT28" s="636"/>
      <c r="AU28" s="636"/>
      <c r="AV28" s="636"/>
      <c r="AW28" s="636"/>
      <c r="AX28" s="636"/>
      <c r="AY28" s="636"/>
      <c r="AZ28" s="636"/>
      <c r="BA28" s="636"/>
      <c r="BB28" s="636"/>
      <c r="BC28" s="636"/>
      <c r="BD28" s="636"/>
      <c r="BE28" s="636"/>
      <c r="BF28" s="636"/>
      <c r="BG28" s="636"/>
      <c r="BH28" s="800"/>
      <c r="BI28" s="790"/>
      <c r="BJ28" s="636"/>
      <c r="BK28" s="636"/>
      <c r="BL28" s="636"/>
      <c r="BM28" s="636"/>
      <c r="BN28" s="636"/>
      <c r="BO28" s="636"/>
      <c r="BP28" s="636"/>
      <c r="BQ28" s="636"/>
      <c r="BR28" s="636"/>
      <c r="BS28" s="636"/>
      <c r="BT28" s="636"/>
      <c r="BU28" s="779"/>
      <c r="BV28" s="779"/>
      <c r="BW28" s="640"/>
      <c r="BX28" s="636"/>
      <c r="BY28" s="636"/>
      <c r="BZ28" s="636"/>
      <c r="CA28" s="636"/>
      <c r="CB28" s="636"/>
      <c r="CC28" s="636"/>
      <c r="CD28" s="636"/>
      <c r="CE28" s="636"/>
      <c r="CF28" s="636"/>
      <c r="CG28" s="636"/>
      <c r="CH28" s="636"/>
      <c r="CI28" s="636"/>
      <c r="CJ28" s="636"/>
      <c r="CK28" s="636"/>
      <c r="CL28" s="640"/>
      <c r="CM28" s="636"/>
      <c r="CN28" s="636"/>
      <c r="CO28" s="636"/>
      <c r="CP28" s="636"/>
      <c r="CQ28" s="636"/>
      <c r="CR28" s="636"/>
      <c r="CS28" s="636"/>
      <c r="CT28" s="636"/>
      <c r="CU28" s="636"/>
      <c r="CV28" s="636"/>
      <c r="CW28" s="636"/>
      <c r="CX28" s="636"/>
      <c r="CY28" s="636"/>
      <c r="CZ28" s="636"/>
      <c r="DA28" s="636"/>
      <c r="DB28" s="800"/>
      <c r="DC28" s="790"/>
      <c r="DD28" s="636"/>
      <c r="DE28" s="636"/>
      <c r="DF28" s="636"/>
      <c r="DG28" s="636"/>
      <c r="DH28" s="636"/>
      <c r="DI28" s="636"/>
      <c r="DJ28" s="636"/>
      <c r="DK28" s="636"/>
      <c r="DL28" s="636"/>
      <c r="DM28" s="636"/>
      <c r="DN28" s="636"/>
      <c r="DO28" s="636"/>
      <c r="DP28" s="636"/>
      <c r="DQ28" s="636"/>
      <c r="DR28" s="636"/>
      <c r="DS28" s="779"/>
      <c r="DT28" s="779"/>
      <c r="DU28" s="800"/>
      <c r="DV28" s="790"/>
      <c r="DW28" s="636"/>
      <c r="DX28" s="636"/>
      <c r="DY28" s="636"/>
      <c r="DZ28" s="636"/>
      <c r="EA28" s="636"/>
      <c r="EB28" s="636"/>
      <c r="EC28" s="636"/>
      <c r="ED28" s="636"/>
      <c r="EE28" s="636"/>
      <c r="EF28" s="636"/>
      <c r="EG28" s="636"/>
      <c r="EH28" s="636"/>
      <c r="EI28" s="636"/>
      <c r="EJ28" s="636"/>
      <c r="EK28" s="636"/>
      <c r="EL28" s="779"/>
      <c r="EM28" s="779"/>
      <c r="EN28" s="176"/>
      <c r="EO28" s="177"/>
      <c r="EP28" s="177"/>
      <c r="EQ28" s="177"/>
      <c r="ER28" s="177"/>
      <c r="ES28" s="177"/>
      <c r="ET28" s="177"/>
      <c r="EU28" s="177"/>
      <c r="EV28" s="177"/>
      <c r="EW28" s="177"/>
      <c r="EX28" s="177"/>
      <c r="EY28" s="177"/>
      <c r="EZ28" s="177"/>
      <c r="FA28" s="177"/>
      <c r="FB28" s="177"/>
      <c r="FC28" s="177"/>
      <c r="FD28" s="177"/>
      <c r="FE28" s="177"/>
      <c r="FF28" s="178"/>
      <c r="FG28" s="975"/>
      <c r="FH28" s="779"/>
      <c r="FI28" s="636"/>
      <c r="FJ28" s="636"/>
      <c r="FK28" s="636"/>
      <c r="FL28" s="636"/>
      <c r="FM28" s="636"/>
      <c r="FN28" s="636"/>
      <c r="FO28" s="636"/>
      <c r="FP28" s="636"/>
      <c r="FQ28" s="636"/>
      <c r="FR28" s="636"/>
      <c r="FS28" s="636"/>
      <c r="FT28" s="636"/>
      <c r="FU28" s="636"/>
      <c r="FV28" s="636"/>
      <c r="FW28" s="636"/>
      <c r="FX28" s="636"/>
      <c r="FY28" s="790"/>
      <c r="FZ28" s="790"/>
      <c r="GA28" s="640"/>
      <c r="GB28" s="636"/>
      <c r="GC28" s="636"/>
      <c r="GD28" s="636"/>
      <c r="GE28" s="636"/>
      <c r="GF28" s="636"/>
      <c r="GG28" s="636"/>
      <c r="GH28" s="636"/>
      <c r="GI28" s="636"/>
      <c r="GJ28" s="636"/>
      <c r="GK28" s="636"/>
      <c r="GL28" s="636"/>
      <c r="GM28" s="636"/>
      <c r="GN28" s="636"/>
      <c r="GO28" s="636"/>
      <c r="GP28" s="636"/>
      <c r="GQ28" s="636"/>
      <c r="GR28" s="636"/>
      <c r="GS28" s="800"/>
      <c r="GT28" s="790"/>
      <c r="GU28" s="636"/>
      <c r="GV28" s="636"/>
      <c r="GW28" s="636"/>
      <c r="GX28" s="636"/>
      <c r="GY28" s="636"/>
      <c r="GZ28" s="636"/>
      <c r="HA28" s="636"/>
      <c r="HB28" s="636"/>
      <c r="HC28" s="636"/>
      <c r="HD28" s="636"/>
      <c r="HE28" s="636"/>
      <c r="HF28" s="636"/>
      <c r="HG28" s="779"/>
      <c r="HH28" s="799"/>
      <c r="HM28" s="195"/>
      <c r="HN28" s="195"/>
    </row>
    <row r="29" spans="1:222" ht="12.75" customHeight="1" x14ac:dyDescent="0.2">
      <c r="A29" s="18"/>
      <c r="B29" s="954" t="s">
        <v>166</v>
      </c>
      <c r="C29" s="954"/>
      <c r="D29" s="954"/>
      <c r="E29" s="954"/>
      <c r="F29" s="954"/>
      <c r="G29" s="954"/>
      <c r="H29" s="954"/>
      <c r="I29" s="954"/>
      <c r="J29" s="954"/>
      <c r="K29" s="954"/>
      <c r="L29" s="954"/>
      <c r="M29" s="954"/>
      <c r="N29" s="954"/>
      <c r="O29" s="954"/>
      <c r="P29" s="954"/>
      <c r="Q29" s="954"/>
      <c r="R29" s="954"/>
      <c r="S29" s="954"/>
      <c r="T29" s="954"/>
      <c r="U29" s="954"/>
      <c r="V29" s="954"/>
      <c r="W29" s="998">
        <v>5511</v>
      </c>
      <c r="X29" s="879"/>
      <c r="Y29" s="880"/>
      <c r="Z29" s="880"/>
      <c r="AA29" s="880"/>
      <c r="AB29" s="880"/>
      <c r="AC29" s="880"/>
      <c r="AD29" s="880"/>
      <c r="AE29" s="880"/>
      <c r="AF29" s="880"/>
      <c r="AG29" s="880"/>
      <c r="AH29" s="880"/>
      <c r="AI29" s="880"/>
      <c r="AJ29" s="880"/>
      <c r="AK29" s="880"/>
      <c r="AL29" s="880"/>
      <c r="AM29" s="881"/>
      <c r="AN29" s="809">
        <v>9417902</v>
      </c>
      <c r="AO29" s="773"/>
      <c r="AP29" s="773"/>
      <c r="AQ29" s="773"/>
      <c r="AR29" s="773"/>
      <c r="AS29" s="773"/>
      <c r="AT29" s="773"/>
      <c r="AU29" s="773"/>
      <c r="AV29" s="773"/>
      <c r="AW29" s="773"/>
      <c r="AX29" s="773"/>
      <c r="AY29" s="773"/>
      <c r="AZ29" s="773"/>
      <c r="BA29" s="773"/>
      <c r="BB29" s="773"/>
      <c r="BC29" s="773"/>
      <c r="BD29" s="773"/>
      <c r="BE29" s="773"/>
      <c r="BF29" s="773"/>
      <c r="BG29" s="773"/>
      <c r="BH29" s="804" t="s">
        <v>6</v>
      </c>
      <c r="BI29" s="703"/>
      <c r="BJ29" s="773">
        <v>47985</v>
      </c>
      <c r="BK29" s="773"/>
      <c r="BL29" s="773"/>
      <c r="BM29" s="773"/>
      <c r="BN29" s="773"/>
      <c r="BO29" s="773"/>
      <c r="BP29" s="773"/>
      <c r="BQ29" s="773"/>
      <c r="BR29" s="773"/>
      <c r="BS29" s="773"/>
      <c r="BT29" s="773"/>
      <c r="BU29" s="702" t="s">
        <v>7</v>
      </c>
      <c r="BV29" s="702"/>
      <c r="BW29" s="792">
        <v>7012699</v>
      </c>
      <c r="BX29" s="773"/>
      <c r="BY29" s="773"/>
      <c r="BZ29" s="773"/>
      <c r="CA29" s="773"/>
      <c r="CB29" s="773"/>
      <c r="CC29" s="773"/>
      <c r="CD29" s="773"/>
      <c r="CE29" s="773"/>
      <c r="CF29" s="773"/>
      <c r="CG29" s="773"/>
      <c r="CH29" s="773"/>
      <c r="CI29" s="773"/>
      <c r="CJ29" s="773"/>
      <c r="CK29" s="773"/>
      <c r="CL29" s="792">
        <v>2636</v>
      </c>
      <c r="CM29" s="773"/>
      <c r="CN29" s="773"/>
      <c r="CO29" s="773"/>
      <c r="CP29" s="773"/>
      <c r="CQ29" s="773"/>
      <c r="CR29" s="773"/>
      <c r="CS29" s="773"/>
      <c r="CT29" s="773"/>
      <c r="CU29" s="773"/>
      <c r="CV29" s="773"/>
      <c r="CW29" s="773"/>
      <c r="CX29" s="773"/>
      <c r="CY29" s="773"/>
      <c r="CZ29" s="773"/>
      <c r="DA29" s="773"/>
      <c r="DB29" s="804" t="s">
        <v>6</v>
      </c>
      <c r="DC29" s="703"/>
      <c r="DD29" s="773">
        <v>6694901</v>
      </c>
      <c r="DE29" s="773"/>
      <c r="DF29" s="773"/>
      <c r="DG29" s="773"/>
      <c r="DH29" s="773"/>
      <c r="DI29" s="773"/>
      <c r="DJ29" s="773"/>
      <c r="DK29" s="773"/>
      <c r="DL29" s="773"/>
      <c r="DM29" s="773"/>
      <c r="DN29" s="773"/>
      <c r="DO29" s="773"/>
      <c r="DP29" s="773"/>
      <c r="DQ29" s="773"/>
      <c r="DR29" s="773"/>
      <c r="DS29" s="702" t="s">
        <v>7</v>
      </c>
      <c r="DT29" s="702"/>
      <c r="DU29" s="804" t="s">
        <v>6</v>
      </c>
      <c r="DV29" s="703"/>
      <c r="DW29" s="773">
        <v>5165</v>
      </c>
      <c r="DX29" s="773"/>
      <c r="DY29" s="773"/>
      <c r="DZ29" s="773"/>
      <c r="EA29" s="773"/>
      <c r="EB29" s="773"/>
      <c r="EC29" s="773"/>
      <c r="ED29" s="773"/>
      <c r="EE29" s="773"/>
      <c r="EF29" s="773"/>
      <c r="EG29" s="773"/>
      <c r="EH29" s="773"/>
      <c r="EI29" s="773"/>
      <c r="EJ29" s="773"/>
      <c r="EK29" s="773"/>
      <c r="EL29" s="702" t="s">
        <v>7</v>
      </c>
      <c r="EM29" s="702"/>
      <c r="EN29" s="804"/>
      <c r="EO29" s="703"/>
      <c r="EP29" s="773">
        <v>4865</v>
      </c>
      <c r="EQ29" s="773"/>
      <c r="ER29" s="773"/>
      <c r="ES29" s="773"/>
      <c r="ET29" s="773"/>
      <c r="EU29" s="773"/>
      <c r="EV29" s="773"/>
      <c r="EW29" s="773"/>
      <c r="EX29" s="773"/>
      <c r="EY29" s="773"/>
      <c r="EZ29" s="773"/>
      <c r="FA29" s="773"/>
      <c r="FB29" s="773"/>
      <c r="FC29" s="773"/>
      <c r="FD29" s="773"/>
      <c r="FE29" s="702"/>
      <c r="FF29" s="702"/>
      <c r="FG29" s="804"/>
      <c r="FH29" s="703"/>
      <c r="FI29" s="1029">
        <v>119064</v>
      </c>
      <c r="FJ29" s="1029"/>
      <c r="FK29" s="1029"/>
      <c r="FL29" s="1029"/>
      <c r="FM29" s="1029"/>
      <c r="FN29" s="1029"/>
      <c r="FO29" s="1029"/>
      <c r="FP29" s="1029"/>
      <c r="FQ29" s="1029"/>
      <c r="FR29" s="1029"/>
      <c r="FS29" s="1029"/>
      <c r="FT29" s="1029"/>
      <c r="FU29" s="1029"/>
      <c r="FV29" s="1029"/>
      <c r="FW29" s="1029"/>
      <c r="FX29" s="1029"/>
      <c r="FY29" s="702"/>
      <c r="FZ29" s="702"/>
      <c r="GA29" s="804">
        <f>+AN29-BJ29+BW29+CL29-DD29+EP29+FI29+GU29-DW29</f>
        <v>9852235</v>
      </c>
      <c r="GB29" s="703"/>
      <c r="GC29" s="703"/>
      <c r="GD29" s="703"/>
      <c r="GE29" s="703"/>
      <c r="GF29" s="703"/>
      <c r="GG29" s="703"/>
      <c r="GH29" s="703"/>
      <c r="GI29" s="703"/>
      <c r="GJ29" s="703"/>
      <c r="GK29" s="703"/>
      <c r="GL29" s="703"/>
      <c r="GM29" s="703"/>
      <c r="GN29" s="703"/>
      <c r="GO29" s="703"/>
      <c r="GP29" s="703"/>
      <c r="GQ29" s="703"/>
      <c r="GR29" s="704"/>
      <c r="GS29" s="804" t="s">
        <v>6</v>
      </c>
      <c r="GT29" s="703"/>
      <c r="GU29" s="773">
        <f>+BJ29-EP29</f>
        <v>43120</v>
      </c>
      <c r="GV29" s="773"/>
      <c r="GW29" s="773"/>
      <c r="GX29" s="773"/>
      <c r="GY29" s="773"/>
      <c r="GZ29" s="773"/>
      <c r="HA29" s="773"/>
      <c r="HB29" s="773"/>
      <c r="HC29" s="773"/>
      <c r="HD29" s="773"/>
      <c r="HE29" s="773"/>
      <c r="HF29" s="773"/>
      <c r="HG29" s="702" t="s">
        <v>7</v>
      </c>
      <c r="HH29" s="775"/>
      <c r="HM29" s="195">
        <f>5274926+751671+249504+3651127+159666</f>
        <v>10086894</v>
      </c>
      <c r="HN29" s="195"/>
    </row>
    <row r="30" spans="1:222" ht="6" customHeight="1" x14ac:dyDescent="0.2">
      <c r="A30" s="18"/>
      <c r="B30" s="954"/>
      <c r="C30" s="954"/>
      <c r="D30" s="954"/>
      <c r="E30" s="954"/>
      <c r="F30" s="954"/>
      <c r="G30" s="954"/>
      <c r="H30" s="954"/>
      <c r="I30" s="954"/>
      <c r="J30" s="954"/>
      <c r="K30" s="954"/>
      <c r="L30" s="954"/>
      <c r="M30" s="954"/>
      <c r="N30" s="954"/>
      <c r="O30" s="954"/>
      <c r="P30" s="954"/>
      <c r="Q30" s="954"/>
      <c r="R30" s="954"/>
      <c r="S30" s="954"/>
      <c r="T30" s="954"/>
      <c r="U30" s="954"/>
      <c r="V30" s="954"/>
      <c r="W30" s="753"/>
      <c r="X30" s="679"/>
      <c r="Y30" s="680"/>
      <c r="Z30" s="680"/>
      <c r="AA30" s="680"/>
      <c r="AB30" s="680"/>
      <c r="AC30" s="680"/>
      <c r="AD30" s="680"/>
      <c r="AE30" s="680"/>
      <c r="AF30" s="680"/>
      <c r="AG30" s="680"/>
      <c r="AH30" s="680"/>
      <c r="AI30" s="680"/>
      <c r="AJ30" s="680"/>
      <c r="AK30" s="680"/>
      <c r="AL30" s="680"/>
      <c r="AM30" s="681"/>
      <c r="AN30" s="661"/>
      <c r="AO30" s="647"/>
      <c r="AP30" s="647"/>
      <c r="AQ30" s="647"/>
      <c r="AR30" s="647"/>
      <c r="AS30" s="647"/>
      <c r="AT30" s="647"/>
      <c r="AU30" s="647"/>
      <c r="AV30" s="647"/>
      <c r="AW30" s="647"/>
      <c r="AX30" s="647"/>
      <c r="AY30" s="647"/>
      <c r="AZ30" s="647"/>
      <c r="BA30" s="647"/>
      <c r="BB30" s="647"/>
      <c r="BC30" s="647"/>
      <c r="BD30" s="647"/>
      <c r="BE30" s="647"/>
      <c r="BF30" s="647"/>
      <c r="BG30" s="647"/>
      <c r="BH30" s="796"/>
      <c r="BI30" s="716"/>
      <c r="BJ30" s="647"/>
      <c r="BK30" s="647"/>
      <c r="BL30" s="647"/>
      <c r="BM30" s="647"/>
      <c r="BN30" s="647"/>
      <c r="BO30" s="647"/>
      <c r="BP30" s="647"/>
      <c r="BQ30" s="647"/>
      <c r="BR30" s="647"/>
      <c r="BS30" s="647"/>
      <c r="BT30" s="647"/>
      <c r="BU30" s="719"/>
      <c r="BV30" s="719"/>
      <c r="BW30" s="646"/>
      <c r="BX30" s="647"/>
      <c r="BY30" s="647"/>
      <c r="BZ30" s="647"/>
      <c r="CA30" s="647"/>
      <c r="CB30" s="647"/>
      <c r="CC30" s="647"/>
      <c r="CD30" s="647"/>
      <c r="CE30" s="647"/>
      <c r="CF30" s="647"/>
      <c r="CG30" s="647"/>
      <c r="CH30" s="647"/>
      <c r="CI30" s="647"/>
      <c r="CJ30" s="647"/>
      <c r="CK30" s="647"/>
      <c r="CL30" s="646"/>
      <c r="CM30" s="647"/>
      <c r="CN30" s="647"/>
      <c r="CO30" s="647"/>
      <c r="CP30" s="647"/>
      <c r="CQ30" s="647"/>
      <c r="CR30" s="647"/>
      <c r="CS30" s="647"/>
      <c r="CT30" s="647"/>
      <c r="CU30" s="647"/>
      <c r="CV30" s="647"/>
      <c r="CW30" s="647"/>
      <c r="CX30" s="647"/>
      <c r="CY30" s="647"/>
      <c r="CZ30" s="647"/>
      <c r="DA30" s="647"/>
      <c r="DB30" s="796"/>
      <c r="DC30" s="716"/>
      <c r="DD30" s="647"/>
      <c r="DE30" s="647"/>
      <c r="DF30" s="647"/>
      <c r="DG30" s="647"/>
      <c r="DH30" s="647"/>
      <c r="DI30" s="647"/>
      <c r="DJ30" s="647"/>
      <c r="DK30" s="647"/>
      <c r="DL30" s="647"/>
      <c r="DM30" s="647"/>
      <c r="DN30" s="647"/>
      <c r="DO30" s="647"/>
      <c r="DP30" s="647"/>
      <c r="DQ30" s="647"/>
      <c r="DR30" s="647"/>
      <c r="DS30" s="719"/>
      <c r="DT30" s="719"/>
      <c r="DU30" s="796"/>
      <c r="DV30" s="716"/>
      <c r="DW30" s="647"/>
      <c r="DX30" s="647"/>
      <c r="DY30" s="647"/>
      <c r="DZ30" s="647"/>
      <c r="EA30" s="647"/>
      <c r="EB30" s="647"/>
      <c r="EC30" s="647"/>
      <c r="ED30" s="647"/>
      <c r="EE30" s="647"/>
      <c r="EF30" s="647"/>
      <c r="EG30" s="647"/>
      <c r="EH30" s="647"/>
      <c r="EI30" s="647"/>
      <c r="EJ30" s="647"/>
      <c r="EK30" s="647"/>
      <c r="EL30" s="719"/>
      <c r="EM30" s="719"/>
      <c r="EN30" s="796"/>
      <c r="EO30" s="716"/>
      <c r="EP30" s="647"/>
      <c r="EQ30" s="647"/>
      <c r="ER30" s="647"/>
      <c r="ES30" s="647"/>
      <c r="ET30" s="647"/>
      <c r="EU30" s="647"/>
      <c r="EV30" s="647"/>
      <c r="EW30" s="647"/>
      <c r="EX30" s="647"/>
      <c r="EY30" s="647"/>
      <c r="EZ30" s="647"/>
      <c r="FA30" s="647"/>
      <c r="FB30" s="647"/>
      <c r="FC30" s="647"/>
      <c r="FD30" s="647"/>
      <c r="FE30" s="719"/>
      <c r="FF30" s="719"/>
      <c r="FG30" s="796"/>
      <c r="FH30" s="716"/>
      <c r="FI30" s="1030"/>
      <c r="FJ30" s="1030"/>
      <c r="FK30" s="1030"/>
      <c r="FL30" s="1030"/>
      <c r="FM30" s="1030"/>
      <c r="FN30" s="1030"/>
      <c r="FO30" s="1030"/>
      <c r="FP30" s="1030"/>
      <c r="FQ30" s="1030"/>
      <c r="FR30" s="1030"/>
      <c r="FS30" s="1030"/>
      <c r="FT30" s="1030"/>
      <c r="FU30" s="1030"/>
      <c r="FV30" s="1030"/>
      <c r="FW30" s="1030"/>
      <c r="FX30" s="1030"/>
      <c r="FY30" s="719"/>
      <c r="FZ30" s="719"/>
      <c r="GA30" s="796"/>
      <c r="GB30" s="716"/>
      <c r="GC30" s="716"/>
      <c r="GD30" s="716"/>
      <c r="GE30" s="716"/>
      <c r="GF30" s="716"/>
      <c r="GG30" s="716"/>
      <c r="GH30" s="716"/>
      <c r="GI30" s="716"/>
      <c r="GJ30" s="716"/>
      <c r="GK30" s="716"/>
      <c r="GL30" s="716"/>
      <c r="GM30" s="716"/>
      <c r="GN30" s="716"/>
      <c r="GO30" s="716"/>
      <c r="GP30" s="716"/>
      <c r="GQ30" s="716"/>
      <c r="GR30" s="717"/>
      <c r="GS30" s="796"/>
      <c r="GT30" s="716"/>
      <c r="GU30" s="647"/>
      <c r="GV30" s="647"/>
      <c r="GW30" s="647"/>
      <c r="GX30" s="647"/>
      <c r="GY30" s="647"/>
      <c r="GZ30" s="647"/>
      <c r="HA30" s="647"/>
      <c r="HB30" s="647"/>
      <c r="HC30" s="647"/>
      <c r="HD30" s="647"/>
      <c r="HE30" s="647"/>
      <c r="HF30" s="647"/>
      <c r="HG30" s="719"/>
      <c r="HH30" s="1041"/>
      <c r="HM30" s="195"/>
      <c r="HN30" s="195"/>
    </row>
    <row r="31" spans="1:222" ht="12.75" x14ac:dyDescent="0.2">
      <c r="A31" s="18"/>
      <c r="B31" s="954"/>
      <c r="C31" s="954"/>
      <c r="D31" s="954"/>
      <c r="E31" s="954"/>
      <c r="F31" s="954"/>
      <c r="G31" s="954"/>
      <c r="H31" s="954"/>
      <c r="I31" s="954"/>
      <c r="J31" s="954"/>
      <c r="K31" s="954"/>
      <c r="L31" s="954"/>
      <c r="M31" s="954"/>
      <c r="N31" s="954"/>
      <c r="O31" s="954"/>
      <c r="P31" s="954"/>
      <c r="Q31" s="954"/>
      <c r="R31" s="954"/>
      <c r="S31" s="954"/>
      <c r="T31" s="954"/>
      <c r="U31" s="954"/>
      <c r="V31" s="954"/>
      <c r="W31" s="805">
        <v>5531</v>
      </c>
      <c r="X31" s="676" t="s">
        <v>220</v>
      </c>
      <c r="Y31" s="677"/>
      <c r="Z31" s="677"/>
      <c r="AA31" s="677"/>
      <c r="AB31" s="677"/>
      <c r="AC31" s="677"/>
      <c r="AD31" s="677"/>
      <c r="AE31" s="677"/>
      <c r="AF31" s="677"/>
      <c r="AG31" s="677"/>
      <c r="AH31" s="677"/>
      <c r="AI31" s="677"/>
      <c r="AJ31" s="677"/>
      <c r="AK31" s="677"/>
      <c r="AL31" s="677"/>
      <c r="AM31" s="678"/>
      <c r="AN31" s="809">
        <v>8621629</v>
      </c>
      <c r="AO31" s="773"/>
      <c r="AP31" s="773"/>
      <c r="AQ31" s="773"/>
      <c r="AR31" s="773"/>
      <c r="AS31" s="773"/>
      <c r="AT31" s="773"/>
      <c r="AU31" s="773"/>
      <c r="AV31" s="773"/>
      <c r="AW31" s="773"/>
      <c r="AX31" s="773"/>
      <c r="AY31" s="773"/>
      <c r="AZ31" s="773"/>
      <c r="BA31" s="773"/>
      <c r="BB31" s="773"/>
      <c r="BC31" s="773"/>
      <c r="BD31" s="773"/>
      <c r="BE31" s="773"/>
      <c r="BF31" s="773"/>
      <c r="BG31" s="793"/>
      <c r="BH31" s="703" t="s">
        <v>6</v>
      </c>
      <c r="BI31" s="703"/>
      <c r="BJ31" s="773">
        <v>24242</v>
      </c>
      <c r="BK31" s="773"/>
      <c r="BL31" s="773"/>
      <c r="BM31" s="773"/>
      <c r="BN31" s="773"/>
      <c r="BO31" s="773"/>
      <c r="BP31" s="773"/>
      <c r="BQ31" s="773"/>
      <c r="BR31" s="773"/>
      <c r="BS31" s="773"/>
      <c r="BT31" s="773"/>
      <c r="BU31" s="702" t="s">
        <v>7</v>
      </c>
      <c r="BV31" s="702"/>
      <c r="BW31" s="771">
        <v>8826140</v>
      </c>
      <c r="BX31" s="771"/>
      <c r="BY31" s="771"/>
      <c r="BZ31" s="771"/>
      <c r="CA31" s="771"/>
      <c r="CB31" s="771"/>
      <c r="CC31" s="771"/>
      <c r="CD31" s="771"/>
      <c r="CE31" s="771"/>
      <c r="CF31" s="771"/>
      <c r="CG31" s="771"/>
      <c r="CH31" s="771"/>
      <c r="CI31" s="771"/>
      <c r="CJ31" s="771"/>
      <c r="CK31" s="771"/>
      <c r="CL31" s="771">
        <v>902</v>
      </c>
      <c r="CM31" s="771"/>
      <c r="CN31" s="771"/>
      <c r="CO31" s="771"/>
      <c r="CP31" s="771"/>
      <c r="CQ31" s="771"/>
      <c r="CR31" s="771"/>
      <c r="CS31" s="771"/>
      <c r="CT31" s="771"/>
      <c r="CU31" s="771"/>
      <c r="CV31" s="771"/>
      <c r="CW31" s="771"/>
      <c r="CX31" s="771"/>
      <c r="CY31" s="771"/>
      <c r="CZ31" s="771"/>
      <c r="DA31" s="771"/>
      <c r="DB31" s="703" t="s">
        <v>6</v>
      </c>
      <c r="DC31" s="703"/>
      <c r="DD31" s="773">
        <v>8024585</v>
      </c>
      <c r="DE31" s="773"/>
      <c r="DF31" s="773"/>
      <c r="DG31" s="773"/>
      <c r="DH31" s="773"/>
      <c r="DI31" s="773"/>
      <c r="DJ31" s="773"/>
      <c r="DK31" s="773"/>
      <c r="DL31" s="773"/>
      <c r="DM31" s="773"/>
      <c r="DN31" s="773"/>
      <c r="DO31" s="773"/>
      <c r="DP31" s="773"/>
      <c r="DQ31" s="773"/>
      <c r="DR31" s="773"/>
      <c r="DS31" s="702" t="s">
        <v>7</v>
      </c>
      <c r="DT31" s="702"/>
      <c r="DU31" s="804" t="s">
        <v>6</v>
      </c>
      <c r="DV31" s="703"/>
      <c r="DW31" s="773">
        <v>1316</v>
      </c>
      <c r="DX31" s="773"/>
      <c r="DY31" s="773"/>
      <c r="DZ31" s="773"/>
      <c r="EA31" s="773"/>
      <c r="EB31" s="773"/>
      <c r="EC31" s="773"/>
      <c r="ED31" s="773"/>
      <c r="EE31" s="773"/>
      <c r="EF31" s="773"/>
      <c r="EG31" s="773"/>
      <c r="EH31" s="773"/>
      <c r="EI31" s="773"/>
      <c r="EJ31" s="773"/>
      <c r="EK31" s="773"/>
      <c r="EL31" s="702" t="s">
        <v>7</v>
      </c>
      <c r="EM31" s="798"/>
      <c r="EN31" s="804" t="s">
        <v>6</v>
      </c>
      <c r="EO31" s="703"/>
      <c r="EP31" s="773">
        <v>23743</v>
      </c>
      <c r="EQ31" s="773"/>
      <c r="ER31" s="773"/>
      <c r="ES31" s="773"/>
      <c r="ET31" s="773"/>
      <c r="EU31" s="773"/>
      <c r="EV31" s="773"/>
      <c r="EW31" s="773"/>
      <c r="EX31" s="773"/>
      <c r="EY31" s="773"/>
      <c r="EZ31" s="773"/>
      <c r="FA31" s="773"/>
      <c r="FB31" s="773"/>
      <c r="FC31" s="773"/>
      <c r="FD31" s="773"/>
      <c r="FE31" s="702" t="s">
        <v>7</v>
      </c>
      <c r="FF31" s="798"/>
      <c r="FG31" s="804" t="s">
        <v>6</v>
      </c>
      <c r="FH31" s="703"/>
      <c r="FI31" s="1029">
        <v>4868</v>
      </c>
      <c r="FJ31" s="1029"/>
      <c r="FK31" s="1029"/>
      <c r="FL31" s="1029"/>
      <c r="FM31" s="1029"/>
      <c r="FN31" s="1029"/>
      <c r="FO31" s="1029"/>
      <c r="FP31" s="1029"/>
      <c r="FQ31" s="1029"/>
      <c r="FR31" s="1029"/>
      <c r="FS31" s="1029"/>
      <c r="FT31" s="1029"/>
      <c r="FU31" s="1029"/>
      <c r="FV31" s="1029"/>
      <c r="FW31" s="1029"/>
      <c r="FX31" s="1029"/>
      <c r="FY31" s="702" t="s">
        <v>7</v>
      </c>
      <c r="FZ31" s="798"/>
      <c r="GA31" s="975">
        <f>+AN31-BJ31+BW31+CL31-DD31-EP31-FI31+GU31-DW31</f>
        <v>9417902</v>
      </c>
      <c r="GB31" s="779"/>
      <c r="GC31" s="779"/>
      <c r="GD31" s="779"/>
      <c r="GE31" s="779"/>
      <c r="GF31" s="779"/>
      <c r="GG31" s="779"/>
      <c r="GH31" s="779"/>
      <c r="GI31" s="779"/>
      <c r="GJ31" s="779"/>
      <c r="GK31" s="779"/>
      <c r="GL31" s="779"/>
      <c r="GM31" s="779"/>
      <c r="GN31" s="779"/>
      <c r="GO31" s="779"/>
      <c r="GP31" s="779"/>
      <c r="GQ31" s="779"/>
      <c r="GR31" s="802"/>
      <c r="GS31" s="703" t="s">
        <v>6</v>
      </c>
      <c r="GT31" s="703"/>
      <c r="GU31" s="773">
        <f>+BJ31+EP31</f>
        <v>47985</v>
      </c>
      <c r="GV31" s="773"/>
      <c r="GW31" s="773"/>
      <c r="GX31" s="773"/>
      <c r="GY31" s="773"/>
      <c r="GZ31" s="773"/>
      <c r="HA31" s="773"/>
      <c r="HB31" s="773"/>
      <c r="HC31" s="773"/>
      <c r="HD31" s="773"/>
      <c r="HE31" s="773"/>
      <c r="HF31" s="773"/>
      <c r="HG31" s="702" t="s">
        <v>7</v>
      </c>
      <c r="HH31" s="775"/>
      <c r="HM31" s="195"/>
      <c r="HN31" s="195">
        <f>5054392+4241256+160193+3152195+187430</f>
        <v>12795466</v>
      </c>
    </row>
    <row r="32" spans="1:222" ht="6" customHeight="1" x14ac:dyDescent="0.2">
      <c r="A32" s="20"/>
      <c r="B32" s="955"/>
      <c r="C32" s="955"/>
      <c r="D32" s="955"/>
      <c r="E32" s="955"/>
      <c r="F32" s="955"/>
      <c r="G32" s="955"/>
      <c r="H32" s="955"/>
      <c r="I32" s="955"/>
      <c r="J32" s="955"/>
      <c r="K32" s="955"/>
      <c r="L32" s="955"/>
      <c r="M32" s="955"/>
      <c r="N32" s="955"/>
      <c r="O32" s="955"/>
      <c r="P32" s="955"/>
      <c r="Q32" s="955"/>
      <c r="R32" s="955"/>
      <c r="S32" s="955"/>
      <c r="T32" s="955"/>
      <c r="U32" s="955"/>
      <c r="V32" s="955"/>
      <c r="W32" s="753"/>
      <c r="X32" s="679"/>
      <c r="Y32" s="680"/>
      <c r="Z32" s="680"/>
      <c r="AA32" s="680"/>
      <c r="AB32" s="680"/>
      <c r="AC32" s="680"/>
      <c r="AD32" s="680"/>
      <c r="AE32" s="680"/>
      <c r="AF32" s="680"/>
      <c r="AG32" s="680"/>
      <c r="AH32" s="680"/>
      <c r="AI32" s="680"/>
      <c r="AJ32" s="680"/>
      <c r="AK32" s="680"/>
      <c r="AL32" s="680"/>
      <c r="AM32" s="681"/>
      <c r="AN32" s="661"/>
      <c r="AO32" s="647"/>
      <c r="AP32" s="647"/>
      <c r="AQ32" s="647"/>
      <c r="AR32" s="647"/>
      <c r="AS32" s="647"/>
      <c r="AT32" s="647"/>
      <c r="AU32" s="647"/>
      <c r="AV32" s="647"/>
      <c r="AW32" s="647"/>
      <c r="AX32" s="647"/>
      <c r="AY32" s="647"/>
      <c r="AZ32" s="647"/>
      <c r="BA32" s="647"/>
      <c r="BB32" s="647"/>
      <c r="BC32" s="647"/>
      <c r="BD32" s="647"/>
      <c r="BE32" s="647"/>
      <c r="BF32" s="647"/>
      <c r="BG32" s="651"/>
      <c r="BH32" s="716"/>
      <c r="BI32" s="716"/>
      <c r="BJ32" s="647"/>
      <c r="BK32" s="647"/>
      <c r="BL32" s="647"/>
      <c r="BM32" s="647"/>
      <c r="BN32" s="647"/>
      <c r="BO32" s="647"/>
      <c r="BP32" s="647"/>
      <c r="BQ32" s="647"/>
      <c r="BR32" s="647"/>
      <c r="BS32" s="647"/>
      <c r="BT32" s="647"/>
      <c r="BU32" s="719"/>
      <c r="BV32" s="719"/>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16"/>
      <c r="DC32" s="716"/>
      <c r="DD32" s="647"/>
      <c r="DE32" s="647"/>
      <c r="DF32" s="647"/>
      <c r="DG32" s="647"/>
      <c r="DH32" s="647"/>
      <c r="DI32" s="647"/>
      <c r="DJ32" s="647"/>
      <c r="DK32" s="647"/>
      <c r="DL32" s="647"/>
      <c r="DM32" s="647"/>
      <c r="DN32" s="647"/>
      <c r="DO32" s="647"/>
      <c r="DP32" s="647"/>
      <c r="DQ32" s="647"/>
      <c r="DR32" s="647"/>
      <c r="DS32" s="719"/>
      <c r="DT32" s="719"/>
      <c r="DU32" s="796"/>
      <c r="DV32" s="716"/>
      <c r="DW32" s="647"/>
      <c r="DX32" s="647"/>
      <c r="DY32" s="647"/>
      <c r="DZ32" s="647"/>
      <c r="EA32" s="647"/>
      <c r="EB32" s="647"/>
      <c r="EC32" s="647"/>
      <c r="ED32" s="647"/>
      <c r="EE32" s="647"/>
      <c r="EF32" s="647"/>
      <c r="EG32" s="647"/>
      <c r="EH32" s="647"/>
      <c r="EI32" s="647"/>
      <c r="EJ32" s="647"/>
      <c r="EK32" s="647"/>
      <c r="EL32" s="719"/>
      <c r="EM32" s="969"/>
      <c r="EN32" s="796"/>
      <c r="EO32" s="716"/>
      <c r="EP32" s="647"/>
      <c r="EQ32" s="647"/>
      <c r="ER32" s="647"/>
      <c r="ES32" s="647"/>
      <c r="ET32" s="647"/>
      <c r="EU32" s="647"/>
      <c r="EV32" s="647"/>
      <c r="EW32" s="647"/>
      <c r="EX32" s="647"/>
      <c r="EY32" s="647"/>
      <c r="EZ32" s="647"/>
      <c r="FA32" s="647"/>
      <c r="FB32" s="647"/>
      <c r="FC32" s="647"/>
      <c r="FD32" s="647"/>
      <c r="FE32" s="719"/>
      <c r="FF32" s="969"/>
      <c r="FG32" s="796"/>
      <c r="FH32" s="716"/>
      <c r="FI32" s="1030"/>
      <c r="FJ32" s="1030"/>
      <c r="FK32" s="1030"/>
      <c r="FL32" s="1030"/>
      <c r="FM32" s="1030"/>
      <c r="FN32" s="1030"/>
      <c r="FO32" s="1030"/>
      <c r="FP32" s="1030"/>
      <c r="FQ32" s="1030"/>
      <c r="FR32" s="1030"/>
      <c r="FS32" s="1030"/>
      <c r="FT32" s="1030"/>
      <c r="FU32" s="1030"/>
      <c r="FV32" s="1030"/>
      <c r="FW32" s="1030"/>
      <c r="FX32" s="1030"/>
      <c r="FY32" s="719"/>
      <c r="FZ32" s="969"/>
      <c r="GA32" s="718"/>
      <c r="GB32" s="719"/>
      <c r="GC32" s="719"/>
      <c r="GD32" s="719"/>
      <c r="GE32" s="719"/>
      <c r="GF32" s="719"/>
      <c r="GG32" s="719"/>
      <c r="GH32" s="719"/>
      <c r="GI32" s="719"/>
      <c r="GJ32" s="719"/>
      <c r="GK32" s="719"/>
      <c r="GL32" s="719"/>
      <c r="GM32" s="719"/>
      <c r="GN32" s="719"/>
      <c r="GO32" s="719"/>
      <c r="GP32" s="719"/>
      <c r="GQ32" s="719"/>
      <c r="GR32" s="969"/>
      <c r="GS32" s="716"/>
      <c r="GT32" s="716"/>
      <c r="GU32" s="647"/>
      <c r="GV32" s="647"/>
      <c r="GW32" s="647"/>
      <c r="GX32" s="647"/>
      <c r="GY32" s="647"/>
      <c r="GZ32" s="647"/>
      <c r="HA32" s="647"/>
      <c r="HB32" s="647"/>
      <c r="HC32" s="647"/>
      <c r="HD32" s="647"/>
      <c r="HE32" s="647"/>
      <c r="HF32" s="647"/>
      <c r="HG32" s="719"/>
      <c r="HH32" s="1041"/>
      <c r="HM32" s="195"/>
      <c r="HN32" s="195"/>
    </row>
    <row r="33" spans="1:252" ht="12.75" x14ac:dyDescent="0.2">
      <c r="A33" s="16"/>
      <c r="B33" s="988" t="s">
        <v>208</v>
      </c>
      <c r="C33" s="988"/>
      <c r="D33" s="988"/>
      <c r="E33" s="988"/>
      <c r="F33" s="988"/>
      <c r="G33" s="988"/>
      <c r="H33" s="988"/>
      <c r="I33" s="988"/>
      <c r="J33" s="988"/>
      <c r="K33" s="988"/>
      <c r="L33" s="988"/>
      <c r="M33" s="988"/>
      <c r="N33" s="988"/>
      <c r="O33" s="988"/>
      <c r="P33" s="988"/>
      <c r="Q33" s="988"/>
      <c r="R33" s="988"/>
      <c r="S33" s="988"/>
      <c r="T33" s="988"/>
      <c r="U33" s="988"/>
      <c r="V33" s="988"/>
      <c r="W33" s="805">
        <v>5512</v>
      </c>
      <c r="X33" s="676" t="s">
        <v>219</v>
      </c>
      <c r="Y33" s="677"/>
      <c r="Z33" s="677"/>
      <c r="AA33" s="677"/>
      <c r="AB33" s="677"/>
      <c r="AC33" s="677"/>
      <c r="AD33" s="677"/>
      <c r="AE33" s="677"/>
      <c r="AF33" s="677"/>
      <c r="AG33" s="677"/>
      <c r="AH33" s="677"/>
      <c r="AI33" s="677"/>
      <c r="AJ33" s="677"/>
      <c r="AK33" s="677"/>
      <c r="AL33" s="677"/>
      <c r="AM33" s="678"/>
      <c r="AN33" s="644">
        <v>6251924</v>
      </c>
      <c r="AO33" s="636"/>
      <c r="AP33" s="636"/>
      <c r="AQ33" s="636"/>
      <c r="AR33" s="636"/>
      <c r="AS33" s="636"/>
      <c r="AT33" s="636"/>
      <c r="AU33" s="636"/>
      <c r="AV33" s="636"/>
      <c r="AW33" s="636"/>
      <c r="AX33" s="636"/>
      <c r="AY33" s="636"/>
      <c r="AZ33" s="636"/>
      <c r="BA33" s="636"/>
      <c r="BB33" s="636"/>
      <c r="BC33" s="636"/>
      <c r="BD33" s="636"/>
      <c r="BE33" s="636"/>
      <c r="BF33" s="636"/>
      <c r="BG33" s="636"/>
      <c r="BH33" s="800" t="s">
        <v>6</v>
      </c>
      <c r="BI33" s="790"/>
      <c r="BJ33" s="636">
        <v>8861</v>
      </c>
      <c r="BK33" s="636"/>
      <c r="BL33" s="636"/>
      <c r="BM33" s="636"/>
      <c r="BN33" s="636"/>
      <c r="BO33" s="636"/>
      <c r="BP33" s="636"/>
      <c r="BQ33" s="636"/>
      <c r="BR33" s="636"/>
      <c r="BS33" s="636"/>
      <c r="BT33" s="636"/>
      <c r="BU33" s="779" t="s">
        <v>7</v>
      </c>
      <c r="BV33" s="802"/>
      <c r="BW33" s="640">
        <v>3202137</v>
      </c>
      <c r="BX33" s="636"/>
      <c r="BY33" s="636"/>
      <c r="BZ33" s="636"/>
      <c r="CA33" s="636"/>
      <c r="CB33" s="636"/>
      <c r="CC33" s="636"/>
      <c r="CD33" s="636"/>
      <c r="CE33" s="636"/>
      <c r="CF33" s="636"/>
      <c r="CG33" s="636"/>
      <c r="CH33" s="636"/>
      <c r="CI33" s="636"/>
      <c r="CJ33" s="636"/>
      <c r="CK33" s="636"/>
      <c r="CL33" s="640">
        <v>12966</v>
      </c>
      <c r="CM33" s="636"/>
      <c r="CN33" s="636"/>
      <c r="CO33" s="636"/>
      <c r="CP33" s="636"/>
      <c r="CQ33" s="636"/>
      <c r="CR33" s="636"/>
      <c r="CS33" s="636"/>
      <c r="CT33" s="636"/>
      <c r="CU33" s="636"/>
      <c r="CV33" s="636"/>
      <c r="CW33" s="636"/>
      <c r="CX33" s="636"/>
      <c r="CY33" s="636"/>
      <c r="CZ33" s="636"/>
      <c r="DA33" s="636"/>
      <c r="DB33" s="800" t="s">
        <v>6</v>
      </c>
      <c r="DC33" s="790"/>
      <c r="DD33" s="636">
        <v>5981651</v>
      </c>
      <c r="DE33" s="636"/>
      <c r="DF33" s="636"/>
      <c r="DG33" s="636"/>
      <c r="DH33" s="636"/>
      <c r="DI33" s="636"/>
      <c r="DJ33" s="636"/>
      <c r="DK33" s="636"/>
      <c r="DL33" s="636"/>
      <c r="DM33" s="636"/>
      <c r="DN33" s="636"/>
      <c r="DO33" s="636"/>
      <c r="DP33" s="636"/>
      <c r="DQ33" s="636"/>
      <c r="DR33" s="636"/>
      <c r="DS33" s="779" t="s">
        <v>7</v>
      </c>
      <c r="DT33" s="779"/>
      <c r="DU33" s="800" t="s">
        <v>6</v>
      </c>
      <c r="DV33" s="790"/>
      <c r="DW33" s="636">
        <v>9885</v>
      </c>
      <c r="DX33" s="636"/>
      <c r="DY33" s="636"/>
      <c r="DZ33" s="636"/>
      <c r="EA33" s="636"/>
      <c r="EB33" s="636"/>
      <c r="EC33" s="636"/>
      <c r="ED33" s="636"/>
      <c r="EE33" s="636"/>
      <c r="EF33" s="636"/>
      <c r="EG33" s="636"/>
      <c r="EH33" s="636"/>
      <c r="EI33" s="636"/>
      <c r="EJ33" s="636"/>
      <c r="EK33" s="636"/>
      <c r="EL33" s="779" t="s">
        <v>7</v>
      </c>
      <c r="EM33" s="802"/>
      <c r="EN33" s="804" t="s">
        <v>6</v>
      </c>
      <c r="EO33" s="703"/>
      <c r="EP33" s="773">
        <v>65704</v>
      </c>
      <c r="EQ33" s="773"/>
      <c r="ER33" s="773"/>
      <c r="ES33" s="773"/>
      <c r="ET33" s="773"/>
      <c r="EU33" s="773"/>
      <c r="EV33" s="773"/>
      <c r="EW33" s="773"/>
      <c r="EX33" s="773"/>
      <c r="EY33" s="773"/>
      <c r="EZ33" s="773"/>
      <c r="FA33" s="773"/>
      <c r="FB33" s="773"/>
      <c r="FC33" s="773"/>
      <c r="FD33" s="773"/>
      <c r="FE33" s="702" t="s">
        <v>7</v>
      </c>
      <c r="FF33" s="702"/>
      <c r="FG33" s="975"/>
      <c r="FH33" s="779"/>
      <c r="FI33" s="1023">
        <v>101106</v>
      </c>
      <c r="FJ33" s="1023"/>
      <c r="FK33" s="1023"/>
      <c r="FL33" s="1023"/>
      <c r="FM33" s="1023"/>
      <c r="FN33" s="1023"/>
      <c r="FO33" s="1023"/>
      <c r="FP33" s="1023"/>
      <c r="FQ33" s="1023"/>
      <c r="FR33" s="1023"/>
      <c r="FS33" s="1023"/>
      <c r="FT33" s="1023"/>
      <c r="FU33" s="1023"/>
      <c r="FV33" s="1023"/>
      <c r="FW33" s="1023"/>
      <c r="FX33" s="1023"/>
      <c r="FY33" s="790"/>
      <c r="FZ33" s="790"/>
      <c r="GA33" s="640">
        <f>+AN33-BJ33+BW33-DD33-EP33+FI33+GU33+CL33-DW33</f>
        <v>3576597</v>
      </c>
      <c r="GB33" s="636"/>
      <c r="GC33" s="636"/>
      <c r="GD33" s="636"/>
      <c r="GE33" s="636"/>
      <c r="GF33" s="636"/>
      <c r="GG33" s="636"/>
      <c r="GH33" s="636"/>
      <c r="GI33" s="636"/>
      <c r="GJ33" s="636"/>
      <c r="GK33" s="636"/>
      <c r="GL33" s="636"/>
      <c r="GM33" s="636"/>
      <c r="GN33" s="636"/>
      <c r="GO33" s="636"/>
      <c r="GP33" s="636"/>
      <c r="GQ33" s="636"/>
      <c r="GR33" s="636"/>
      <c r="GS33" s="800" t="s">
        <v>6</v>
      </c>
      <c r="GT33" s="790"/>
      <c r="GU33" s="636">
        <f>+BJ33+EP33</f>
        <v>74565</v>
      </c>
      <c r="GV33" s="636"/>
      <c r="GW33" s="636"/>
      <c r="GX33" s="636"/>
      <c r="GY33" s="636"/>
      <c r="GZ33" s="636"/>
      <c r="HA33" s="636"/>
      <c r="HB33" s="636"/>
      <c r="HC33" s="636"/>
      <c r="HD33" s="636"/>
      <c r="HE33" s="636"/>
      <c r="HF33" s="636"/>
      <c r="HG33" s="779" t="s">
        <v>7</v>
      </c>
      <c r="HH33" s="799"/>
      <c r="HM33" s="195">
        <f>12000+1544097+130851+45881+165+500947+1014715+790+187998+7540</f>
        <v>3444984</v>
      </c>
      <c r="HN33" s="195"/>
    </row>
    <row r="34" spans="1:252" ht="6" customHeight="1" x14ac:dyDescent="0.2">
      <c r="A34" s="18"/>
      <c r="B34" s="954"/>
      <c r="C34" s="954"/>
      <c r="D34" s="954"/>
      <c r="E34" s="954"/>
      <c r="F34" s="954"/>
      <c r="G34" s="954"/>
      <c r="H34" s="954"/>
      <c r="I34" s="954"/>
      <c r="J34" s="954"/>
      <c r="K34" s="954"/>
      <c r="L34" s="954"/>
      <c r="M34" s="954"/>
      <c r="N34" s="954"/>
      <c r="O34" s="954"/>
      <c r="P34" s="954"/>
      <c r="Q34" s="954"/>
      <c r="R34" s="954"/>
      <c r="S34" s="954"/>
      <c r="T34" s="954"/>
      <c r="U34" s="954"/>
      <c r="V34" s="954"/>
      <c r="W34" s="753"/>
      <c r="X34" s="679"/>
      <c r="Y34" s="680"/>
      <c r="Z34" s="680"/>
      <c r="AA34" s="680"/>
      <c r="AB34" s="680"/>
      <c r="AC34" s="680"/>
      <c r="AD34" s="680"/>
      <c r="AE34" s="680"/>
      <c r="AF34" s="680"/>
      <c r="AG34" s="680"/>
      <c r="AH34" s="680"/>
      <c r="AI34" s="680"/>
      <c r="AJ34" s="680"/>
      <c r="AK34" s="680"/>
      <c r="AL34" s="680"/>
      <c r="AM34" s="681"/>
      <c r="AN34" s="661"/>
      <c r="AO34" s="647"/>
      <c r="AP34" s="647"/>
      <c r="AQ34" s="647"/>
      <c r="AR34" s="647"/>
      <c r="AS34" s="647"/>
      <c r="AT34" s="647"/>
      <c r="AU34" s="647"/>
      <c r="AV34" s="647"/>
      <c r="AW34" s="647"/>
      <c r="AX34" s="647"/>
      <c r="AY34" s="647"/>
      <c r="AZ34" s="647"/>
      <c r="BA34" s="647"/>
      <c r="BB34" s="647"/>
      <c r="BC34" s="647"/>
      <c r="BD34" s="647"/>
      <c r="BE34" s="647"/>
      <c r="BF34" s="647"/>
      <c r="BG34" s="647"/>
      <c r="BH34" s="796"/>
      <c r="BI34" s="716"/>
      <c r="BJ34" s="647"/>
      <c r="BK34" s="647"/>
      <c r="BL34" s="647"/>
      <c r="BM34" s="647"/>
      <c r="BN34" s="647"/>
      <c r="BO34" s="647"/>
      <c r="BP34" s="647"/>
      <c r="BQ34" s="647"/>
      <c r="BR34" s="647"/>
      <c r="BS34" s="647"/>
      <c r="BT34" s="647"/>
      <c r="BU34" s="719"/>
      <c r="BV34" s="969"/>
      <c r="BW34" s="646"/>
      <c r="BX34" s="647"/>
      <c r="BY34" s="647"/>
      <c r="BZ34" s="647"/>
      <c r="CA34" s="647"/>
      <c r="CB34" s="647"/>
      <c r="CC34" s="647"/>
      <c r="CD34" s="647"/>
      <c r="CE34" s="647"/>
      <c r="CF34" s="647"/>
      <c r="CG34" s="647"/>
      <c r="CH34" s="647"/>
      <c r="CI34" s="647"/>
      <c r="CJ34" s="647"/>
      <c r="CK34" s="647"/>
      <c r="CL34" s="646"/>
      <c r="CM34" s="647"/>
      <c r="CN34" s="647"/>
      <c r="CO34" s="647"/>
      <c r="CP34" s="647"/>
      <c r="CQ34" s="647"/>
      <c r="CR34" s="647"/>
      <c r="CS34" s="647"/>
      <c r="CT34" s="647"/>
      <c r="CU34" s="647"/>
      <c r="CV34" s="647"/>
      <c r="CW34" s="647"/>
      <c r="CX34" s="647"/>
      <c r="CY34" s="647"/>
      <c r="CZ34" s="647"/>
      <c r="DA34" s="647"/>
      <c r="DB34" s="796"/>
      <c r="DC34" s="716"/>
      <c r="DD34" s="647"/>
      <c r="DE34" s="647"/>
      <c r="DF34" s="647"/>
      <c r="DG34" s="647"/>
      <c r="DH34" s="647"/>
      <c r="DI34" s="647"/>
      <c r="DJ34" s="647"/>
      <c r="DK34" s="647"/>
      <c r="DL34" s="647"/>
      <c r="DM34" s="647"/>
      <c r="DN34" s="647"/>
      <c r="DO34" s="647"/>
      <c r="DP34" s="647"/>
      <c r="DQ34" s="647"/>
      <c r="DR34" s="647"/>
      <c r="DS34" s="719"/>
      <c r="DT34" s="719"/>
      <c r="DU34" s="796"/>
      <c r="DV34" s="716"/>
      <c r="DW34" s="647"/>
      <c r="DX34" s="647"/>
      <c r="DY34" s="647"/>
      <c r="DZ34" s="647"/>
      <c r="EA34" s="647"/>
      <c r="EB34" s="647"/>
      <c r="EC34" s="647"/>
      <c r="ED34" s="647"/>
      <c r="EE34" s="647"/>
      <c r="EF34" s="647"/>
      <c r="EG34" s="647"/>
      <c r="EH34" s="647"/>
      <c r="EI34" s="647"/>
      <c r="EJ34" s="647"/>
      <c r="EK34" s="647"/>
      <c r="EL34" s="719"/>
      <c r="EM34" s="969"/>
      <c r="EN34" s="796"/>
      <c r="EO34" s="716"/>
      <c r="EP34" s="647"/>
      <c r="EQ34" s="647"/>
      <c r="ER34" s="647"/>
      <c r="ES34" s="647"/>
      <c r="ET34" s="647"/>
      <c r="EU34" s="647"/>
      <c r="EV34" s="647"/>
      <c r="EW34" s="647"/>
      <c r="EX34" s="647"/>
      <c r="EY34" s="647"/>
      <c r="EZ34" s="647"/>
      <c r="FA34" s="647"/>
      <c r="FB34" s="647"/>
      <c r="FC34" s="647"/>
      <c r="FD34" s="647"/>
      <c r="FE34" s="719"/>
      <c r="FF34" s="719"/>
      <c r="FG34" s="718"/>
      <c r="FH34" s="719"/>
      <c r="FI34" s="1030"/>
      <c r="FJ34" s="1030"/>
      <c r="FK34" s="1030"/>
      <c r="FL34" s="1030"/>
      <c r="FM34" s="1030"/>
      <c r="FN34" s="1030"/>
      <c r="FO34" s="1030"/>
      <c r="FP34" s="1030"/>
      <c r="FQ34" s="1030"/>
      <c r="FR34" s="1030"/>
      <c r="FS34" s="1030"/>
      <c r="FT34" s="1030"/>
      <c r="FU34" s="1030"/>
      <c r="FV34" s="1030"/>
      <c r="FW34" s="1030"/>
      <c r="FX34" s="1030"/>
      <c r="FY34" s="716"/>
      <c r="FZ34" s="716"/>
      <c r="GA34" s="646"/>
      <c r="GB34" s="647"/>
      <c r="GC34" s="647"/>
      <c r="GD34" s="647"/>
      <c r="GE34" s="647"/>
      <c r="GF34" s="647"/>
      <c r="GG34" s="647"/>
      <c r="GH34" s="647"/>
      <c r="GI34" s="647"/>
      <c r="GJ34" s="647"/>
      <c r="GK34" s="647"/>
      <c r="GL34" s="647"/>
      <c r="GM34" s="647"/>
      <c r="GN34" s="647"/>
      <c r="GO34" s="647"/>
      <c r="GP34" s="647"/>
      <c r="GQ34" s="647"/>
      <c r="GR34" s="647"/>
      <c r="GS34" s="796"/>
      <c r="GT34" s="716"/>
      <c r="GU34" s="647"/>
      <c r="GV34" s="647"/>
      <c r="GW34" s="647"/>
      <c r="GX34" s="647"/>
      <c r="GY34" s="647"/>
      <c r="GZ34" s="647"/>
      <c r="HA34" s="647"/>
      <c r="HB34" s="647"/>
      <c r="HC34" s="647"/>
      <c r="HD34" s="647"/>
      <c r="HE34" s="647"/>
      <c r="HF34" s="647"/>
      <c r="HG34" s="719"/>
      <c r="HH34" s="1041"/>
      <c r="HM34" s="195"/>
      <c r="HN34" s="195"/>
    </row>
    <row r="35" spans="1:252" ht="12.75" x14ac:dyDescent="0.2">
      <c r="A35" s="18"/>
      <c r="B35" s="954"/>
      <c r="C35" s="954"/>
      <c r="D35" s="954"/>
      <c r="E35" s="954"/>
      <c r="F35" s="954"/>
      <c r="G35" s="954"/>
      <c r="H35" s="954"/>
      <c r="I35" s="954"/>
      <c r="J35" s="954"/>
      <c r="K35" s="954"/>
      <c r="L35" s="954"/>
      <c r="M35" s="954"/>
      <c r="N35" s="954"/>
      <c r="O35" s="954"/>
      <c r="P35" s="954"/>
      <c r="Q35" s="954"/>
      <c r="R35" s="954"/>
      <c r="S35" s="954"/>
      <c r="T35" s="954"/>
      <c r="U35" s="954"/>
      <c r="V35" s="954"/>
      <c r="W35" s="805">
        <v>5532</v>
      </c>
      <c r="X35" s="676" t="s">
        <v>220</v>
      </c>
      <c r="Y35" s="677"/>
      <c r="Z35" s="677"/>
      <c r="AA35" s="677"/>
      <c r="AB35" s="677"/>
      <c r="AC35" s="677"/>
      <c r="AD35" s="677"/>
      <c r="AE35" s="677"/>
      <c r="AF35" s="677"/>
      <c r="AG35" s="677"/>
      <c r="AH35" s="677"/>
      <c r="AI35" s="677"/>
      <c r="AJ35" s="677"/>
      <c r="AK35" s="677"/>
      <c r="AL35" s="677"/>
      <c r="AM35" s="678"/>
      <c r="AN35" s="809">
        <v>6447834</v>
      </c>
      <c r="AO35" s="773"/>
      <c r="AP35" s="773"/>
      <c r="AQ35" s="773"/>
      <c r="AR35" s="773"/>
      <c r="AS35" s="773"/>
      <c r="AT35" s="773"/>
      <c r="AU35" s="773"/>
      <c r="AV35" s="773"/>
      <c r="AW35" s="773"/>
      <c r="AX35" s="773"/>
      <c r="AY35" s="773"/>
      <c r="AZ35" s="773"/>
      <c r="BA35" s="773"/>
      <c r="BB35" s="773"/>
      <c r="BC35" s="773"/>
      <c r="BD35" s="773"/>
      <c r="BE35" s="773"/>
      <c r="BF35" s="773"/>
      <c r="BG35" s="793"/>
      <c r="BH35" s="702"/>
      <c r="BI35" s="702"/>
      <c r="BJ35" s="773"/>
      <c r="BK35" s="773"/>
      <c r="BL35" s="773"/>
      <c r="BM35" s="773"/>
      <c r="BN35" s="773"/>
      <c r="BO35" s="773"/>
      <c r="BP35" s="773"/>
      <c r="BQ35" s="773"/>
      <c r="BR35" s="773"/>
      <c r="BS35" s="773"/>
      <c r="BT35" s="773"/>
      <c r="BU35" s="703"/>
      <c r="BV35" s="703"/>
      <c r="BW35" s="771">
        <v>5622851</v>
      </c>
      <c r="BX35" s="771"/>
      <c r="BY35" s="771"/>
      <c r="BZ35" s="771"/>
      <c r="CA35" s="771"/>
      <c r="CB35" s="771"/>
      <c r="CC35" s="771"/>
      <c r="CD35" s="771"/>
      <c r="CE35" s="771"/>
      <c r="CF35" s="771"/>
      <c r="CG35" s="771"/>
      <c r="CH35" s="771"/>
      <c r="CI35" s="771"/>
      <c r="CJ35" s="771"/>
      <c r="CK35" s="771"/>
      <c r="CL35" s="771">
        <v>3382</v>
      </c>
      <c r="CM35" s="771"/>
      <c r="CN35" s="771"/>
      <c r="CO35" s="771"/>
      <c r="CP35" s="771"/>
      <c r="CQ35" s="771"/>
      <c r="CR35" s="771"/>
      <c r="CS35" s="771"/>
      <c r="CT35" s="771"/>
      <c r="CU35" s="771"/>
      <c r="CV35" s="771"/>
      <c r="CW35" s="771"/>
      <c r="CX35" s="771"/>
      <c r="CY35" s="771"/>
      <c r="CZ35" s="771"/>
      <c r="DA35" s="771"/>
      <c r="DB35" s="703" t="s">
        <v>6</v>
      </c>
      <c r="DC35" s="703"/>
      <c r="DD35" s="773">
        <v>5931784</v>
      </c>
      <c r="DE35" s="773"/>
      <c r="DF35" s="773"/>
      <c r="DG35" s="773"/>
      <c r="DH35" s="773"/>
      <c r="DI35" s="773"/>
      <c r="DJ35" s="773"/>
      <c r="DK35" s="773"/>
      <c r="DL35" s="773"/>
      <c r="DM35" s="773"/>
      <c r="DN35" s="773"/>
      <c r="DO35" s="773"/>
      <c r="DP35" s="773"/>
      <c r="DQ35" s="773"/>
      <c r="DR35" s="773"/>
      <c r="DS35" s="702" t="s">
        <v>7</v>
      </c>
      <c r="DT35" s="702"/>
      <c r="DU35" s="800" t="s">
        <v>6</v>
      </c>
      <c r="DV35" s="790"/>
      <c r="DW35" s="773">
        <v>26031</v>
      </c>
      <c r="DX35" s="773"/>
      <c r="DY35" s="773"/>
      <c r="DZ35" s="773"/>
      <c r="EA35" s="773"/>
      <c r="EB35" s="773"/>
      <c r="EC35" s="773"/>
      <c r="ED35" s="773"/>
      <c r="EE35" s="773"/>
      <c r="EF35" s="773"/>
      <c r="EG35" s="773"/>
      <c r="EH35" s="773"/>
      <c r="EI35" s="773"/>
      <c r="EJ35" s="773"/>
      <c r="EK35" s="773"/>
      <c r="EL35" s="779" t="s">
        <v>7</v>
      </c>
      <c r="EM35" s="802"/>
      <c r="EN35" s="804" t="s">
        <v>6</v>
      </c>
      <c r="EO35" s="703"/>
      <c r="EP35" s="773">
        <v>8861</v>
      </c>
      <c r="EQ35" s="773"/>
      <c r="ER35" s="773"/>
      <c r="ES35" s="773"/>
      <c r="ET35" s="773"/>
      <c r="EU35" s="773"/>
      <c r="EV35" s="773"/>
      <c r="EW35" s="773"/>
      <c r="EX35" s="773"/>
      <c r="EY35" s="773"/>
      <c r="EZ35" s="773"/>
      <c r="FA35" s="773"/>
      <c r="FB35" s="773"/>
      <c r="FC35" s="773"/>
      <c r="FD35" s="773"/>
      <c r="FE35" s="702" t="s">
        <v>7</v>
      </c>
      <c r="FF35" s="798"/>
      <c r="FG35" s="709"/>
      <c r="FH35" s="702"/>
      <c r="FI35" s="1029">
        <v>135672</v>
      </c>
      <c r="FJ35" s="1029"/>
      <c r="FK35" s="1029"/>
      <c r="FL35" s="1029"/>
      <c r="FM35" s="1029"/>
      <c r="FN35" s="1029"/>
      <c r="FO35" s="1029"/>
      <c r="FP35" s="1029"/>
      <c r="FQ35" s="1029"/>
      <c r="FR35" s="1029"/>
      <c r="FS35" s="1029"/>
      <c r="FT35" s="1029"/>
      <c r="FU35" s="1029"/>
      <c r="FV35" s="1029"/>
      <c r="FW35" s="1029"/>
      <c r="FX35" s="1029"/>
      <c r="FY35" s="703"/>
      <c r="FZ35" s="704"/>
      <c r="GA35" s="771">
        <f>+AN35+BW35-DD35+FI35+CL35-EP35-DW35+GU35</f>
        <v>6251924</v>
      </c>
      <c r="GB35" s="771"/>
      <c r="GC35" s="771"/>
      <c r="GD35" s="771"/>
      <c r="GE35" s="771"/>
      <c r="GF35" s="771"/>
      <c r="GG35" s="771"/>
      <c r="GH35" s="771"/>
      <c r="GI35" s="771"/>
      <c r="GJ35" s="771"/>
      <c r="GK35" s="771"/>
      <c r="GL35" s="771"/>
      <c r="GM35" s="771"/>
      <c r="GN35" s="771"/>
      <c r="GO35" s="771"/>
      <c r="GP35" s="771"/>
      <c r="GQ35" s="771"/>
      <c r="GR35" s="771"/>
      <c r="GS35" s="800" t="s">
        <v>6</v>
      </c>
      <c r="GT35" s="790"/>
      <c r="GU35" s="773">
        <f>+BJ35+EP35</f>
        <v>8861</v>
      </c>
      <c r="GV35" s="773"/>
      <c r="GW35" s="773"/>
      <c r="GX35" s="773"/>
      <c r="GY35" s="773"/>
      <c r="GZ35" s="773"/>
      <c r="HA35" s="773"/>
      <c r="HB35" s="773"/>
      <c r="HC35" s="773"/>
      <c r="HD35" s="773"/>
      <c r="HE35" s="773"/>
      <c r="HF35" s="773"/>
      <c r="HG35" s="779" t="s">
        <v>7</v>
      </c>
      <c r="HH35" s="799"/>
      <c r="HM35" s="195"/>
      <c r="HN35" s="195">
        <f>12000+1140493+259039+30929+1170182+2859312+246952+504642+146</f>
        <v>6223695</v>
      </c>
    </row>
    <row r="36" spans="1:252" ht="6" customHeight="1" x14ac:dyDescent="0.2">
      <c r="A36" s="20"/>
      <c r="B36" s="955"/>
      <c r="C36" s="955"/>
      <c r="D36" s="955"/>
      <c r="E36" s="955"/>
      <c r="F36" s="955"/>
      <c r="G36" s="955"/>
      <c r="H36" s="955"/>
      <c r="I36" s="955"/>
      <c r="J36" s="955"/>
      <c r="K36" s="955"/>
      <c r="L36" s="955"/>
      <c r="M36" s="955"/>
      <c r="N36" s="955"/>
      <c r="O36" s="955"/>
      <c r="P36" s="955"/>
      <c r="Q36" s="955"/>
      <c r="R36" s="955"/>
      <c r="S36" s="955"/>
      <c r="T36" s="955"/>
      <c r="U36" s="955"/>
      <c r="V36" s="955"/>
      <c r="W36" s="753"/>
      <c r="X36" s="679"/>
      <c r="Y36" s="680"/>
      <c r="Z36" s="680"/>
      <c r="AA36" s="680"/>
      <c r="AB36" s="680"/>
      <c r="AC36" s="680"/>
      <c r="AD36" s="680"/>
      <c r="AE36" s="680"/>
      <c r="AF36" s="680"/>
      <c r="AG36" s="680"/>
      <c r="AH36" s="680"/>
      <c r="AI36" s="680"/>
      <c r="AJ36" s="680"/>
      <c r="AK36" s="680"/>
      <c r="AL36" s="680"/>
      <c r="AM36" s="681"/>
      <c r="AN36" s="661"/>
      <c r="AO36" s="647"/>
      <c r="AP36" s="647"/>
      <c r="AQ36" s="647"/>
      <c r="AR36" s="647"/>
      <c r="AS36" s="647"/>
      <c r="AT36" s="647"/>
      <c r="AU36" s="647"/>
      <c r="AV36" s="647"/>
      <c r="AW36" s="647"/>
      <c r="AX36" s="647"/>
      <c r="AY36" s="647"/>
      <c r="AZ36" s="647"/>
      <c r="BA36" s="647"/>
      <c r="BB36" s="647"/>
      <c r="BC36" s="647"/>
      <c r="BD36" s="647"/>
      <c r="BE36" s="647"/>
      <c r="BF36" s="647"/>
      <c r="BG36" s="651"/>
      <c r="BH36" s="719"/>
      <c r="BI36" s="719"/>
      <c r="BJ36" s="647"/>
      <c r="BK36" s="647"/>
      <c r="BL36" s="647"/>
      <c r="BM36" s="647"/>
      <c r="BN36" s="647"/>
      <c r="BO36" s="647"/>
      <c r="BP36" s="647"/>
      <c r="BQ36" s="647"/>
      <c r="BR36" s="647"/>
      <c r="BS36" s="647"/>
      <c r="BT36" s="647"/>
      <c r="BU36" s="716"/>
      <c r="BV36" s="716"/>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16"/>
      <c r="DC36" s="716"/>
      <c r="DD36" s="647"/>
      <c r="DE36" s="647"/>
      <c r="DF36" s="647"/>
      <c r="DG36" s="647"/>
      <c r="DH36" s="647"/>
      <c r="DI36" s="647"/>
      <c r="DJ36" s="647"/>
      <c r="DK36" s="647"/>
      <c r="DL36" s="647"/>
      <c r="DM36" s="647"/>
      <c r="DN36" s="647"/>
      <c r="DO36" s="647"/>
      <c r="DP36" s="647"/>
      <c r="DQ36" s="647"/>
      <c r="DR36" s="647"/>
      <c r="DS36" s="719"/>
      <c r="DT36" s="719"/>
      <c r="DU36" s="796"/>
      <c r="DV36" s="716"/>
      <c r="DW36" s="647"/>
      <c r="DX36" s="647"/>
      <c r="DY36" s="647"/>
      <c r="DZ36" s="647"/>
      <c r="EA36" s="647"/>
      <c r="EB36" s="647"/>
      <c r="EC36" s="647"/>
      <c r="ED36" s="647"/>
      <c r="EE36" s="647"/>
      <c r="EF36" s="647"/>
      <c r="EG36" s="647"/>
      <c r="EH36" s="647"/>
      <c r="EI36" s="647"/>
      <c r="EJ36" s="647"/>
      <c r="EK36" s="647"/>
      <c r="EL36" s="719"/>
      <c r="EM36" s="969"/>
      <c r="EN36" s="796"/>
      <c r="EO36" s="716"/>
      <c r="EP36" s="647"/>
      <c r="EQ36" s="647"/>
      <c r="ER36" s="647"/>
      <c r="ES36" s="647"/>
      <c r="ET36" s="647"/>
      <c r="EU36" s="647"/>
      <c r="EV36" s="647"/>
      <c r="EW36" s="647"/>
      <c r="EX36" s="647"/>
      <c r="EY36" s="647"/>
      <c r="EZ36" s="647"/>
      <c r="FA36" s="647"/>
      <c r="FB36" s="647"/>
      <c r="FC36" s="647"/>
      <c r="FD36" s="647"/>
      <c r="FE36" s="719"/>
      <c r="FF36" s="969"/>
      <c r="FG36" s="718"/>
      <c r="FH36" s="719"/>
      <c r="FI36" s="1030"/>
      <c r="FJ36" s="1030"/>
      <c r="FK36" s="1030"/>
      <c r="FL36" s="1030"/>
      <c r="FM36" s="1030"/>
      <c r="FN36" s="1030"/>
      <c r="FO36" s="1030"/>
      <c r="FP36" s="1030"/>
      <c r="FQ36" s="1030"/>
      <c r="FR36" s="1030"/>
      <c r="FS36" s="1030"/>
      <c r="FT36" s="1030"/>
      <c r="FU36" s="1030"/>
      <c r="FV36" s="1030"/>
      <c r="FW36" s="1030"/>
      <c r="FX36" s="1030"/>
      <c r="FY36" s="716"/>
      <c r="FZ36" s="717"/>
      <c r="GA36" s="778"/>
      <c r="GB36" s="778"/>
      <c r="GC36" s="778"/>
      <c r="GD36" s="778"/>
      <c r="GE36" s="778"/>
      <c r="GF36" s="778"/>
      <c r="GG36" s="778"/>
      <c r="GH36" s="778"/>
      <c r="GI36" s="778"/>
      <c r="GJ36" s="778"/>
      <c r="GK36" s="778"/>
      <c r="GL36" s="778"/>
      <c r="GM36" s="778"/>
      <c r="GN36" s="778"/>
      <c r="GO36" s="778"/>
      <c r="GP36" s="778"/>
      <c r="GQ36" s="778"/>
      <c r="GR36" s="778"/>
      <c r="GS36" s="796"/>
      <c r="GT36" s="716"/>
      <c r="GU36" s="647"/>
      <c r="GV36" s="647"/>
      <c r="GW36" s="647"/>
      <c r="GX36" s="647"/>
      <c r="GY36" s="647"/>
      <c r="GZ36" s="647"/>
      <c r="HA36" s="647"/>
      <c r="HB36" s="647"/>
      <c r="HC36" s="647"/>
      <c r="HD36" s="647"/>
      <c r="HE36" s="647"/>
      <c r="HF36" s="647"/>
      <c r="HG36" s="719"/>
      <c r="HH36" s="1041"/>
      <c r="HM36" s="195"/>
      <c r="HN36" s="195"/>
    </row>
    <row r="37" spans="1:252" ht="13.5" customHeight="1" x14ac:dyDescent="0.2">
      <c r="A37" s="108"/>
      <c r="B37" s="1052" t="s">
        <v>73</v>
      </c>
      <c r="C37" s="1052"/>
      <c r="D37" s="1052"/>
      <c r="E37" s="1052"/>
      <c r="F37" s="1052"/>
      <c r="G37" s="1052"/>
      <c r="H37" s="1052"/>
      <c r="I37" s="1052"/>
      <c r="J37" s="1052"/>
      <c r="K37" s="1052"/>
      <c r="L37" s="1052"/>
      <c r="M37" s="1052"/>
      <c r="N37" s="1052"/>
      <c r="O37" s="1052"/>
      <c r="P37" s="1052"/>
      <c r="Q37" s="1052"/>
      <c r="R37" s="1052"/>
      <c r="S37" s="1052"/>
      <c r="T37" s="1052"/>
      <c r="U37" s="1052"/>
      <c r="V37" s="1052"/>
      <c r="W37" s="832">
        <v>5500</v>
      </c>
      <c r="X37" s="832" t="s">
        <v>219</v>
      </c>
      <c r="Y37" s="833"/>
      <c r="Z37" s="833"/>
      <c r="AA37" s="833"/>
      <c r="AB37" s="833"/>
      <c r="AC37" s="833"/>
      <c r="AD37" s="833"/>
      <c r="AE37" s="833"/>
      <c r="AF37" s="833"/>
      <c r="AG37" s="833"/>
      <c r="AH37" s="833"/>
      <c r="AI37" s="833"/>
      <c r="AJ37" s="833"/>
      <c r="AK37" s="833"/>
      <c r="AL37" s="833"/>
      <c r="AM37" s="834"/>
      <c r="AN37" s="958">
        <f>+AN11+AN24</f>
        <v>16987997</v>
      </c>
      <c r="AO37" s="959"/>
      <c r="AP37" s="959"/>
      <c r="AQ37" s="959"/>
      <c r="AR37" s="959"/>
      <c r="AS37" s="959"/>
      <c r="AT37" s="959"/>
      <c r="AU37" s="959"/>
      <c r="AV37" s="959"/>
      <c r="AW37" s="959"/>
      <c r="AX37" s="959"/>
      <c r="AY37" s="959"/>
      <c r="AZ37" s="959"/>
      <c r="BA37" s="959"/>
      <c r="BB37" s="959"/>
      <c r="BC37" s="959"/>
      <c r="BD37" s="959"/>
      <c r="BE37" s="959"/>
      <c r="BF37" s="959"/>
      <c r="BG37" s="960"/>
      <c r="BH37" s="964" t="s">
        <v>6</v>
      </c>
      <c r="BI37" s="964"/>
      <c r="BJ37" s="959">
        <f>+BJ11+BJ24</f>
        <v>56846</v>
      </c>
      <c r="BK37" s="959"/>
      <c r="BL37" s="959"/>
      <c r="BM37" s="959"/>
      <c r="BN37" s="959"/>
      <c r="BO37" s="959"/>
      <c r="BP37" s="959"/>
      <c r="BQ37" s="959"/>
      <c r="BR37" s="959"/>
      <c r="BS37" s="959"/>
      <c r="BT37" s="959"/>
      <c r="BU37" s="956" t="s">
        <v>7</v>
      </c>
      <c r="BV37" s="956"/>
      <c r="BW37" s="967">
        <f>+BW11+BW24</f>
        <v>10234708</v>
      </c>
      <c r="BX37" s="967"/>
      <c r="BY37" s="967"/>
      <c r="BZ37" s="967"/>
      <c r="CA37" s="967"/>
      <c r="CB37" s="967"/>
      <c r="CC37" s="967"/>
      <c r="CD37" s="967"/>
      <c r="CE37" s="967"/>
      <c r="CF37" s="967"/>
      <c r="CG37" s="967"/>
      <c r="CH37" s="967"/>
      <c r="CI37" s="967"/>
      <c r="CJ37" s="967"/>
      <c r="CK37" s="967"/>
      <c r="CL37" s="967">
        <f>+CL11+CL24</f>
        <v>15602</v>
      </c>
      <c r="CM37" s="967"/>
      <c r="CN37" s="967"/>
      <c r="CO37" s="967"/>
      <c r="CP37" s="967"/>
      <c r="CQ37" s="967"/>
      <c r="CR37" s="967"/>
      <c r="CS37" s="967"/>
      <c r="CT37" s="967"/>
      <c r="CU37" s="967"/>
      <c r="CV37" s="967"/>
      <c r="CW37" s="967"/>
      <c r="CX37" s="967"/>
      <c r="CY37" s="967"/>
      <c r="CZ37" s="967"/>
      <c r="DA37" s="967"/>
      <c r="DB37" s="964" t="s">
        <v>6</v>
      </c>
      <c r="DC37" s="964"/>
      <c r="DD37" s="959">
        <f>+DD11+DD24</f>
        <v>12697025</v>
      </c>
      <c r="DE37" s="959"/>
      <c r="DF37" s="959"/>
      <c r="DG37" s="959"/>
      <c r="DH37" s="959"/>
      <c r="DI37" s="959"/>
      <c r="DJ37" s="959"/>
      <c r="DK37" s="959"/>
      <c r="DL37" s="959"/>
      <c r="DM37" s="959"/>
      <c r="DN37" s="959"/>
      <c r="DO37" s="959"/>
      <c r="DP37" s="959"/>
      <c r="DQ37" s="959"/>
      <c r="DR37" s="959"/>
      <c r="DS37" s="956" t="s">
        <v>7</v>
      </c>
      <c r="DT37" s="956"/>
      <c r="DU37" s="1019" t="s">
        <v>6</v>
      </c>
      <c r="DV37" s="964"/>
      <c r="DW37" s="959">
        <f>+DW11+DW24</f>
        <v>15050</v>
      </c>
      <c r="DX37" s="959"/>
      <c r="DY37" s="959"/>
      <c r="DZ37" s="959"/>
      <c r="EA37" s="959"/>
      <c r="EB37" s="959"/>
      <c r="EC37" s="959"/>
      <c r="ED37" s="959"/>
      <c r="EE37" s="959"/>
      <c r="EF37" s="959"/>
      <c r="EG37" s="959"/>
      <c r="EH37" s="959"/>
      <c r="EI37" s="959"/>
      <c r="EJ37" s="959"/>
      <c r="EK37" s="959"/>
      <c r="EL37" s="956" t="s">
        <v>7</v>
      </c>
      <c r="EM37" s="1021"/>
      <c r="EN37" s="1019" t="s">
        <v>6</v>
      </c>
      <c r="EO37" s="964"/>
      <c r="EP37" s="959">
        <f>+EP24</f>
        <v>60839</v>
      </c>
      <c r="EQ37" s="959"/>
      <c r="ER37" s="959"/>
      <c r="ES37" s="959"/>
      <c r="ET37" s="959"/>
      <c r="EU37" s="959"/>
      <c r="EV37" s="959"/>
      <c r="EW37" s="959"/>
      <c r="EX37" s="959"/>
      <c r="EY37" s="959"/>
      <c r="EZ37" s="959"/>
      <c r="FA37" s="959"/>
      <c r="FB37" s="959"/>
      <c r="FC37" s="959"/>
      <c r="FD37" s="959"/>
      <c r="FE37" s="956" t="s">
        <v>7</v>
      </c>
      <c r="FF37" s="1021"/>
      <c r="FG37" s="967" t="s">
        <v>61</v>
      </c>
      <c r="FH37" s="967"/>
      <c r="FI37" s="967"/>
      <c r="FJ37" s="967"/>
      <c r="FK37" s="967"/>
      <c r="FL37" s="967"/>
      <c r="FM37" s="967"/>
      <c r="FN37" s="967"/>
      <c r="FO37" s="967"/>
      <c r="FP37" s="967"/>
      <c r="FQ37" s="967"/>
      <c r="FR37" s="967"/>
      <c r="FS37" s="967"/>
      <c r="FT37" s="967"/>
      <c r="FU37" s="967"/>
      <c r="FV37" s="967"/>
      <c r="FW37" s="967"/>
      <c r="FX37" s="967"/>
      <c r="FY37" s="967"/>
      <c r="FZ37" s="967"/>
      <c r="GA37" s="967">
        <f>+GA11+GA24</f>
        <v>14526232</v>
      </c>
      <c r="GB37" s="967"/>
      <c r="GC37" s="967"/>
      <c r="GD37" s="967"/>
      <c r="GE37" s="967"/>
      <c r="GF37" s="967"/>
      <c r="GG37" s="967"/>
      <c r="GH37" s="967"/>
      <c r="GI37" s="967"/>
      <c r="GJ37" s="967"/>
      <c r="GK37" s="967"/>
      <c r="GL37" s="967"/>
      <c r="GM37" s="967"/>
      <c r="GN37" s="967"/>
      <c r="GO37" s="967"/>
      <c r="GP37" s="967"/>
      <c r="GQ37" s="967"/>
      <c r="GR37" s="967"/>
      <c r="GS37" s="964" t="s">
        <v>6</v>
      </c>
      <c r="GT37" s="964"/>
      <c r="GU37" s="959">
        <f>+GU11+GU24</f>
        <v>117685</v>
      </c>
      <c r="GV37" s="959"/>
      <c r="GW37" s="959"/>
      <c r="GX37" s="959"/>
      <c r="GY37" s="959"/>
      <c r="GZ37" s="959"/>
      <c r="HA37" s="959"/>
      <c r="HB37" s="959"/>
      <c r="HC37" s="959"/>
      <c r="HD37" s="959"/>
      <c r="HE37" s="959"/>
      <c r="HF37" s="959"/>
      <c r="HG37" s="956" t="s">
        <v>7</v>
      </c>
      <c r="HH37" s="1035"/>
      <c r="HM37" s="195"/>
      <c r="HN37" s="195"/>
    </row>
    <row r="38" spans="1:252" ht="6" customHeight="1" x14ac:dyDescent="0.2">
      <c r="A38" s="109"/>
      <c r="B38" s="1053"/>
      <c r="C38" s="1053"/>
      <c r="D38" s="1053"/>
      <c r="E38" s="1053"/>
      <c r="F38" s="1053"/>
      <c r="G38" s="1053"/>
      <c r="H38" s="1053"/>
      <c r="I38" s="1053"/>
      <c r="J38" s="1053"/>
      <c r="K38" s="1053"/>
      <c r="L38" s="1053"/>
      <c r="M38" s="1053"/>
      <c r="N38" s="1053"/>
      <c r="O38" s="1053"/>
      <c r="P38" s="1053"/>
      <c r="Q38" s="1053"/>
      <c r="R38" s="1053"/>
      <c r="S38" s="1053"/>
      <c r="T38" s="1053"/>
      <c r="U38" s="1053"/>
      <c r="V38" s="1053"/>
      <c r="W38" s="835"/>
      <c r="X38" s="835"/>
      <c r="Y38" s="836"/>
      <c r="Z38" s="836"/>
      <c r="AA38" s="836"/>
      <c r="AB38" s="836"/>
      <c r="AC38" s="836"/>
      <c r="AD38" s="836"/>
      <c r="AE38" s="836"/>
      <c r="AF38" s="836"/>
      <c r="AG38" s="836"/>
      <c r="AH38" s="836"/>
      <c r="AI38" s="836"/>
      <c r="AJ38" s="836"/>
      <c r="AK38" s="836"/>
      <c r="AL38" s="836"/>
      <c r="AM38" s="837"/>
      <c r="AN38" s="970"/>
      <c r="AO38" s="971"/>
      <c r="AP38" s="971"/>
      <c r="AQ38" s="971"/>
      <c r="AR38" s="971"/>
      <c r="AS38" s="971"/>
      <c r="AT38" s="971"/>
      <c r="AU38" s="971"/>
      <c r="AV38" s="971"/>
      <c r="AW38" s="971"/>
      <c r="AX38" s="971"/>
      <c r="AY38" s="971"/>
      <c r="AZ38" s="971"/>
      <c r="BA38" s="971"/>
      <c r="BB38" s="971"/>
      <c r="BC38" s="971"/>
      <c r="BD38" s="971"/>
      <c r="BE38" s="971"/>
      <c r="BF38" s="971"/>
      <c r="BG38" s="972"/>
      <c r="BH38" s="1009"/>
      <c r="BI38" s="1009"/>
      <c r="BJ38" s="971"/>
      <c r="BK38" s="971"/>
      <c r="BL38" s="971"/>
      <c r="BM38" s="971"/>
      <c r="BN38" s="971"/>
      <c r="BO38" s="971"/>
      <c r="BP38" s="971"/>
      <c r="BQ38" s="971"/>
      <c r="BR38" s="971"/>
      <c r="BS38" s="971"/>
      <c r="BT38" s="971"/>
      <c r="BU38" s="957"/>
      <c r="BV38" s="957"/>
      <c r="BW38" s="1008"/>
      <c r="BX38" s="1008"/>
      <c r="BY38" s="1008"/>
      <c r="BZ38" s="1008"/>
      <c r="CA38" s="1008"/>
      <c r="CB38" s="1008"/>
      <c r="CC38" s="1008"/>
      <c r="CD38" s="1008"/>
      <c r="CE38" s="1008"/>
      <c r="CF38" s="1008"/>
      <c r="CG38" s="1008"/>
      <c r="CH38" s="1008"/>
      <c r="CI38" s="1008"/>
      <c r="CJ38" s="1008"/>
      <c r="CK38" s="1008"/>
      <c r="CL38" s="1008"/>
      <c r="CM38" s="1008"/>
      <c r="CN38" s="1008"/>
      <c r="CO38" s="1008"/>
      <c r="CP38" s="1008"/>
      <c r="CQ38" s="1008"/>
      <c r="CR38" s="1008"/>
      <c r="CS38" s="1008"/>
      <c r="CT38" s="1008"/>
      <c r="CU38" s="1008"/>
      <c r="CV38" s="1008"/>
      <c r="CW38" s="1008"/>
      <c r="CX38" s="1008"/>
      <c r="CY38" s="1008"/>
      <c r="CZ38" s="1008"/>
      <c r="DA38" s="1008"/>
      <c r="DB38" s="1009"/>
      <c r="DC38" s="1009"/>
      <c r="DD38" s="971"/>
      <c r="DE38" s="971"/>
      <c r="DF38" s="971"/>
      <c r="DG38" s="971"/>
      <c r="DH38" s="971"/>
      <c r="DI38" s="971"/>
      <c r="DJ38" s="971"/>
      <c r="DK38" s="971"/>
      <c r="DL38" s="971"/>
      <c r="DM38" s="971"/>
      <c r="DN38" s="971"/>
      <c r="DO38" s="971"/>
      <c r="DP38" s="971"/>
      <c r="DQ38" s="971"/>
      <c r="DR38" s="971"/>
      <c r="DS38" s="957"/>
      <c r="DT38" s="957"/>
      <c r="DU38" s="1045"/>
      <c r="DV38" s="1009"/>
      <c r="DW38" s="971"/>
      <c r="DX38" s="971"/>
      <c r="DY38" s="971"/>
      <c r="DZ38" s="971"/>
      <c r="EA38" s="971"/>
      <c r="EB38" s="971"/>
      <c r="EC38" s="971"/>
      <c r="ED38" s="971"/>
      <c r="EE38" s="971"/>
      <c r="EF38" s="971"/>
      <c r="EG38" s="971"/>
      <c r="EH38" s="971"/>
      <c r="EI38" s="971"/>
      <c r="EJ38" s="971"/>
      <c r="EK38" s="971"/>
      <c r="EL38" s="957"/>
      <c r="EM38" s="1046"/>
      <c r="EN38" s="1045"/>
      <c r="EO38" s="1009"/>
      <c r="EP38" s="971"/>
      <c r="EQ38" s="971"/>
      <c r="ER38" s="971"/>
      <c r="ES38" s="971"/>
      <c r="ET38" s="971"/>
      <c r="EU38" s="971"/>
      <c r="EV38" s="971"/>
      <c r="EW38" s="971"/>
      <c r="EX38" s="971"/>
      <c r="EY38" s="971"/>
      <c r="EZ38" s="971"/>
      <c r="FA38" s="971"/>
      <c r="FB38" s="971"/>
      <c r="FC38" s="971"/>
      <c r="FD38" s="971"/>
      <c r="FE38" s="957"/>
      <c r="FF38" s="1046"/>
      <c r="FG38" s="1008"/>
      <c r="FH38" s="1008"/>
      <c r="FI38" s="1008"/>
      <c r="FJ38" s="1008"/>
      <c r="FK38" s="1008"/>
      <c r="FL38" s="1008"/>
      <c r="FM38" s="1008"/>
      <c r="FN38" s="1008"/>
      <c r="FO38" s="1008"/>
      <c r="FP38" s="1008"/>
      <c r="FQ38" s="1008"/>
      <c r="FR38" s="1008"/>
      <c r="FS38" s="1008"/>
      <c r="FT38" s="1008"/>
      <c r="FU38" s="1008"/>
      <c r="FV38" s="1008"/>
      <c r="FW38" s="1008"/>
      <c r="FX38" s="1008"/>
      <c r="FY38" s="1008"/>
      <c r="FZ38" s="1008"/>
      <c r="GA38" s="1008"/>
      <c r="GB38" s="1008"/>
      <c r="GC38" s="1008"/>
      <c r="GD38" s="1008"/>
      <c r="GE38" s="1008"/>
      <c r="GF38" s="1008"/>
      <c r="GG38" s="1008"/>
      <c r="GH38" s="1008"/>
      <c r="GI38" s="1008"/>
      <c r="GJ38" s="1008"/>
      <c r="GK38" s="1008"/>
      <c r="GL38" s="1008"/>
      <c r="GM38" s="1008"/>
      <c r="GN38" s="1008"/>
      <c r="GO38" s="1008"/>
      <c r="GP38" s="1008"/>
      <c r="GQ38" s="1008"/>
      <c r="GR38" s="1008"/>
      <c r="GS38" s="1009"/>
      <c r="GT38" s="1009"/>
      <c r="GU38" s="971"/>
      <c r="GV38" s="971"/>
      <c r="GW38" s="971"/>
      <c r="GX38" s="971"/>
      <c r="GY38" s="971"/>
      <c r="GZ38" s="971"/>
      <c r="HA38" s="971"/>
      <c r="HB38" s="971"/>
      <c r="HC38" s="971"/>
      <c r="HD38" s="971"/>
      <c r="HE38" s="971"/>
      <c r="HF38" s="971"/>
      <c r="HG38" s="957"/>
      <c r="HH38" s="1036"/>
      <c r="HM38" s="195"/>
      <c r="HN38" s="195"/>
    </row>
    <row r="39" spans="1:252" ht="14.25" customHeight="1" x14ac:dyDescent="0.2">
      <c r="A39" s="109"/>
      <c r="B39" s="1053"/>
      <c r="C39" s="1053"/>
      <c r="D39" s="1053"/>
      <c r="E39" s="1053"/>
      <c r="F39" s="1053"/>
      <c r="G39" s="1053"/>
      <c r="H39" s="1053"/>
      <c r="I39" s="1053"/>
      <c r="J39" s="1053"/>
      <c r="K39" s="1053"/>
      <c r="L39" s="1053"/>
      <c r="M39" s="1053"/>
      <c r="N39" s="1053"/>
      <c r="O39" s="1053"/>
      <c r="P39" s="1053"/>
      <c r="Q39" s="1053"/>
      <c r="R39" s="1053"/>
      <c r="S39" s="1053"/>
      <c r="T39" s="1053"/>
      <c r="U39" s="1053"/>
      <c r="V39" s="1053"/>
      <c r="W39" s="832">
        <v>5520</v>
      </c>
      <c r="X39" s="832" t="s">
        <v>220</v>
      </c>
      <c r="Y39" s="833"/>
      <c r="Z39" s="833"/>
      <c r="AA39" s="833"/>
      <c r="AB39" s="833"/>
      <c r="AC39" s="833"/>
      <c r="AD39" s="833"/>
      <c r="AE39" s="833"/>
      <c r="AF39" s="833"/>
      <c r="AG39" s="833"/>
      <c r="AH39" s="833"/>
      <c r="AI39" s="833"/>
      <c r="AJ39" s="833"/>
      <c r="AK39" s="833"/>
      <c r="AL39" s="833"/>
      <c r="AM39" s="834"/>
      <c r="AN39" s="958">
        <f>+AN13+AN26</f>
        <v>16536887</v>
      </c>
      <c r="AO39" s="959"/>
      <c r="AP39" s="959"/>
      <c r="AQ39" s="959"/>
      <c r="AR39" s="959"/>
      <c r="AS39" s="959"/>
      <c r="AT39" s="959"/>
      <c r="AU39" s="959"/>
      <c r="AV39" s="959"/>
      <c r="AW39" s="959"/>
      <c r="AX39" s="959"/>
      <c r="AY39" s="959"/>
      <c r="AZ39" s="959"/>
      <c r="BA39" s="959"/>
      <c r="BB39" s="959"/>
      <c r="BC39" s="959"/>
      <c r="BD39" s="959"/>
      <c r="BE39" s="959"/>
      <c r="BF39" s="959"/>
      <c r="BG39" s="960"/>
      <c r="BH39" s="964" t="s">
        <v>6</v>
      </c>
      <c r="BI39" s="964"/>
      <c r="BJ39" s="959">
        <f>+BJ13+BJ26</f>
        <v>24242</v>
      </c>
      <c r="BK39" s="959"/>
      <c r="BL39" s="959"/>
      <c r="BM39" s="959"/>
      <c r="BN39" s="959"/>
      <c r="BO39" s="959"/>
      <c r="BP39" s="959"/>
      <c r="BQ39" s="959"/>
      <c r="BR39" s="959"/>
      <c r="BS39" s="959"/>
      <c r="BT39" s="959"/>
      <c r="BU39" s="956" t="s">
        <v>7</v>
      </c>
      <c r="BV39" s="956"/>
      <c r="BW39" s="967">
        <f>+BW13+BW26</f>
        <v>15095750</v>
      </c>
      <c r="BX39" s="967"/>
      <c r="BY39" s="967"/>
      <c r="BZ39" s="967"/>
      <c r="CA39" s="967"/>
      <c r="CB39" s="967"/>
      <c r="CC39" s="967"/>
      <c r="CD39" s="967"/>
      <c r="CE39" s="967"/>
      <c r="CF39" s="967"/>
      <c r="CG39" s="967"/>
      <c r="CH39" s="967"/>
      <c r="CI39" s="967"/>
      <c r="CJ39" s="967"/>
      <c r="CK39" s="967"/>
      <c r="CL39" s="967">
        <f>+CL13+CL26</f>
        <v>4284</v>
      </c>
      <c r="CM39" s="967"/>
      <c r="CN39" s="967"/>
      <c r="CO39" s="967"/>
      <c r="CP39" s="967"/>
      <c r="CQ39" s="967"/>
      <c r="CR39" s="967"/>
      <c r="CS39" s="967"/>
      <c r="CT39" s="967"/>
      <c r="CU39" s="967"/>
      <c r="CV39" s="967"/>
      <c r="CW39" s="967"/>
      <c r="CX39" s="967"/>
      <c r="CY39" s="967"/>
      <c r="CZ39" s="967"/>
      <c r="DA39" s="967"/>
      <c r="DB39" s="964" t="s">
        <v>6</v>
      </c>
      <c r="DC39" s="964"/>
      <c r="DD39" s="959">
        <f>+DD13+DD26</f>
        <v>14621577</v>
      </c>
      <c r="DE39" s="959"/>
      <c r="DF39" s="959"/>
      <c r="DG39" s="959"/>
      <c r="DH39" s="959"/>
      <c r="DI39" s="959"/>
      <c r="DJ39" s="959"/>
      <c r="DK39" s="959"/>
      <c r="DL39" s="959"/>
      <c r="DM39" s="959"/>
      <c r="DN39" s="959"/>
      <c r="DO39" s="959"/>
      <c r="DP39" s="959"/>
      <c r="DQ39" s="959"/>
      <c r="DR39" s="959"/>
      <c r="DS39" s="956" t="s">
        <v>7</v>
      </c>
      <c r="DT39" s="956"/>
      <c r="DU39" s="1019" t="s">
        <v>6</v>
      </c>
      <c r="DV39" s="964"/>
      <c r="DW39" s="959">
        <f>+DW13+DW26</f>
        <v>27347</v>
      </c>
      <c r="DX39" s="959"/>
      <c r="DY39" s="959"/>
      <c r="DZ39" s="959"/>
      <c r="EA39" s="959"/>
      <c r="EB39" s="959"/>
      <c r="EC39" s="959"/>
      <c r="ED39" s="959"/>
      <c r="EE39" s="959"/>
      <c r="EF39" s="959"/>
      <c r="EG39" s="959"/>
      <c r="EH39" s="959"/>
      <c r="EI39" s="959"/>
      <c r="EJ39" s="959"/>
      <c r="EK39" s="959"/>
      <c r="EL39" s="956" t="s">
        <v>7</v>
      </c>
      <c r="EM39" s="1021"/>
      <c r="EN39" s="1049" t="s">
        <v>6</v>
      </c>
      <c r="EO39" s="959"/>
      <c r="EP39" s="959">
        <f>+EP26</f>
        <v>32604</v>
      </c>
      <c r="EQ39" s="959"/>
      <c r="ER39" s="959"/>
      <c r="ES39" s="959"/>
      <c r="ET39" s="959"/>
      <c r="EU39" s="959"/>
      <c r="EV39" s="959"/>
      <c r="EW39" s="959"/>
      <c r="EX39" s="959"/>
      <c r="EY39" s="959"/>
      <c r="EZ39" s="959"/>
      <c r="FA39" s="959"/>
      <c r="FB39" s="959"/>
      <c r="FC39" s="959"/>
      <c r="FD39" s="959"/>
      <c r="FE39" s="959" t="s">
        <v>7</v>
      </c>
      <c r="FF39" s="960"/>
      <c r="FG39" s="967" t="s">
        <v>61</v>
      </c>
      <c r="FH39" s="967"/>
      <c r="FI39" s="967"/>
      <c r="FJ39" s="967"/>
      <c r="FK39" s="967"/>
      <c r="FL39" s="967"/>
      <c r="FM39" s="967"/>
      <c r="FN39" s="967"/>
      <c r="FO39" s="967"/>
      <c r="FP39" s="967"/>
      <c r="FQ39" s="967"/>
      <c r="FR39" s="967"/>
      <c r="FS39" s="967"/>
      <c r="FT39" s="967"/>
      <c r="FU39" s="967"/>
      <c r="FV39" s="967"/>
      <c r="FW39" s="967"/>
      <c r="FX39" s="967"/>
      <c r="FY39" s="967"/>
      <c r="FZ39" s="967"/>
      <c r="GA39" s="967">
        <f>+GA13+GA26</f>
        <v>16987997</v>
      </c>
      <c r="GB39" s="967"/>
      <c r="GC39" s="967"/>
      <c r="GD39" s="967"/>
      <c r="GE39" s="967"/>
      <c r="GF39" s="967"/>
      <c r="GG39" s="967"/>
      <c r="GH39" s="967"/>
      <c r="GI39" s="967"/>
      <c r="GJ39" s="967"/>
      <c r="GK39" s="967"/>
      <c r="GL39" s="967"/>
      <c r="GM39" s="967"/>
      <c r="GN39" s="967"/>
      <c r="GO39" s="967"/>
      <c r="GP39" s="967"/>
      <c r="GQ39" s="967"/>
      <c r="GR39" s="967"/>
      <c r="GS39" s="964" t="s">
        <v>6</v>
      </c>
      <c r="GT39" s="964"/>
      <c r="GU39" s="959">
        <f>+GU13+GU26</f>
        <v>56846</v>
      </c>
      <c r="GV39" s="959"/>
      <c r="GW39" s="959"/>
      <c r="GX39" s="959"/>
      <c r="GY39" s="959"/>
      <c r="GZ39" s="959"/>
      <c r="HA39" s="959"/>
      <c r="HB39" s="959"/>
      <c r="HC39" s="959"/>
      <c r="HD39" s="959"/>
      <c r="HE39" s="959"/>
      <c r="HF39" s="959"/>
      <c r="HG39" s="956" t="s">
        <v>7</v>
      </c>
      <c r="HH39" s="1035"/>
      <c r="HM39" s="195"/>
      <c r="HN39" s="195"/>
    </row>
    <row r="40" spans="1:252" ht="6" customHeight="1" thickBot="1" x14ac:dyDescent="0.25">
      <c r="A40" s="110"/>
      <c r="B40" s="1054"/>
      <c r="C40" s="1054"/>
      <c r="D40" s="1054"/>
      <c r="E40" s="1054"/>
      <c r="F40" s="1054"/>
      <c r="G40" s="1054"/>
      <c r="H40" s="1054"/>
      <c r="I40" s="1054"/>
      <c r="J40" s="1054"/>
      <c r="K40" s="1054"/>
      <c r="L40" s="1054"/>
      <c r="M40" s="1054"/>
      <c r="N40" s="1054"/>
      <c r="O40" s="1054"/>
      <c r="P40" s="1054"/>
      <c r="Q40" s="1054"/>
      <c r="R40" s="1054"/>
      <c r="S40" s="1054"/>
      <c r="T40" s="1054"/>
      <c r="U40" s="1054"/>
      <c r="V40" s="1054"/>
      <c r="W40" s="835"/>
      <c r="X40" s="835"/>
      <c r="Y40" s="836"/>
      <c r="Z40" s="836"/>
      <c r="AA40" s="836"/>
      <c r="AB40" s="836"/>
      <c r="AC40" s="836"/>
      <c r="AD40" s="836"/>
      <c r="AE40" s="836"/>
      <c r="AF40" s="836"/>
      <c r="AG40" s="836"/>
      <c r="AH40" s="836"/>
      <c r="AI40" s="836"/>
      <c r="AJ40" s="836"/>
      <c r="AK40" s="836"/>
      <c r="AL40" s="836"/>
      <c r="AM40" s="837"/>
      <c r="AN40" s="961"/>
      <c r="AO40" s="962"/>
      <c r="AP40" s="962"/>
      <c r="AQ40" s="962"/>
      <c r="AR40" s="962"/>
      <c r="AS40" s="962"/>
      <c r="AT40" s="962"/>
      <c r="AU40" s="962"/>
      <c r="AV40" s="962"/>
      <c r="AW40" s="962"/>
      <c r="AX40" s="962"/>
      <c r="AY40" s="962"/>
      <c r="AZ40" s="962"/>
      <c r="BA40" s="962"/>
      <c r="BB40" s="962"/>
      <c r="BC40" s="962"/>
      <c r="BD40" s="962"/>
      <c r="BE40" s="962"/>
      <c r="BF40" s="962"/>
      <c r="BG40" s="963"/>
      <c r="BH40" s="965"/>
      <c r="BI40" s="965"/>
      <c r="BJ40" s="962"/>
      <c r="BK40" s="962"/>
      <c r="BL40" s="962"/>
      <c r="BM40" s="962"/>
      <c r="BN40" s="962"/>
      <c r="BO40" s="962"/>
      <c r="BP40" s="962"/>
      <c r="BQ40" s="962"/>
      <c r="BR40" s="962"/>
      <c r="BS40" s="962"/>
      <c r="BT40" s="962"/>
      <c r="BU40" s="966"/>
      <c r="BV40" s="966"/>
      <c r="BW40" s="968"/>
      <c r="BX40" s="968"/>
      <c r="BY40" s="968"/>
      <c r="BZ40" s="968"/>
      <c r="CA40" s="968"/>
      <c r="CB40" s="968"/>
      <c r="CC40" s="968"/>
      <c r="CD40" s="968"/>
      <c r="CE40" s="968"/>
      <c r="CF40" s="968"/>
      <c r="CG40" s="968"/>
      <c r="CH40" s="968"/>
      <c r="CI40" s="968"/>
      <c r="CJ40" s="968"/>
      <c r="CK40" s="968"/>
      <c r="CL40" s="968"/>
      <c r="CM40" s="968"/>
      <c r="CN40" s="968"/>
      <c r="CO40" s="968"/>
      <c r="CP40" s="968"/>
      <c r="CQ40" s="968"/>
      <c r="CR40" s="968"/>
      <c r="CS40" s="968"/>
      <c r="CT40" s="968"/>
      <c r="CU40" s="968"/>
      <c r="CV40" s="968"/>
      <c r="CW40" s="968"/>
      <c r="CX40" s="968"/>
      <c r="CY40" s="968"/>
      <c r="CZ40" s="968"/>
      <c r="DA40" s="968"/>
      <c r="DB40" s="965"/>
      <c r="DC40" s="965"/>
      <c r="DD40" s="962"/>
      <c r="DE40" s="962"/>
      <c r="DF40" s="962"/>
      <c r="DG40" s="962"/>
      <c r="DH40" s="962"/>
      <c r="DI40" s="962"/>
      <c r="DJ40" s="962"/>
      <c r="DK40" s="962"/>
      <c r="DL40" s="962"/>
      <c r="DM40" s="962"/>
      <c r="DN40" s="962"/>
      <c r="DO40" s="962"/>
      <c r="DP40" s="962"/>
      <c r="DQ40" s="962"/>
      <c r="DR40" s="962"/>
      <c r="DS40" s="966"/>
      <c r="DT40" s="966"/>
      <c r="DU40" s="1048"/>
      <c r="DV40" s="965"/>
      <c r="DW40" s="962"/>
      <c r="DX40" s="962"/>
      <c r="DY40" s="962"/>
      <c r="DZ40" s="962"/>
      <c r="EA40" s="962"/>
      <c r="EB40" s="962"/>
      <c r="EC40" s="962"/>
      <c r="ED40" s="962"/>
      <c r="EE40" s="962"/>
      <c r="EF40" s="962"/>
      <c r="EG40" s="962"/>
      <c r="EH40" s="962"/>
      <c r="EI40" s="962"/>
      <c r="EJ40" s="962"/>
      <c r="EK40" s="962"/>
      <c r="EL40" s="966"/>
      <c r="EM40" s="1058"/>
      <c r="EN40" s="1050"/>
      <c r="EO40" s="962"/>
      <c r="EP40" s="962"/>
      <c r="EQ40" s="962"/>
      <c r="ER40" s="962"/>
      <c r="ES40" s="962"/>
      <c r="ET40" s="962"/>
      <c r="EU40" s="962"/>
      <c r="EV40" s="962"/>
      <c r="EW40" s="962"/>
      <c r="EX40" s="962"/>
      <c r="EY40" s="962"/>
      <c r="EZ40" s="962"/>
      <c r="FA40" s="962"/>
      <c r="FB40" s="962"/>
      <c r="FC40" s="962"/>
      <c r="FD40" s="962"/>
      <c r="FE40" s="962"/>
      <c r="FF40" s="963"/>
      <c r="FG40" s="968"/>
      <c r="FH40" s="968"/>
      <c r="FI40" s="968"/>
      <c r="FJ40" s="968"/>
      <c r="FK40" s="968"/>
      <c r="FL40" s="968"/>
      <c r="FM40" s="968"/>
      <c r="FN40" s="968"/>
      <c r="FO40" s="968"/>
      <c r="FP40" s="968"/>
      <c r="FQ40" s="968"/>
      <c r="FR40" s="968"/>
      <c r="FS40" s="968"/>
      <c r="FT40" s="968"/>
      <c r="FU40" s="968"/>
      <c r="FV40" s="968"/>
      <c r="FW40" s="968"/>
      <c r="FX40" s="968"/>
      <c r="FY40" s="968"/>
      <c r="FZ40" s="968"/>
      <c r="GA40" s="968"/>
      <c r="GB40" s="968"/>
      <c r="GC40" s="968"/>
      <c r="GD40" s="968"/>
      <c r="GE40" s="968"/>
      <c r="GF40" s="968"/>
      <c r="GG40" s="968"/>
      <c r="GH40" s="968"/>
      <c r="GI40" s="968"/>
      <c r="GJ40" s="968"/>
      <c r="GK40" s="968"/>
      <c r="GL40" s="968"/>
      <c r="GM40" s="968"/>
      <c r="GN40" s="968"/>
      <c r="GO40" s="968"/>
      <c r="GP40" s="968"/>
      <c r="GQ40" s="968"/>
      <c r="GR40" s="968"/>
      <c r="GS40" s="965"/>
      <c r="GT40" s="965"/>
      <c r="GU40" s="962"/>
      <c r="GV40" s="962"/>
      <c r="GW40" s="962"/>
      <c r="GX40" s="962"/>
      <c r="GY40" s="962"/>
      <c r="GZ40" s="962"/>
      <c r="HA40" s="962"/>
      <c r="HB40" s="962"/>
      <c r="HC40" s="962"/>
      <c r="HD40" s="962"/>
      <c r="HE40" s="962"/>
      <c r="HF40" s="962"/>
      <c r="HG40" s="966"/>
      <c r="HH40" s="1047"/>
      <c r="HM40" s="195"/>
      <c r="HN40" s="195"/>
    </row>
    <row r="41" spans="1:252" s="13" customFormat="1" ht="14.25" customHeight="1" x14ac:dyDescent="0.2">
      <c r="HM41" s="194"/>
      <c r="HN41" s="194"/>
    </row>
    <row r="42" spans="1:252" s="13" customFormat="1" ht="14.25" customHeight="1" x14ac:dyDescent="0.2">
      <c r="B42" s="2"/>
    </row>
    <row r="43" spans="1:252" s="13" customFormat="1" ht="14.25" customHeight="1" x14ac:dyDescent="0.2">
      <c r="B43" s="2"/>
    </row>
    <row r="44" spans="1:252" customFormat="1" ht="15" x14ac:dyDescent="0.25">
      <c r="A44" s="556" t="s">
        <v>74</v>
      </c>
      <c r="B44" s="556"/>
      <c r="C44" s="556"/>
      <c r="D44" s="556"/>
      <c r="E44" s="556"/>
      <c r="F44" s="556"/>
      <c r="G44" s="556"/>
      <c r="H44" s="556"/>
      <c r="I44" s="556"/>
      <c r="J44" s="556"/>
      <c r="K44" s="556"/>
      <c r="L44" s="556"/>
      <c r="M44" s="556"/>
      <c r="N44" s="556"/>
      <c r="O44" s="556"/>
      <c r="P44" s="556"/>
      <c r="Q44" s="556"/>
      <c r="R44" s="556"/>
      <c r="S44" s="556"/>
      <c r="T44" s="556"/>
      <c r="U44" s="556"/>
      <c r="V44" s="556"/>
      <c r="W44" s="556"/>
      <c r="X44" s="556"/>
      <c r="Y44" s="556"/>
      <c r="Z44" s="556"/>
      <c r="AA44" s="556"/>
      <c r="AB44" s="556"/>
      <c r="AC44" s="556"/>
      <c r="AD44" s="556"/>
      <c r="AE44" s="556"/>
      <c r="AF44" s="556"/>
      <c r="AG44" s="556"/>
      <c r="AH44" s="556"/>
      <c r="AI44" s="556"/>
      <c r="AJ44" s="556"/>
      <c r="AK44" s="556"/>
      <c r="AL44" s="556"/>
      <c r="AM44" s="556"/>
      <c r="AN44" s="556"/>
      <c r="AO44" s="556"/>
      <c r="AP44" s="556"/>
      <c r="AQ44" s="556"/>
      <c r="AR44" s="556"/>
      <c r="AS44" s="556"/>
      <c r="AT44" s="556"/>
      <c r="AU44" s="556"/>
      <c r="AV44" s="556"/>
      <c r="AW44" s="556"/>
      <c r="AX44" s="556"/>
      <c r="AY44" s="556"/>
      <c r="AZ44" s="556"/>
      <c r="BA44" s="556"/>
      <c r="BB44" s="556"/>
      <c r="BC44" s="556"/>
      <c r="BD44" s="556"/>
      <c r="BE44" s="556"/>
      <c r="BF44" s="556"/>
      <c r="BG44" s="556"/>
      <c r="BH44" s="556"/>
      <c r="BI44" s="556"/>
      <c r="BJ44" s="556"/>
      <c r="BK44" s="556"/>
      <c r="BL44" s="556"/>
      <c r="BM44" s="556"/>
      <c r="BN44" s="556"/>
      <c r="BO44" s="556"/>
      <c r="BP44" s="556"/>
      <c r="BQ44" s="556"/>
      <c r="BR44" s="556"/>
      <c r="BS44" s="556"/>
      <c r="BT44" s="556"/>
      <c r="BU44" s="556"/>
      <c r="BV44" s="556"/>
      <c r="BW44" s="556"/>
      <c r="BX44" s="556"/>
      <c r="BY44" s="556"/>
      <c r="BZ44" s="556"/>
      <c r="CA44" s="556"/>
      <c r="CB44" s="556"/>
      <c r="CC44" s="556"/>
      <c r="CD44" s="556"/>
      <c r="CE44" s="556"/>
      <c r="CF44" s="556"/>
      <c r="CG44" s="556"/>
      <c r="CH44" s="556"/>
      <c r="CI44" s="556"/>
      <c r="CJ44" s="556"/>
      <c r="CK44" s="556"/>
      <c r="CL44" s="556"/>
      <c r="CM44" s="556"/>
      <c r="CN44" s="556"/>
      <c r="CO44" s="556"/>
      <c r="CP44" s="556"/>
      <c r="CQ44" s="556"/>
      <c r="CR44" s="556"/>
      <c r="CS44" s="556"/>
      <c r="CT44" s="556"/>
      <c r="CU44" s="556"/>
      <c r="CV44" s="556"/>
      <c r="CW44" s="556"/>
      <c r="CX44" s="556"/>
      <c r="CY44" s="556"/>
      <c r="CZ44" s="556"/>
      <c r="DA44" s="556"/>
      <c r="DB44" s="556"/>
      <c r="DC44" s="556"/>
      <c r="DD44" s="556"/>
      <c r="DE44" s="556"/>
      <c r="DF44" s="556"/>
      <c r="DG44" s="556"/>
      <c r="DH44" s="556"/>
      <c r="DI44" s="556"/>
      <c r="DJ44" s="556"/>
      <c r="DK44" s="556"/>
      <c r="DL44" s="556"/>
      <c r="DM44" s="556"/>
      <c r="DN44" s="556"/>
      <c r="DO44" s="556"/>
      <c r="DP44" s="556"/>
      <c r="DQ44" s="556"/>
      <c r="DR44" s="556"/>
      <c r="DS44" s="556"/>
      <c r="DT44" s="556"/>
      <c r="DU44" s="556"/>
      <c r="DV44" s="556"/>
      <c r="DW44" s="556"/>
      <c r="DX44" s="556"/>
      <c r="DY44" s="556"/>
      <c r="DZ44" s="556"/>
      <c r="EA44" s="556"/>
      <c r="EB44" s="556"/>
      <c r="EC44" s="556"/>
      <c r="ED44" s="556"/>
      <c r="EE44" s="556"/>
      <c r="EF44" s="556"/>
      <c r="EG44" s="556"/>
      <c r="EH44" s="556"/>
      <c r="EI44" s="556"/>
      <c r="EJ44" s="556"/>
      <c r="EK44" s="556"/>
      <c r="EL44" s="556"/>
      <c r="EM44" s="556"/>
      <c r="EN44" s="556"/>
      <c r="EO44" s="556"/>
      <c r="EP44" s="556"/>
      <c r="EQ44" s="556"/>
      <c r="ER44" s="556"/>
      <c r="ES44" s="556"/>
      <c r="ET44" s="556"/>
      <c r="EU44" s="556"/>
      <c r="EV44" s="556"/>
      <c r="EW44" s="556"/>
      <c r="EX44" s="556"/>
      <c r="EY44" s="556"/>
      <c r="EZ44" s="556"/>
      <c r="FA44" s="556"/>
      <c r="FB44" s="556"/>
      <c r="FC44" s="556"/>
      <c r="FD44" s="556"/>
      <c r="FE44" s="556"/>
      <c r="FF44" s="556"/>
      <c r="FG44" s="556"/>
      <c r="FH44" s="556"/>
      <c r="FI44" s="556"/>
      <c r="FJ44" s="556"/>
      <c r="FK44" s="556"/>
      <c r="FL44" s="146"/>
      <c r="FM44" s="146"/>
      <c r="FN44" s="146"/>
      <c r="FO44" s="146"/>
      <c r="FP44" s="146"/>
      <c r="FQ44" s="146"/>
      <c r="FR44" s="146"/>
      <c r="FS44" s="146"/>
      <c r="FT44" s="146"/>
      <c r="FU44" s="146"/>
      <c r="FV44" s="146"/>
      <c r="FW44" s="146"/>
      <c r="FX44" s="146"/>
      <c r="FY44" s="146"/>
      <c r="FZ44" s="146"/>
      <c r="GA44" s="146"/>
      <c r="GB44" s="146"/>
      <c r="GC44" s="146"/>
      <c r="GD44" s="146"/>
      <c r="GE44" s="146"/>
      <c r="GF44" s="146"/>
      <c r="GG44" s="146"/>
      <c r="GH44" s="146"/>
      <c r="GI44" s="146"/>
      <c r="GJ44" s="146"/>
      <c r="GK44" s="146"/>
      <c r="GL44" s="146"/>
      <c r="GM44" s="146"/>
      <c r="GN44" s="146"/>
      <c r="GO44" s="146"/>
      <c r="GP44" s="146"/>
      <c r="GQ44" s="146"/>
      <c r="GR44" s="146"/>
      <c r="GS44" s="146"/>
      <c r="GT44" s="146"/>
      <c r="GU44" s="146"/>
      <c r="GV44" s="146"/>
      <c r="GW44" s="146"/>
      <c r="GX44" s="146"/>
      <c r="GY44" s="146"/>
      <c r="GZ44" s="146"/>
      <c r="HA44" s="146"/>
      <c r="HB44" s="146"/>
      <c r="HC44" s="146"/>
      <c r="HD44" s="146"/>
      <c r="HE44" s="146"/>
      <c r="HF44" s="146"/>
      <c r="HG44" s="146"/>
      <c r="HH44" s="14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row>
    <row r="45" spans="1:252" customFormat="1" ht="12.75"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row>
    <row r="46" spans="1:252" customFormat="1" ht="15" customHeight="1" x14ac:dyDescent="0.2">
      <c r="A46" s="566" t="s">
        <v>2</v>
      </c>
      <c r="B46" s="567"/>
      <c r="C46" s="567"/>
      <c r="D46" s="567"/>
      <c r="E46" s="567"/>
      <c r="F46" s="567"/>
      <c r="G46" s="567"/>
      <c r="H46" s="567"/>
      <c r="I46" s="567"/>
      <c r="J46" s="567"/>
      <c r="K46" s="567"/>
      <c r="L46" s="567"/>
      <c r="M46" s="567"/>
      <c r="N46" s="567"/>
      <c r="O46" s="567"/>
      <c r="P46" s="567"/>
      <c r="Q46" s="567"/>
      <c r="R46" s="567"/>
      <c r="S46" s="567"/>
      <c r="T46" s="567"/>
      <c r="U46" s="567"/>
      <c r="V46" s="567"/>
      <c r="W46" s="567"/>
      <c r="X46" s="567"/>
      <c r="Y46" s="567"/>
      <c r="Z46" s="567"/>
      <c r="AA46" s="567"/>
      <c r="AB46" s="567"/>
      <c r="AC46" s="567"/>
      <c r="AD46" s="567"/>
      <c r="AE46" s="567"/>
      <c r="AF46" s="567"/>
      <c r="AG46" s="567"/>
      <c r="AH46" s="567"/>
      <c r="AI46" s="567"/>
      <c r="AJ46" s="567"/>
      <c r="AK46" s="567"/>
      <c r="AL46" s="568"/>
      <c r="AM46" s="725" t="s">
        <v>102</v>
      </c>
      <c r="AN46" s="726"/>
      <c r="AO46" s="726"/>
      <c r="AP46" s="726"/>
      <c r="AQ46" s="726"/>
      <c r="AR46" s="726"/>
      <c r="AS46" s="726"/>
      <c r="AT46" s="726"/>
      <c r="AU46" s="727"/>
      <c r="AV46" s="561" t="s">
        <v>18</v>
      </c>
      <c r="AW46" s="561"/>
      <c r="AX46" s="561"/>
      <c r="AY46" s="561"/>
      <c r="AZ46" s="561"/>
      <c r="BA46" s="561"/>
      <c r="BB46" s="561"/>
      <c r="BC46" s="561"/>
      <c r="BD46" s="561"/>
      <c r="BE46" s="561"/>
      <c r="BF46" s="561"/>
      <c r="BG46" s="561"/>
      <c r="BH46" s="561"/>
      <c r="BI46" s="561"/>
      <c r="BJ46" s="561"/>
      <c r="BK46" s="561"/>
      <c r="BL46" s="561"/>
      <c r="BM46" s="561"/>
      <c r="BN46" s="561"/>
      <c r="BO46" s="561"/>
      <c r="BP46" s="561"/>
      <c r="BQ46" s="561"/>
      <c r="BR46" s="561"/>
      <c r="BS46" s="561"/>
      <c r="BT46" s="561"/>
      <c r="BU46" s="561"/>
      <c r="BV46" s="561"/>
      <c r="BW46" s="561"/>
      <c r="BX46" s="561"/>
      <c r="BY46" s="561"/>
      <c r="BZ46" s="561"/>
      <c r="CA46" s="561"/>
      <c r="CB46" s="561"/>
      <c r="CC46" s="561"/>
      <c r="CD46" s="561"/>
      <c r="CE46" s="561"/>
      <c r="CF46" s="561"/>
      <c r="CG46" s="561"/>
      <c r="CH46" s="561"/>
      <c r="CI46" s="562"/>
      <c r="CJ46" s="560" t="s">
        <v>18</v>
      </c>
      <c r="CK46" s="561"/>
      <c r="CL46" s="561"/>
      <c r="CM46" s="561"/>
      <c r="CN46" s="561"/>
      <c r="CO46" s="561"/>
      <c r="CP46" s="561"/>
      <c r="CQ46" s="561"/>
      <c r="CR46" s="561"/>
      <c r="CS46" s="561"/>
      <c r="CT46" s="561"/>
      <c r="CU46" s="561"/>
      <c r="CV46" s="561"/>
      <c r="CW46" s="561"/>
      <c r="CX46" s="561"/>
      <c r="CY46" s="561"/>
      <c r="CZ46" s="561"/>
      <c r="DA46" s="561"/>
      <c r="DB46" s="561"/>
      <c r="DC46" s="561"/>
      <c r="DD46" s="561"/>
      <c r="DE46" s="561"/>
      <c r="DF46" s="561"/>
      <c r="DG46" s="561"/>
      <c r="DH46" s="561"/>
      <c r="DI46" s="561"/>
      <c r="DJ46" s="561"/>
      <c r="DK46" s="561"/>
      <c r="DL46" s="561"/>
      <c r="DM46" s="561"/>
      <c r="DN46" s="561"/>
      <c r="DO46" s="561"/>
      <c r="DP46" s="561"/>
      <c r="DQ46" s="561"/>
      <c r="DR46" s="561"/>
      <c r="DS46" s="561"/>
      <c r="DT46" s="561"/>
      <c r="DU46" s="561"/>
      <c r="DV46" s="561"/>
      <c r="DW46" s="562"/>
      <c r="DX46" s="560" t="s">
        <v>18</v>
      </c>
      <c r="DY46" s="561"/>
      <c r="DZ46" s="561"/>
      <c r="EA46" s="561"/>
      <c r="EB46" s="561"/>
      <c r="EC46" s="561"/>
      <c r="ED46" s="561"/>
      <c r="EE46" s="561"/>
      <c r="EF46" s="561"/>
      <c r="EG46" s="561"/>
      <c r="EH46" s="561"/>
      <c r="EI46" s="561"/>
      <c r="EJ46" s="561"/>
      <c r="EK46" s="561"/>
      <c r="EL46" s="561"/>
      <c r="EM46" s="561"/>
      <c r="EN46" s="561"/>
      <c r="EO46" s="561"/>
      <c r="EP46" s="561"/>
      <c r="EQ46" s="561"/>
      <c r="ER46" s="561"/>
      <c r="ES46" s="561"/>
      <c r="ET46" s="561"/>
      <c r="EU46" s="561"/>
      <c r="EV46" s="561"/>
      <c r="EW46" s="561"/>
      <c r="EX46" s="561"/>
      <c r="EY46" s="561"/>
      <c r="EZ46" s="561"/>
      <c r="FA46" s="561"/>
      <c r="FB46" s="561"/>
      <c r="FC46" s="561"/>
      <c r="FD46" s="561"/>
      <c r="FE46" s="561"/>
      <c r="FF46" s="561"/>
      <c r="FG46" s="561"/>
      <c r="FH46" s="561"/>
      <c r="FI46" s="561"/>
      <c r="FJ46" s="561"/>
      <c r="FK46" s="562"/>
    </row>
    <row r="47" spans="1:252" customFormat="1" ht="15" customHeight="1" x14ac:dyDescent="0.2">
      <c r="A47" s="815"/>
      <c r="B47" s="816"/>
      <c r="C47" s="816"/>
      <c r="D47" s="816"/>
      <c r="E47" s="816"/>
      <c r="F47" s="816"/>
      <c r="G47" s="816"/>
      <c r="H47" s="816"/>
      <c r="I47" s="816"/>
      <c r="J47" s="816"/>
      <c r="K47" s="816"/>
      <c r="L47" s="816"/>
      <c r="M47" s="816"/>
      <c r="N47" s="816"/>
      <c r="O47" s="816"/>
      <c r="P47" s="816"/>
      <c r="Q47" s="816"/>
      <c r="R47" s="816"/>
      <c r="S47" s="816"/>
      <c r="T47" s="816"/>
      <c r="U47" s="816"/>
      <c r="V47" s="816"/>
      <c r="W47" s="816"/>
      <c r="X47" s="816"/>
      <c r="Y47" s="816"/>
      <c r="Z47" s="816"/>
      <c r="AA47" s="816"/>
      <c r="AB47" s="816"/>
      <c r="AC47" s="816"/>
      <c r="AD47" s="816"/>
      <c r="AE47" s="816"/>
      <c r="AF47" s="816"/>
      <c r="AG47" s="816"/>
      <c r="AH47" s="816"/>
      <c r="AI47" s="816"/>
      <c r="AJ47" s="816"/>
      <c r="AK47" s="816"/>
      <c r="AL47" s="921"/>
      <c r="AM47" s="819"/>
      <c r="AN47" s="909"/>
      <c r="AO47" s="909"/>
      <c r="AP47" s="909"/>
      <c r="AQ47" s="909"/>
      <c r="AR47" s="909"/>
      <c r="AS47" s="909"/>
      <c r="AT47" s="909"/>
      <c r="AU47" s="910"/>
      <c r="AV47" s="563" t="s">
        <v>214</v>
      </c>
      <c r="AW47" s="563"/>
      <c r="AX47" s="563"/>
      <c r="AY47" s="563"/>
      <c r="AZ47" s="563"/>
      <c r="BA47" s="563"/>
      <c r="BB47" s="563"/>
      <c r="BC47" s="563"/>
      <c r="BD47" s="563"/>
      <c r="BE47" s="563"/>
      <c r="BF47" s="563"/>
      <c r="BG47" s="563"/>
      <c r="BH47" s="563"/>
      <c r="BI47" s="563"/>
      <c r="BJ47" s="563"/>
      <c r="BK47" s="563"/>
      <c r="BL47" s="563"/>
      <c r="BM47" s="563"/>
      <c r="BN47" s="563"/>
      <c r="BO47" s="563"/>
      <c r="BP47" s="563"/>
      <c r="BQ47" s="563"/>
      <c r="BR47" s="563"/>
      <c r="BS47" s="563"/>
      <c r="BT47" s="563"/>
      <c r="BU47" s="563"/>
      <c r="BV47" s="563"/>
      <c r="BW47" s="563"/>
      <c r="BX47" s="563"/>
      <c r="BY47" s="563"/>
      <c r="BZ47" s="563"/>
      <c r="CA47" s="563"/>
      <c r="CB47" s="563"/>
      <c r="CC47" s="563"/>
      <c r="CD47" s="563"/>
      <c r="CE47" s="563"/>
      <c r="CF47" s="563"/>
      <c r="CG47" s="563"/>
      <c r="CH47" s="563"/>
      <c r="CI47" s="908"/>
      <c r="CJ47" s="683" t="s">
        <v>182</v>
      </c>
      <c r="CK47" s="684"/>
      <c r="CL47" s="684"/>
      <c r="CM47" s="684"/>
      <c r="CN47" s="684"/>
      <c r="CO47" s="684"/>
      <c r="CP47" s="684"/>
      <c r="CQ47" s="684"/>
      <c r="CR47" s="684"/>
      <c r="CS47" s="684"/>
      <c r="CT47" s="684"/>
      <c r="CU47" s="684"/>
      <c r="CV47" s="684"/>
      <c r="CW47" s="684"/>
      <c r="CX47" s="684"/>
      <c r="CY47" s="684"/>
      <c r="CZ47" s="684"/>
      <c r="DA47" s="684"/>
      <c r="DB47" s="684"/>
      <c r="DC47" s="684"/>
      <c r="DD47" s="684"/>
      <c r="DE47" s="684"/>
      <c r="DF47" s="684"/>
      <c r="DG47" s="684"/>
      <c r="DH47" s="684"/>
      <c r="DI47" s="684"/>
      <c r="DJ47" s="684"/>
      <c r="DK47" s="684"/>
      <c r="DL47" s="684"/>
      <c r="DM47" s="684"/>
      <c r="DN47" s="684"/>
      <c r="DO47" s="684"/>
      <c r="DP47" s="684"/>
      <c r="DQ47" s="684"/>
      <c r="DR47" s="684"/>
      <c r="DS47" s="684"/>
      <c r="DT47" s="684"/>
      <c r="DU47" s="684"/>
      <c r="DV47" s="684"/>
      <c r="DW47" s="920"/>
      <c r="DX47" s="683" t="s">
        <v>183</v>
      </c>
      <c r="DY47" s="684"/>
      <c r="DZ47" s="684"/>
      <c r="EA47" s="684"/>
      <c r="EB47" s="684"/>
      <c r="EC47" s="684"/>
      <c r="ED47" s="684"/>
      <c r="EE47" s="684"/>
      <c r="EF47" s="684"/>
      <c r="EG47" s="684"/>
      <c r="EH47" s="684"/>
      <c r="EI47" s="684"/>
      <c r="EJ47" s="684"/>
      <c r="EK47" s="684"/>
      <c r="EL47" s="684"/>
      <c r="EM47" s="684"/>
      <c r="EN47" s="684"/>
      <c r="EO47" s="684"/>
      <c r="EP47" s="684"/>
      <c r="EQ47" s="684"/>
      <c r="ER47" s="684"/>
      <c r="ES47" s="684"/>
      <c r="ET47" s="684"/>
      <c r="EU47" s="684"/>
      <c r="EV47" s="684"/>
      <c r="EW47" s="684"/>
      <c r="EX47" s="684"/>
      <c r="EY47" s="684"/>
      <c r="EZ47" s="684"/>
      <c r="FA47" s="684"/>
      <c r="FB47" s="684"/>
      <c r="FC47" s="684"/>
      <c r="FD47" s="684"/>
      <c r="FE47" s="684"/>
      <c r="FF47" s="684"/>
      <c r="FG47" s="684"/>
      <c r="FH47" s="684"/>
      <c r="FI47" s="684"/>
      <c r="FJ47" s="684"/>
      <c r="FK47" s="920"/>
    </row>
    <row r="48" spans="1:252" customFormat="1" ht="39" customHeight="1" x14ac:dyDescent="0.2">
      <c r="A48" s="569"/>
      <c r="B48" s="570"/>
      <c r="C48" s="570"/>
      <c r="D48" s="570"/>
      <c r="E48" s="570"/>
      <c r="F48" s="570"/>
      <c r="G48" s="570"/>
      <c r="H48" s="570"/>
      <c r="I48" s="570"/>
      <c r="J48" s="570"/>
      <c r="K48" s="570"/>
      <c r="L48" s="570"/>
      <c r="M48" s="570"/>
      <c r="N48" s="570"/>
      <c r="O48" s="570"/>
      <c r="P48" s="570"/>
      <c r="Q48" s="570"/>
      <c r="R48" s="570"/>
      <c r="S48" s="570"/>
      <c r="T48" s="570"/>
      <c r="U48" s="570"/>
      <c r="V48" s="570"/>
      <c r="W48" s="570"/>
      <c r="X48" s="570"/>
      <c r="Y48" s="570"/>
      <c r="Z48" s="570"/>
      <c r="AA48" s="570"/>
      <c r="AB48" s="570"/>
      <c r="AC48" s="570"/>
      <c r="AD48" s="570"/>
      <c r="AE48" s="570"/>
      <c r="AF48" s="570"/>
      <c r="AG48" s="570"/>
      <c r="AH48" s="570"/>
      <c r="AI48" s="570"/>
      <c r="AJ48" s="570"/>
      <c r="AK48" s="570"/>
      <c r="AL48" s="571"/>
      <c r="AM48" s="728"/>
      <c r="AN48" s="729"/>
      <c r="AO48" s="729"/>
      <c r="AP48" s="729"/>
      <c r="AQ48" s="729"/>
      <c r="AR48" s="729"/>
      <c r="AS48" s="729"/>
      <c r="AT48" s="729"/>
      <c r="AU48" s="730"/>
      <c r="AV48" s="872" t="s">
        <v>69</v>
      </c>
      <c r="AW48" s="872"/>
      <c r="AX48" s="872"/>
      <c r="AY48" s="872"/>
      <c r="AZ48" s="872"/>
      <c r="BA48" s="872"/>
      <c r="BB48" s="872"/>
      <c r="BC48" s="872"/>
      <c r="BD48" s="872"/>
      <c r="BE48" s="872"/>
      <c r="BF48" s="872"/>
      <c r="BG48" s="872"/>
      <c r="BH48" s="872"/>
      <c r="BI48" s="872"/>
      <c r="BJ48" s="872"/>
      <c r="BK48" s="872"/>
      <c r="BL48" s="872"/>
      <c r="BM48" s="872"/>
      <c r="BN48" s="872"/>
      <c r="BO48" s="872"/>
      <c r="BP48" s="871" t="s">
        <v>75</v>
      </c>
      <c r="BQ48" s="872"/>
      <c r="BR48" s="872"/>
      <c r="BS48" s="872"/>
      <c r="BT48" s="872"/>
      <c r="BU48" s="872"/>
      <c r="BV48" s="872"/>
      <c r="BW48" s="872"/>
      <c r="BX48" s="872"/>
      <c r="BY48" s="872"/>
      <c r="BZ48" s="872"/>
      <c r="CA48" s="872"/>
      <c r="CB48" s="872"/>
      <c r="CC48" s="872"/>
      <c r="CD48" s="872"/>
      <c r="CE48" s="872"/>
      <c r="CF48" s="872"/>
      <c r="CG48" s="872"/>
      <c r="CH48" s="872"/>
      <c r="CI48" s="872"/>
      <c r="CJ48" s="871" t="s">
        <v>69</v>
      </c>
      <c r="CK48" s="872"/>
      <c r="CL48" s="872"/>
      <c r="CM48" s="872"/>
      <c r="CN48" s="872"/>
      <c r="CO48" s="872"/>
      <c r="CP48" s="872"/>
      <c r="CQ48" s="872"/>
      <c r="CR48" s="872"/>
      <c r="CS48" s="872"/>
      <c r="CT48" s="872"/>
      <c r="CU48" s="872"/>
      <c r="CV48" s="872"/>
      <c r="CW48" s="872"/>
      <c r="CX48" s="872"/>
      <c r="CY48" s="872"/>
      <c r="CZ48" s="872"/>
      <c r="DA48" s="872"/>
      <c r="DB48" s="872"/>
      <c r="DC48" s="882"/>
      <c r="DD48" s="871" t="s">
        <v>75</v>
      </c>
      <c r="DE48" s="872"/>
      <c r="DF48" s="872"/>
      <c r="DG48" s="872"/>
      <c r="DH48" s="872"/>
      <c r="DI48" s="872"/>
      <c r="DJ48" s="872"/>
      <c r="DK48" s="872"/>
      <c r="DL48" s="872"/>
      <c r="DM48" s="872"/>
      <c r="DN48" s="872"/>
      <c r="DO48" s="872"/>
      <c r="DP48" s="872"/>
      <c r="DQ48" s="872"/>
      <c r="DR48" s="872"/>
      <c r="DS48" s="872"/>
      <c r="DT48" s="872"/>
      <c r="DU48" s="872"/>
      <c r="DV48" s="872"/>
      <c r="DW48" s="882"/>
      <c r="DX48" s="871" t="s">
        <v>69</v>
      </c>
      <c r="DY48" s="872"/>
      <c r="DZ48" s="872"/>
      <c r="EA48" s="872"/>
      <c r="EB48" s="872"/>
      <c r="EC48" s="872"/>
      <c r="ED48" s="872"/>
      <c r="EE48" s="872"/>
      <c r="EF48" s="872"/>
      <c r="EG48" s="872"/>
      <c r="EH48" s="872"/>
      <c r="EI48" s="872"/>
      <c r="EJ48" s="872"/>
      <c r="EK48" s="872"/>
      <c r="EL48" s="872"/>
      <c r="EM48" s="872"/>
      <c r="EN48" s="872"/>
      <c r="EO48" s="872"/>
      <c r="EP48" s="872"/>
      <c r="EQ48" s="882"/>
      <c r="ER48" s="871" t="s">
        <v>75</v>
      </c>
      <c r="ES48" s="872"/>
      <c r="ET48" s="872"/>
      <c r="EU48" s="872"/>
      <c r="EV48" s="872"/>
      <c r="EW48" s="872"/>
      <c r="EX48" s="872"/>
      <c r="EY48" s="872"/>
      <c r="EZ48" s="872"/>
      <c r="FA48" s="872"/>
      <c r="FB48" s="872"/>
      <c r="FC48" s="872"/>
      <c r="FD48" s="872"/>
      <c r="FE48" s="872"/>
      <c r="FF48" s="872"/>
      <c r="FG48" s="872"/>
      <c r="FH48" s="872"/>
      <c r="FI48" s="872"/>
      <c r="FJ48" s="872"/>
      <c r="FK48" s="882"/>
    </row>
    <row r="49" spans="1:252" customFormat="1" ht="15" customHeight="1" thickBot="1" x14ac:dyDescent="0.25">
      <c r="A49" s="576">
        <v>1</v>
      </c>
      <c r="B49" s="577"/>
      <c r="C49" s="577"/>
      <c r="D49" s="577"/>
      <c r="E49" s="577"/>
      <c r="F49" s="577"/>
      <c r="G49" s="577"/>
      <c r="H49" s="577"/>
      <c r="I49" s="577"/>
      <c r="J49" s="577"/>
      <c r="K49" s="577"/>
      <c r="L49" s="577"/>
      <c r="M49" s="577"/>
      <c r="N49" s="577"/>
      <c r="O49" s="577"/>
      <c r="P49" s="577"/>
      <c r="Q49" s="577"/>
      <c r="R49" s="577"/>
      <c r="S49" s="577"/>
      <c r="T49" s="577"/>
      <c r="U49" s="577"/>
      <c r="V49" s="577"/>
      <c r="W49" s="577"/>
      <c r="X49" s="577"/>
      <c r="Y49" s="577"/>
      <c r="Z49" s="577"/>
      <c r="AA49" s="577"/>
      <c r="AB49" s="577"/>
      <c r="AC49" s="577"/>
      <c r="AD49" s="577"/>
      <c r="AE49" s="577"/>
      <c r="AF49" s="577"/>
      <c r="AG49" s="577"/>
      <c r="AH49" s="577"/>
      <c r="AI49" s="577"/>
      <c r="AJ49" s="577"/>
      <c r="AK49" s="577"/>
      <c r="AL49" s="578"/>
      <c r="AM49" s="911">
        <v>2</v>
      </c>
      <c r="AN49" s="912"/>
      <c r="AO49" s="912"/>
      <c r="AP49" s="912"/>
      <c r="AQ49" s="912"/>
      <c r="AR49" s="912"/>
      <c r="AS49" s="912"/>
      <c r="AT49" s="912"/>
      <c r="AU49" s="913"/>
      <c r="AV49" s="952">
        <v>3</v>
      </c>
      <c r="AW49" s="952"/>
      <c r="AX49" s="952"/>
      <c r="AY49" s="952"/>
      <c r="AZ49" s="952"/>
      <c r="BA49" s="952"/>
      <c r="BB49" s="952"/>
      <c r="BC49" s="952"/>
      <c r="BD49" s="952"/>
      <c r="BE49" s="952"/>
      <c r="BF49" s="952"/>
      <c r="BG49" s="952"/>
      <c r="BH49" s="952"/>
      <c r="BI49" s="952"/>
      <c r="BJ49" s="952"/>
      <c r="BK49" s="952"/>
      <c r="BL49" s="952"/>
      <c r="BM49" s="952"/>
      <c r="BN49" s="952"/>
      <c r="BO49" s="952"/>
      <c r="BP49" s="1060">
        <v>4</v>
      </c>
      <c r="BQ49" s="952"/>
      <c r="BR49" s="952"/>
      <c r="BS49" s="952"/>
      <c r="BT49" s="952"/>
      <c r="BU49" s="952"/>
      <c r="BV49" s="952"/>
      <c r="BW49" s="952"/>
      <c r="BX49" s="952"/>
      <c r="BY49" s="952"/>
      <c r="BZ49" s="952"/>
      <c r="CA49" s="952"/>
      <c r="CB49" s="952"/>
      <c r="CC49" s="952"/>
      <c r="CD49" s="952"/>
      <c r="CE49" s="952"/>
      <c r="CF49" s="952"/>
      <c r="CG49" s="952"/>
      <c r="CH49" s="952"/>
      <c r="CI49" s="952"/>
      <c r="CJ49" s="557">
        <v>5</v>
      </c>
      <c r="CK49" s="558"/>
      <c r="CL49" s="558"/>
      <c r="CM49" s="558"/>
      <c r="CN49" s="558"/>
      <c r="CO49" s="558"/>
      <c r="CP49" s="558"/>
      <c r="CQ49" s="558"/>
      <c r="CR49" s="558"/>
      <c r="CS49" s="558"/>
      <c r="CT49" s="558"/>
      <c r="CU49" s="558"/>
      <c r="CV49" s="558"/>
      <c r="CW49" s="558"/>
      <c r="CX49" s="558"/>
      <c r="CY49" s="558"/>
      <c r="CZ49" s="558"/>
      <c r="DA49" s="558"/>
      <c r="DB49" s="558"/>
      <c r="DC49" s="559"/>
      <c r="DD49" s="557">
        <v>6</v>
      </c>
      <c r="DE49" s="558"/>
      <c r="DF49" s="558"/>
      <c r="DG49" s="558"/>
      <c r="DH49" s="558"/>
      <c r="DI49" s="558"/>
      <c r="DJ49" s="558"/>
      <c r="DK49" s="558"/>
      <c r="DL49" s="558"/>
      <c r="DM49" s="558"/>
      <c r="DN49" s="558"/>
      <c r="DO49" s="558"/>
      <c r="DP49" s="558"/>
      <c r="DQ49" s="558"/>
      <c r="DR49" s="558"/>
      <c r="DS49" s="558"/>
      <c r="DT49" s="558"/>
      <c r="DU49" s="558"/>
      <c r="DV49" s="558"/>
      <c r="DW49" s="559"/>
      <c r="DX49" s="557">
        <v>7</v>
      </c>
      <c r="DY49" s="558"/>
      <c r="DZ49" s="558"/>
      <c r="EA49" s="558"/>
      <c r="EB49" s="558"/>
      <c r="EC49" s="558"/>
      <c r="ED49" s="558"/>
      <c r="EE49" s="558"/>
      <c r="EF49" s="558"/>
      <c r="EG49" s="558"/>
      <c r="EH49" s="558"/>
      <c r="EI49" s="558"/>
      <c r="EJ49" s="558"/>
      <c r="EK49" s="558"/>
      <c r="EL49" s="558"/>
      <c r="EM49" s="558"/>
      <c r="EN49" s="558"/>
      <c r="EO49" s="558"/>
      <c r="EP49" s="558"/>
      <c r="EQ49" s="559"/>
      <c r="ER49" s="557">
        <v>8</v>
      </c>
      <c r="ES49" s="558"/>
      <c r="ET49" s="558"/>
      <c r="EU49" s="558"/>
      <c r="EV49" s="558"/>
      <c r="EW49" s="558"/>
      <c r="EX49" s="558"/>
      <c r="EY49" s="558"/>
      <c r="EZ49" s="558"/>
      <c r="FA49" s="558"/>
      <c r="FB49" s="558"/>
      <c r="FC49" s="558"/>
      <c r="FD49" s="558"/>
      <c r="FE49" s="558"/>
      <c r="FF49" s="558"/>
      <c r="FG49" s="558"/>
      <c r="FH49" s="558"/>
      <c r="FI49" s="558"/>
      <c r="FJ49" s="558"/>
      <c r="FK49" s="559"/>
    </row>
    <row r="50" spans="1:252" customFormat="1" ht="12.75" x14ac:dyDescent="0.2">
      <c r="A50" s="22"/>
      <c r="B50" s="944" t="s">
        <v>17</v>
      </c>
      <c r="C50" s="944"/>
      <c r="D50" s="944"/>
      <c r="E50" s="944"/>
      <c r="F50" s="944"/>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c r="AL50" s="945"/>
      <c r="AM50" s="949">
        <v>5540</v>
      </c>
      <c r="AN50" s="950"/>
      <c r="AO50" s="950"/>
      <c r="AP50" s="950"/>
      <c r="AQ50" s="950"/>
      <c r="AR50" s="950"/>
      <c r="AS50" s="950"/>
      <c r="AT50" s="950"/>
      <c r="AU50" s="951"/>
      <c r="AV50" s="946">
        <v>1613337</v>
      </c>
      <c r="AW50" s="947"/>
      <c r="AX50" s="947"/>
      <c r="AY50" s="947"/>
      <c r="AZ50" s="947"/>
      <c r="BA50" s="947"/>
      <c r="BB50" s="947"/>
      <c r="BC50" s="947"/>
      <c r="BD50" s="947"/>
      <c r="BE50" s="947"/>
      <c r="BF50" s="947"/>
      <c r="BG50" s="947"/>
      <c r="BH50" s="947"/>
      <c r="BI50" s="947"/>
      <c r="BJ50" s="947"/>
      <c r="BK50" s="947"/>
      <c r="BL50" s="947"/>
      <c r="BM50" s="947"/>
      <c r="BN50" s="947"/>
      <c r="BO50" s="947"/>
      <c r="BP50" s="948">
        <v>1495652</v>
      </c>
      <c r="BQ50" s="947"/>
      <c r="BR50" s="947"/>
      <c r="BS50" s="947"/>
      <c r="BT50" s="947"/>
      <c r="BU50" s="947"/>
      <c r="BV50" s="947"/>
      <c r="BW50" s="947"/>
      <c r="BX50" s="947"/>
      <c r="BY50" s="947"/>
      <c r="BZ50" s="947"/>
      <c r="CA50" s="947"/>
      <c r="CB50" s="947"/>
      <c r="CC50" s="947"/>
      <c r="CD50" s="947"/>
      <c r="CE50" s="947"/>
      <c r="CF50" s="947"/>
      <c r="CG50" s="947"/>
      <c r="CH50" s="947"/>
      <c r="CI50" s="947"/>
      <c r="CJ50" s="948">
        <v>2577883</v>
      </c>
      <c r="CK50" s="947"/>
      <c r="CL50" s="947"/>
      <c r="CM50" s="947"/>
      <c r="CN50" s="947"/>
      <c r="CO50" s="947"/>
      <c r="CP50" s="947"/>
      <c r="CQ50" s="947"/>
      <c r="CR50" s="947"/>
      <c r="CS50" s="947"/>
      <c r="CT50" s="947"/>
      <c r="CU50" s="947"/>
      <c r="CV50" s="947"/>
      <c r="CW50" s="947"/>
      <c r="CX50" s="947"/>
      <c r="CY50" s="947"/>
      <c r="CZ50" s="947"/>
      <c r="DA50" s="947"/>
      <c r="DB50" s="947"/>
      <c r="DC50" s="1051"/>
      <c r="DD50" s="948">
        <v>2521038</v>
      </c>
      <c r="DE50" s="947"/>
      <c r="DF50" s="947"/>
      <c r="DG50" s="947"/>
      <c r="DH50" s="947"/>
      <c r="DI50" s="947"/>
      <c r="DJ50" s="947"/>
      <c r="DK50" s="947"/>
      <c r="DL50" s="947"/>
      <c r="DM50" s="947"/>
      <c r="DN50" s="947"/>
      <c r="DO50" s="947"/>
      <c r="DP50" s="947"/>
      <c r="DQ50" s="947"/>
      <c r="DR50" s="947"/>
      <c r="DS50" s="947"/>
      <c r="DT50" s="947"/>
      <c r="DU50" s="947"/>
      <c r="DV50" s="947"/>
      <c r="DW50" s="1051"/>
      <c r="DX50" s="948">
        <v>4953069</v>
      </c>
      <c r="DY50" s="947"/>
      <c r="DZ50" s="947"/>
      <c r="EA50" s="947"/>
      <c r="EB50" s="947"/>
      <c r="EC50" s="947"/>
      <c r="ED50" s="947"/>
      <c r="EE50" s="947"/>
      <c r="EF50" s="947"/>
      <c r="EG50" s="947"/>
      <c r="EH50" s="947"/>
      <c r="EI50" s="947"/>
      <c r="EJ50" s="947"/>
      <c r="EK50" s="947"/>
      <c r="EL50" s="947"/>
      <c r="EM50" s="947"/>
      <c r="EN50" s="947"/>
      <c r="EO50" s="947"/>
      <c r="EP50" s="947"/>
      <c r="EQ50" s="1051"/>
      <c r="ER50" s="948">
        <v>4928827</v>
      </c>
      <c r="ES50" s="947"/>
      <c r="ET50" s="947"/>
      <c r="EU50" s="947"/>
      <c r="EV50" s="947"/>
      <c r="EW50" s="947"/>
      <c r="EX50" s="947"/>
      <c r="EY50" s="947"/>
      <c r="EZ50" s="947"/>
      <c r="FA50" s="947"/>
      <c r="FB50" s="947"/>
      <c r="FC50" s="947"/>
      <c r="FD50" s="947"/>
      <c r="FE50" s="947"/>
      <c r="FF50" s="947"/>
      <c r="FG50" s="947"/>
      <c r="FH50" s="947"/>
      <c r="FI50" s="947"/>
      <c r="FJ50" s="947"/>
      <c r="FK50" s="1051"/>
    </row>
    <row r="51" spans="1:252" customFormat="1" ht="13.5" thickBot="1" x14ac:dyDescent="0.25">
      <c r="A51" s="22"/>
      <c r="B51" s="573" t="s">
        <v>167</v>
      </c>
      <c r="C51" s="573"/>
      <c r="D51" s="573"/>
      <c r="E51" s="573"/>
      <c r="F51" s="573"/>
      <c r="G51" s="573"/>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4"/>
      <c r="AM51" s="911">
        <v>5541</v>
      </c>
      <c r="AN51" s="912"/>
      <c r="AO51" s="912"/>
      <c r="AP51" s="912"/>
      <c r="AQ51" s="912"/>
      <c r="AR51" s="912"/>
      <c r="AS51" s="912"/>
      <c r="AT51" s="912"/>
      <c r="AU51" s="1059"/>
      <c r="AV51" s="627">
        <v>822507</v>
      </c>
      <c r="AW51" s="554"/>
      <c r="AX51" s="554"/>
      <c r="AY51" s="554"/>
      <c r="AZ51" s="554"/>
      <c r="BA51" s="554"/>
      <c r="BB51" s="554"/>
      <c r="BC51" s="554"/>
      <c r="BD51" s="554"/>
      <c r="BE51" s="554"/>
      <c r="BF51" s="554"/>
      <c r="BG51" s="554"/>
      <c r="BH51" s="554"/>
      <c r="BI51" s="554"/>
      <c r="BJ51" s="554"/>
      <c r="BK51" s="554"/>
      <c r="BL51" s="554"/>
      <c r="BM51" s="554"/>
      <c r="BN51" s="554"/>
      <c r="BO51" s="554"/>
      <c r="BP51" s="553">
        <v>704822</v>
      </c>
      <c r="BQ51" s="554"/>
      <c r="BR51" s="554"/>
      <c r="BS51" s="554"/>
      <c r="BT51" s="554"/>
      <c r="BU51" s="554"/>
      <c r="BV51" s="554"/>
      <c r="BW51" s="554"/>
      <c r="BX51" s="554"/>
      <c r="BY51" s="554"/>
      <c r="BZ51" s="554"/>
      <c r="CA51" s="554"/>
      <c r="CB51" s="554"/>
      <c r="CC51" s="554"/>
      <c r="CD51" s="554"/>
      <c r="CE51" s="554"/>
      <c r="CF51" s="554"/>
      <c r="CG51" s="554"/>
      <c r="CH51" s="554"/>
      <c r="CI51" s="554"/>
      <c r="CJ51" s="1055">
        <v>779649</v>
      </c>
      <c r="CK51" s="1056"/>
      <c r="CL51" s="1056"/>
      <c r="CM51" s="1056"/>
      <c r="CN51" s="1056"/>
      <c r="CO51" s="1056"/>
      <c r="CP51" s="1056"/>
      <c r="CQ51" s="1056"/>
      <c r="CR51" s="1056"/>
      <c r="CS51" s="1056"/>
      <c r="CT51" s="1056"/>
      <c r="CU51" s="1056"/>
      <c r="CV51" s="1056"/>
      <c r="CW51" s="1056"/>
      <c r="CX51" s="1056"/>
      <c r="CY51" s="1056"/>
      <c r="CZ51" s="1056"/>
      <c r="DA51" s="1056"/>
      <c r="DB51" s="1056"/>
      <c r="DC51" s="1057"/>
      <c r="DD51" s="1055">
        <v>732865</v>
      </c>
      <c r="DE51" s="1056"/>
      <c r="DF51" s="1056"/>
      <c r="DG51" s="1056"/>
      <c r="DH51" s="1056"/>
      <c r="DI51" s="1056"/>
      <c r="DJ51" s="1056"/>
      <c r="DK51" s="1056"/>
      <c r="DL51" s="1056"/>
      <c r="DM51" s="1056"/>
      <c r="DN51" s="1056"/>
      <c r="DO51" s="1056"/>
      <c r="DP51" s="1056"/>
      <c r="DQ51" s="1056"/>
      <c r="DR51" s="1056"/>
      <c r="DS51" s="1056"/>
      <c r="DT51" s="1056"/>
      <c r="DU51" s="1056"/>
      <c r="DV51" s="1056"/>
      <c r="DW51" s="1057"/>
      <c r="DX51" s="1055">
        <v>930848</v>
      </c>
      <c r="DY51" s="1056"/>
      <c r="DZ51" s="1056"/>
      <c r="EA51" s="1056"/>
      <c r="EB51" s="1056"/>
      <c r="EC51" s="1056"/>
      <c r="ED51" s="1056"/>
      <c r="EE51" s="1056"/>
      <c r="EF51" s="1056"/>
      <c r="EG51" s="1056"/>
      <c r="EH51" s="1056"/>
      <c r="EI51" s="1056"/>
      <c r="EJ51" s="1056"/>
      <c r="EK51" s="1056"/>
      <c r="EL51" s="1056"/>
      <c r="EM51" s="1056"/>
      <c r="EN51" s="1056"/>
      <c r="EO51" s="1056"/>
      <c r="EP51" s="1056"/>
      <c r="EQ51" s="1057"/>
      <c r="ER51" s="1055">
        <v>906606</v>
      </c>
      <c r="ES51" s="1056"/>
      <c r="ET51" s="1056"/>
      <c r="EU51" s="1056"/>
      <c r="EV51" s="1056"/>
      <c r="EW51" s="1056"/>
      <c r="EX51" s="1056"/>
      <c r="EY51" s="1056"/>
      <c r="EZ51" s="1056"/>
      <c r="FA51" s="1056"/>
      <c r="FB51" s="1056"/>
      <c r="FC51" s="1056"/>
      <c r="FD51" s="1056"/>
      <c r="FE51" s="1056"/>
      <c r="FF51" s="1056"/>
      <c r="FG51" s="1056"/>
      <c r="FH51" s="1056"/>
      <c r="FI51" s="1056"/>
      <c r="FJ51" s="1056"/>
      <c r="FK51" s="1057"/>
    </row>
    <row r="52" spans="1:252" customFormat="1" ht="12.75" x14ac:dyDescent="0.2">
      <c r="A52" s="3"/>
      <c r="B52" s="3"/>
      <c r="C52" s="3"/>
      <c r="D52" s="3"/>
      <c r="E52" s="160"/>
      <c r="F52" s="160"/>
      <c r="G52" s="160"/>
      <c r="H52" s="160"/>
      <c r="I52" s="160"/>
      <c r="J52" s="160"/>
      <c r="K52" s="160"/>
      <c r="L52" s="160"/>
      <c r="M52" s="160"/>
      <c r="N52" s="160"/>
      <c r="O52" s="160"/>
      <c r="P52" s="160"/>
      <c r="Q52" s="160"/>
      <c r="R52" s="160"/>
      <c r="S52" s="160"/>
      <c r="T52" s="160"/>
      <c r="U52" s="160"/>
      <c r="V52" s="160"/>
      <c r="W52" s="160"/>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row>
    <row r="53" spans="1:252" s="147" customFormat="1" ht="12.7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row>
    <row r="54" spans="1:252" s="147" customFormat="1" ht="12.7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row>
    <row r="55" spans="1:252" s="147" customFormat="1" ht="12.7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row>
  </sheetData>
  <mergeCells count="437">
    <mergeCell ref="DU22:DV23"/>
    <mergeCell ref="DW22:EK23"/>
    <mergeCell ref="BH22:BI23"/>
    <mergeCell ref="EN35:EO36"/>
    <mergeCell ref="EP35:FD36"/>
    <mergeCell ref="EL22:EM23"/>
    <mergeCell ref="EN22:FF23"/>
    <mergeCell ref="BJ22:BT23"/>
    <mergeCell ref="BH24:BI25"/>
    <mergeCell ref="BJ26:BT27"/>
    <mergeCell ref="X13:AM14"/>
    <mergeCell ref="X15:AM17"/>
    <mergeCell ref="X18:AM19"/>
    <mergeCell ref="X20:AM21"/>
    <mergeCell ref="X22:AM23"/>
    <mergeCell ref="X33:AM34"/>
    <mergeCell ref="X24:AM25"/>
    <mergeCell ref="X26:AM27"/>
    <mergeCell ref="X28:AM30"/>
    <mergeCell ref="X31:AM32"/>
    <mergeCell ref="DW35:EK36"/>
    <mergeCell ref="EL35:EM36"/>
    <mergeCell ref="DB33:DC34"/>
    <mergeCell ref="DB35:DC36"/>
    <mergeCell ref="DD35:DR36"/>
    <mergeCell ref="DS35:DT36"/>
    <mergeCell ref="BJ35:BT36"/>
    <mergeCell ref="BU35:BV36"/>
    <mergeCell ref="BW35:CK36"/>
    <mergeCell ref="CL35:DA36"/>
    <mergeCell ref="BU33:BV34"/>
    <mergeCell ref="X35:AM36"/>
    <mergeCell ref="BH35:BI36"/>
    <mergeCell ref="HG33:HH34"/>
    <mergeCell ref="DU33:DV34"/>
    <mergeCell ref="DW33:EK34"/>
    <mergeCell ref="EL33:EM34"/>
    <mergeCell ref="FG33:FH34"/>
    <mergeCell ref="GA33:GR34"/>
    <mergeCell ref="EN33:EO34"/>
    <mergeCell ref="EP33:FD34"/>
    <mergeCell ref="FE33:FF34"/>
    <mergeCell ref="B33:V36"/>
    <mergeCell ref="W33:W34"/>
    <mergeCell ref="AN33:BG34"/>
    <mergeCell ref="W35:W36"/>
    <mergeCell ref="AN35:BG36"/>
    <mergeCell ref="FY22:FZ23"/>
    <mergeCell ref="BU22:BV23"/>
    <mergeCell ref="BW22:CK23"/>
    <mergeCell ref="CL22:DA23"/>
    <mergeCell ref="DB22:DC23"/>
    <mergeCell ref="FG22:FH23"/>
    <mergeCell ref="FI22:FX23"/>
    <mergeCell ref="GA20:GR21"/>
    <mergeCell ref="GS20:GT21"/>
    <mergeCell ref="EL20:EM21"/>
    <mergeCell ref="GU20:HF21"/>
    <mergeCell ref="BW20:CK21"/>
    <mergeCell ref="CL20:DA21"/>
    <mergeCell ref="DB20:DC21"/>
    <mergeCell ref="DU20:DV21"/>
    <mergeCell ref="EN20:FF21"/>
    <mergeCell ref="DW20:EK21"/>
    <mergeCell ref="DW11:EK12"/>
    <mergeCell ref="EL11:EM12"/>
    <mergeCell ref="HG20:HH21"/>
    <mergeCell ref="FG20:FH21"/>
    <mergeCell ref="FI20:FX21"/>
    <mergeCell ref="FY20:FZ21"/>
    <mergeCell ref="GU18:HF19"/>
    <mergeCell ref="FG16:FH17"/>
    <mergeCell ref="FG11:FH12"/>
    <mergeCell ref="GS16:GT17"/>
    <mergeCell ref="CL18:DA19"/>
    <mergeCell ref="CL15:DA15"/>
    <mergeCell ref="BW10:CK10"/>
    <mergeCell ref="CL10:DA10"/>
    <mergeCell ref="DB16:DC17"/>
    <mergeCell ref="DD11:DR12"/>
    <mergeCell ref="BW16:CK17"/>
    <mergeCell ref="BW11:CK12"/>
    <mergeCell ref="DB15:DC15"/>
    <mergeCell ref="BH20:BI21"/>
    <mergeCell ref="BJ20:BT21"/>
    <mergeCell ref="DD20:DR21"/>
    <mergeCell ref="BH15:BI15"/>
    <mergeCell ref="BU15:BV15"/>
    <mergeCell ref="BH16:BI17"/>
    <mergeCell ref="BW18:CK19"/>
    <mergeCell ref="BJ15:BT15"/>
    <mergeCell ref="BJ18:BT19"/>
    <mergeCell ref="DD15:DR15"/>
    <mergeCell ref="EN9:FF9"/>
    <mergeCell ref="A7:V9"/>
    <mergeCell ref="BW7:FZ7"/>
    <mergeCell ref="DB10:DT10"/>
    <mergeCell ref="GS10:HH10"/>
    <mergeCell ref="GA10:GR10"/>
    <mergeCell ref="AN8:BG9"/>
    <mergeCell ref="BW9:CK9"/>
    <mergeCell ref="CL9:DA9"/>
    <mergeCell ref="DU9:EM9"/>
    <mergeCell ref="FL3:HH3"/>
    <mergeCell ref="A5:FK5"/>
    <mergeCell ref="FL5:HH5"/>
    <mergeCell ref="DU10:EM10"/>
    <mergeCell ref="EN10:FF10"/>
    <mergeCell ref="A10:V10"/>
    <mergeCell ref="X10:AM10"/>
    <mergeCell ref="AN10:BG10"/>
    <mergeCell ref="BH10:BV10"/>
    <mergeCell ref="GA8:GR9"/>
    <mergeCell ref="A3:FK3"/>
    <mergeCell ref="DB8:FF8"/>
    <mergeCell ref="BP49:CI49"/>
    <mergeCell ref="CJ50:DC50"/>
    <mergeCell ref="DD50:DW50"/>
    <mergeCell ref="DX46:FK46"/>
    <mergeCell ref="ER48:FK48"/>
    <mergeCell ref="DX49:EQ49"/>
    <mergeCell ref="AV46:CI46"/>
    <mergeCell ref="AV47:CI47"/>
    <mergeCell ref="AM51:AU51"/>
    <mergeCell ref="CJ46:DW46"/>
    <mergeCell ref="CJ47:DW47"/>
    <mergeCell ref="CJ48:DC48"/>
    <mergeCell ref="DD48:DW48"/>
    <mergeCell ref="B51:AL51"/>
    <mergeCell ref="CJ51:DC51"/>
    <mergeCell ref="DD51:DW51"/>
    <mergeCell ref="CJ49:DC49"/>
    <mergeCell ref="DD49:DW49"/>
    <mergeCell ref="ER51:FK51"/>
    <mergeCell ref="FG31:FH32"/>
    <mergeCell ref="FI31:FX32"/>
    <mergeCell ref="EN31:EO32"/>
    <mergeCell ref="DX47:FK47"/>
    <mergeCell ref="DX48:EQ48"/>
    <mergeCell ref="EL39:EM40"/>
    <mergeCell ref="ER49:FK49"/>
    <mergeCell ref="EP39:FD40"/>
    <mergeCell ref="FI35:FX36"/>
    <mergeCell ref="DU26:DV27"/>
    <mergeCell ref="DU37:DV38"/>
    <mergeCell ref="DX51:EQ51"/>
    <mergeCell ref="BW37:CK38"/>
    <mergeCell ref="CL37:DA38"/>
    <mergeCell ref="DB37:DC38"/>
    <mergeCell ref="BW33:CK34"/>
    <mergeCell ref="EL26:EM27"/>
    <mergeCell ref="CL33:DA34"/>
    <mergeCell ref="DU35:DV36"/>
    <mergeCell ref="DX50:EQ50"/>
    <mergeCell ref="ER50:FK50"/>
    <mergeCell ref="DD39:DR40"/>
    <mergeCell ref="DW39:EK40"/>
    <mergeCell ref="A44:FK44"/>
    <mergeCell ref="B37:V40"/>
    <mergeCell ref="X37:AM38"/>
    <mergeCell ref="FG37:FZ38"/>
    <mergeCell ref="BH37:BI38"/>
    <mergeCell ref="BJ37:BT38"/>
    <mergeCell ref="HG39:HH40"/>
    <mergeCell ref="FG39:FZ40"/>
    <mergeCell ref="GS39:GT40"/>
    <mergeCell ref="GU39:HF40"/>
    <mergeCell ref="DU39:DV40"/>
    <mergeCell ref="CL39:DA40"/>
    <mergeCell ref="GA39:GR40"/>
    <mergeCell ref="EN39:EO40"/>
    <mergeCell ref="DS39:DT40"/>
    <mergeCell ref="FE39:FF40"/>
    <mergeCell ref="FG29:FH30"/>
    <mergeCell ref="GA37:GR38"/>
    <mergeCell ref="DB39:DC40"/>
    <mergeCell ref="DD37:DR38"/>
    <mergeCell ref="EN37:EO38"/>
    <mergeCell ref="EP37:FD38"/>
    <mergeCell ref="DW37:EK38"/>
    <mergeCell ref="EL37:EM38"/>
    <mergeCell ref="FE37:FF38"/>
    <mergeCell ref="FG35:FH36"/>
    <mergeCell ref="FE31:FF32"/>
    <mergeCell ref="DD33:DR34"/>
    <mergeCell ref="DS33:DT34"/>
    <mergeCell ref="FY33:FZ34"/>
    <mergeCell ref="FI33:FX34"/>
    <mergeCell ref="GA31:GR32"/>
    <mergeCell ref="HG28:HH28"/>
    <mergeCell ref="EN26:EO27"/>
    <mergeCell ref="EP26:FD27"/>
    <mergeCell ref="FE26:FF27"/>
    <mergeCell ref="GS26:GT27"/>
    <mergeCell ref="HG31:HH32"/>
    <mergeCell ref="EP31:FD32"/>
    <mergeCell ref="GS31:GT32"/>
    <mergeCell ref="GU31:HF32"/>
    <mergeCell ref="GA28:GR28"/>
    <mergeCell ref="HG37:HH38"/>
    <mergeCell ref="GU37:HF38"/>
    <mergeCell ref="GU29:HF30"/>
    <mergeCell ref="GS37:GT38"/>
    <mergeCell ref="GS33:GT34"/>
    <mergeCell ref="HG29:HH30"/>
    <mergeCell ref="GS35:GT36"/>
    <mergeCell ref="GU35:HF36"/>
    <mergeCell ref="HG35:HH36"/>
    <mergeCell ref="GU33:HF34"/>
    <mergeCell ref="GS18:GT19"/>
    <mergeCell ref="EN15:FF15"/>
    <mergeCell ref="GS13:GT14"/>
    <mergeCell ref="FY11:FZ12"/>
    <mergeCell ref="EL18:EM19"/>
    <mergeCell ref="GA29:GR30"/>
    <mergeCell ref="FG18:FH19"/>
    <mergeCell ref="FI13:FX14"/>
    <mergeCell ref="GA15:GR15"/>
    <mergeCell ref="GA18:GR19"/>
    <mergeCell ref="GU28:HF28"/>
    <mergeCell ref="FE35:FF36"/>
    <mergeCell ref="GS28:GT28"/>
    <mergeCell ref="FY28:FZ28"/>
    <mergeCell ref="GS29:GT30"/>
    <mergeCell ref="GA35:GR36"/>
    <mergeCell ref="FY29:FZ30"/>
    <mergeCell ref="FY35:FZ36"/>
    <mergeCell ref="FI29:FX30"/>
    <mergeCell ref="FY31:FZ32"/>
    <mergeCell ref="HG26:HH27"/>
    <mergeCell ref="GA24:GR25"/>
    <mergeCell ref="GU22:HF23"/>
    <mergeCell ref="HG22:HH23"/>
    <mergeCell ref="GA26:GR27"/>
    <mergeCell ref="GU24:HF25"/>
    <mergeCell ref="GS24:GT25"/>
    <mergeCell ref="GU26:HF27"/>
    <mergeCell ref="BU16:BV17"/>
    <mergeCell ref="DW18:EK19"/>
    <mergeCell ref="FG15:FH15"/>
    <mergeCell ref="HG11:HH12"/>
    <mergeCell ref="GU13:HF14"/>
    <mergeCell ref="HG13:HH14"/>
    <mergeCell ref="GU11:HF12"/>
    <mergeCell ref="DW15:EK15"/>
    <mergeCell ref="CL16:DA17"/>
    <mergeCell ref="EN13:FF14"/>
    <mergeCell ref="DD24:DR25"/>
    <mergeCell ref="DS15:DT15"/>
    <mergeCell ref="DS24:DT25"/>
    <mergeCell ref="DB24:DC25"/>
    <mergeCell ref="DS20:DT21"/>
    <mergeCell ref="DS18:DT19"/>
    <mergeCell ref="HG18:HH19"/>
    <mergeCell ref="GS15:GT15"/>
    <mergeCell ref="FI18:FX19"/>
    <mergeCell ref="DU24:DV25"/>
    <mergeCell ref="HG24:HH25"/>
    <mergeCell ref="GA22:GR23"/>
    <mergeCell ref="GS22:GT23"/>
    <mergeCell ref="DU16:DV17"/>
    <mergeCell ref="FY18:FZ19"/>
    <mergeCell ref="FG24:FZ25"/>
    <mergeCell ref="FG10:FZ10"/>
    <mergeCell ref="EL13:EM14"/>
    <mergeCell ref="DS16:DT17"/>
    <mergeCell ref="GA7:HH7"/>
    <mergeCell ref="FI16:FX17"/>
    <mergeCell ref="EL16:EM17"/>
    <mergeCell ref="FG8:FZ9"/>
    <mergeCell ref="GS11:GT12"/>
    <mergeCell ref="GS8:HH9"/>
    <mergeCell ref="EN11:FF12"/>
    <mergeCell ref="BW8:DA8"/>
    <mergeCell ref="CL13:DA14"/>
    <mergeCell ref="DB9:DT9"/>
    <mergeCell ref="GA16:GR17"/>
    <mergeCell ref="FI11:FX12"/>
    <mergeCell ref="FY16:FZ17"/>
    <mergeCell ref="EN16:FF17"/>
    <mergeCell ref="DW16:EK17"/>
    <mergeCell ref="GA11:GR12"/>
    <mergeCell ref="GA13:GR14"/>
    <mergeCell ref="FY13:FZ14"/>
    <mergeCell ref="FI15:FX15"/>
    <mergeCell ref="HG15:HH15"/>
    <mergeCell ref="GU15:HF15"/>
    <mergeCell ref="HG16:HH17"/>
    <mergeCell ref="FY15:FZ15"/>
    <mergeCell ref="DW13:EK14"/>
    <mergeCell ref="GU16:HF17"/>
    <mergeCell ref="DU13:DV14"/>
    <mergeCell ref="EL15:EM15"/>
    <mergeCell ref="BJ24:BT25"/>
    <mergeCell ref="BW13:CK14"/>
    <mergeCell ref="BW15:CK15"/>
    <mergeCell ref="EN24:EO25"/>
    <mergeCell ref="EN18:FF19"/>
    <mergeCell ref="FG13:FH14"/>
    <mergeCell ref="DU11:DV12"/>
    <mergeCell ref="DS11:DT12"/>
    <mergeCell ref="BJ11:BT12"/>
    <mergeCell ref="BJ13:BT14"/>
    <mergeCell ref="DU18:DV19"/>
    <mergeCell ref="BU24:BV25"/>
    <mergeCell ref="BU20:BV21"/>
    <mergeCell ref="DU15:DV15"/>
    <mergeCell ref="DD22:DR23"/>
    <mergeCell ref="DS22:DT23"/>
    <mergeCell ref="X11:AM12"/>
    <mergeCell ref="AN18:BG19"/>
    <mergeCell ref="W13:W14"/>
    <mergeCell ref="AN13:BG14"/>
    <mergeCell ref="X7:AM9"/>
    <mergeCell ref="BH11:BI12"/>
    <mergeCell ref="AN7:BV7"/>
    <mergeCell ref="W7:W9"/>
    <mergeCell ref="BH13:BI14"/>
    <mergeCell ref="BH8:BV9"/>
    <mergeCell ref="W31:W32"/>
    <mergeCell ref="W29:W30"/>
    <mergeCell ref="AN31:BG32"/>
    <mergeCell ref="BH26:BI27"/>
    <mergeCell ref="BH28:BI28"/>
    <mergeCell ref="AN26:BG27"/>
    <mergeCell ref="BH29:BI30"/>
    <mergeCell ref="AN29:BG30"/>
    <mergeCell ref="BH31:BI32"/>
    <mergeCell ref="B11:V14"/>
    <mergeCell ref="DB13:DC14"/>
    <mergeCell ref="DD13:DR14"/>
    <mergeCell ref="DS13:DT14"/>
    <mergeCell ref="BU11:BV12"/>
    <mergeCell ref="W11:W12"/>
    <mergeCell ref="AN11:BG12"/>
    <mergeCell ref="CL11:DA12"/>
    <mergeCell ref="BU13:BV14"/>
    <mergeCell ref="DB11:DC12"/>
    <mergeCell ref="B16:V19"/>
    <mergeCell ref="B15:U15"/>
    <mergeCell ref="W16:W17"/>
    <mergeCell ref="W18:W19"/>
    <mergeCell ref="DD18:DR19"/>
    <mergeCell ref="DD16:DR17"/>
    <mergeCell ref="DB18:DC19"/>
    <mergeCell ref="BU18:BV19"/>
    <mergeCell ref="AN16:BG17"/>
    <mergeCell ref="AN15:BG15"/>
    <mergeCell ref="B20:V23"/>
    <mergeCell ref="AN24:BG25"/>
    <mergeCell ref="W20:W21"/>
    <mergeCell ref="W22:W23"/>
    <mergeCell ref="B24:V27"/>
    <mergeCell ref="W24:W25"/>
    <mergeCell ref="W26:W27"/>
    <mergeCell ref="AN22:BG23"/>
    <mergeCell ref="AN20:BG21"/>
    <mergeCell ref="EP29:FD30"/>
    <mergeCell ref="BH18:BI19"/>
    <mergeCell ref="BJ16:BT17"/>
    <mergeCell ref="BJ29:BT30"/>
    <mergeCell ref="BU29:BV30"/>
    <mergeCell ref="CL24:DA25"/>
    <mergeCell ref="BW24:CK25"/>
    <mergeCell ref="BU26:BV27"/>
    <mergeCell ref="BJ28:BT28"/>
    <mergeCell ref="DU28:DV28"/>
    <mergeCell ref="DB26:DC27"/>
    <mergeCell ref="FE24:FF25"/>
    <mergeCell ref="EL24:EM25"/>
    <mergeCell ref="DW26:EK27"/>
    <mergeCell ref="EP24:FD25"/>
    <mergeCell ref="DW28:EK28"/>
    <mergeCell ref="DW24:EK25"/>
    <mergeCell ref="DD26:DR27"/>
    <mergeCell ref="EL28:EM28"/>
    <mergeCell ref="DS26:DT27"/>
    <mergeCell ref="FG26:FZ27"/>
    <mergeCell ref="BW26:CK27"/>
    <mergeCell ref="DW29:EK30"/>
    <mergeCell ref="EL29:EM30"/>
    <mergeCell ref="FG28:FH28"/>
    <mergeCell ref="FI28:FX28"/>
    <mergeCell ref="CL26:DA27"/>
    <mergeCell ref="CL29:DA30"/>
    <mergeCell ref="DD28:DR28"/>
    <mergeCell ref="DS28:DT28"/>
    <mergeCell ref="AV51:BO51"/>
    <mergeCell ref="BP51:CI51"/>
    <mergeCell ref="AV48:BO48"/>
    <mergeCell ref="AN37:BG38"/>
    <mergeCell ref="DB28:DC28"/>
    <mergeCell ref="AN28:BG28"/>
    <mergeCell ref="BH33:BI34"/>
    <mergeCell ref="BJ33:BT34"/>
    <mergeCell ref="BU28:BV28"/>
    <mergeCell ref="BU31:BV32"/>
    <mergeCell ref="EN29:EO30"/>
    <mergeCell ref="DD29:DR30"/>
    <mergeCell ref="DS29:DT30"/>
    <mergeCell ref="DU29:DV30"/>
    <mergeCell ref="BJ31:BT32"/>
    <mergeCell ref="BW29:CK30"/>
    <mergeCell ref="BW31:CK32"/>
    <mergeCell ref="DU31:DV32"/>
    <mergeCell ref="EL31:EM32"/>
    <mergeCell ref="DD31:DR32"/>
    <mergeCell ref="CL28:DA28"/>
    <mergeCell ref="DB29:DC30"/>
    <mergeCell ref="W37:W38"/>
    <mergeCell ref="DS37:DT38"/>
    <mergeCell ref="AN39:BG40"/>
    <mergeCell ref="BH39:BI40"/>
    <mergeCell ref="BJ39:BT40"/>
    <mergeCell ref="BU39:BV40"/>
    <mergeCell ref="BW39:CK40"/>
    <mergeCell ref="BU37:BV38"/>
    <mergeCell ref="X39:AM40"/>
    <mergeCell ref="B28:U28"/>
    <mergeCell ref="W39:W40"/>
    <mergeCell ref="B29:V32"/>
    <mergeCell ref="FE29:FF30"/>
    <mergeCell ref="CL31:DA32"/>
    <mergeCell ref="DW31:EK32"/>
    <mergeCell ref="DS31:DT32"/>
    <mergeCell ref="DB31:DC32"/>
    <mergeCell ref="BW28:CK28"/>
    <mergeCell ref="B50:AL50"/>
    <mergeCell ref="AV50:BO50"/>
    <mergeCell ref="BP50:CI50"/>
    <mergeCell ref="AM46:AU48"/>
    <mergeCell ref="AM49:AU49"/>
    <mergeCell ref="AM50:AU50"/>
    <mergeCell ref="AV49:BO49"/>
    <mergeCell ref="BP48:CI48"/>
    <mergeCell ref="A46:AL48"/>
    <mergeCell ref="A49:AL49"/>
  </mergeCells>
  <phoneticPr fontId="0" type="noConversion"/>
  <printOptions horizontalCentered="1"/>
  <pageMargins left="0.59055118110236227" right="0.59055118110236227" top="0.78740157480314965" bottom="0.39370078740157483" header="0.19685039370078741" footer="0.19685039370078741"/>
  <pageSetup paperSize="9" scale="7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A108"/>
  <sheetViews>
    <sheetView topLeftCell="A79" zoomScaleNormal="100" workbookViewId="0">
      <selection activeCell="CU47" sqref="CU47:DO48"/>
    </sheetView>
  </sheetViews>
  <sheetFormatPr defaultRowHeight="12.75" x14ac:dyDescent="0.2"/>
  <cols>
    <col min="1" max="44" width="0.85546875" style="3" customWidth="1"/>
    <col min="45" max="45" width="7.7109375" style="3" customWidth="1"/>
    <col min="46" max="207" width="0.85546875" style="3" customWidth="1"/>
    <col min="208" max="208" width="16" customWidth="1"/>
    <col min="209" max="209" width="13.140625" customWidth="1"/>
  </cols>
  <sheetData>
    <row r="1" spans="1:209"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4"/>
      <c r="GR1" s="13"/>
      <c r="GS1" s="13"/>
      <c r="GT1" s="13"/>
      <c r="GU1" s="13"/>
      <c r="GV1" s="13"/>
      <c r="GW1" s="13"/>
      <c r="GX1" s="13"/>
      <c r="GY1" s="13"/>
    </row>
    <row r="2" spans="1:209"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4"/>
      <c r="GR2" s="13"/>
      <c r="GS2" s="13"/>
      <c r="GT2" s="13"/>
      <c r="GU2" s="13"/>
      <c r="GV2" s="13"/>
      <c r="GW2" s="13"/>
      <c r="GX2" s="13"/>
      <c r="GY2" s="13"/>
    </row>
    <row r="3" spans="1:209" ht="15" x14ac:dyDescent="0.25">
      <c r="A3" s="556" t="s">
        <v>77</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556"/>
      <c r="DX3" s="556"/>
      <c r="DY3" s="556"/>
      <c r="DZ3" s="556"/>
      <c r="EA3" s="556"/>
      <c r="EB3" s="556"/>
      <c r="EC3" s="556"/>
      <c r="ED3" s="556"/>
      <c r="EE3" s="556"/>
      <c r="EF3" s="556"/>
      <c r="EG3" s="556"/>
      <c r="EH3" s="556"/>
      <c r="EI3" s="556"/>
      <c r="EJ3" s="556"/>
      <c r="EK3" s="556"/>
      <c r="EL3" s="556"/>
      <c r="EM3" s="556"/>
      <c r="EN3" s="556"/>
      <c r="EO3" s="556"/>
      <c r="EP3" s="556"/>
      <c r="EQ3" s="556"/>
      <c r="ER3" s="556"/>
      <c r="ES3" s="556"/>
      <c r="ET3" s="556"/>
      <c r="EU3" s="556"/>
      <c r="EV3" s="556"/>
      <c r="EW3" s="556"/>
      <c r="EX3" s="556"/>
      <c r="EY3" s="556"/>
      <c r="EZ3" s="556"/>
      <c r="FA3" s="556"/>
      <c r="FB3" s="556"/>
      <c r="FC3" s="556"/>
      <c r="FD3" s="556"/>
      <c r="FE3" s="556"/>
      <c r="FF3" s="556"/>
      <c r="FG3" s="556"/>
      <c r="FH3" s="556"/>
      <c r="FI3" s="556"/>
      <c r="FJ3" s="556"/>
      <c r="FK3" s="556"/>
      <c r="FL3" s="556"/>
      <c r="FM3" s="556"/>
      <c r="FN3" s="556"/>
      <c r="FO3" s="556"/>
      <c r="FP3" s="556"/>
      <c r="FQ3" s="556"/>
      <c r="FR3" s="556"/>
      <c r="FS3" s="556"/>
      <c r="FT3" s="556"/>
      <c r="FU3" s="556"/>
      <c r="FV3" s="556"/>
      <c r="FW3" s="556"/>
      <c r="FX3" s="556"/>
      <c r="FY3" s="556"/>
      <c r="FZ3" s="556"/>
      <c r="GA3" s="556"/>
      <c r="GB3" s="556"/>
      <c r="GC3" s="556"/>
      <c r="GD3" s="556"/>
      <c r="GE3" s="556"/>
      <c r="GF3" s="556"/>
      <c r="GG3" s="556"/>
      <c r="GH3" s="556"/>
      <c r="GI3" s="556"/>
      <c r="GJ3" s="556"/>
      <c r="GK3" s="556"/>
      <c r="GL3" s="556"/>
      <c r="GM3" s="556"/>
      <c r="GN3" s="556"/>
      <c r="GO3" s="556"/>
      <c r="GP3" s="556"/>
      <c r="GQ3" s="556"/>
      <c r="GR3" s="1"/>
      <c r="GS3" s="1"/>
      <c r="GT3" s="1"/>
      <c r="GU3" s="1"/>
      <c r="GV3" s="1"/>
      <c r="GW3" s="1"/>
      <c r="GX3" s="1"/>
      <c r="GY3" s="1"/>
    </row>
    <row r="5" spans="1:209" x14ac:dyDescent="0.2">
      <c r="A5" s="541" t="s">
        <v>2</v>
      </c>
      <c r="B5" s="542"/>
      <c r="C5" s="542"/>
      <c r="D5" s="542"/>
      <c r="E5" s="542"/>
      <c r="F5" s="542"/>
      <c r="G5" s="542"/>
      <c r="H5" s="542"/>
      <c r="I5" s="542"/>
      <c r="J5" s="542"/>
      <c r="K5" s="542"/>
      <c r="L5" s="542"/>
      <c r="M5" s="542"/>
      <c r="N5" s="542"/>
      <c r="O5" s="542"/>
      <c r="P5" s="542"/>
      <c r="Q5" s="542"/>
      <c r="R5" s="542"/>
      <c r="S5" s="542"/>
      <c r="T5" s="542"/>
      <c r="U5" s="542"/>
      <c r="V5" s="542"/>
      <c r="W5" s="542"/>
      <c r="X5" s="542"/>
      <c r="Y5" s="542"/>
      <c r="Z5" s="542"/>
      <c r="AA5" s="542"/>
      <c r="AB5" s="542"/>
      <c r="AC5" s="542"/>
      <c r="AD5" s="542"/>
      <c r="AE5" s="542"/>
      <c r="AF5" s="542"/>
      <c r="AG5" s="542"/>
      <c r="AH5" s="542"/>
      <c r="AI5" s="542"/>
      <c r="AJ5" s="542"/>
      <c r="AK5" s="542"/>
      <c r="AL5" s="542"/>
      <c r="AM5" s="542"/>
      <c r="AN5" s="542"/>
      <c r="AO5" s="542"/>
      <c r="AP5" s="542"/>
      <c r="AQ5" s="542"/>
      <c r="AR5" s="542"/>
      <c r="AS5" s="933" t="s">
        <v>102</v>
      </c>
      <c r="AT5" s="541" t="s">
        <v>4</v>
      </c>
      <c r="AU5" s="542"/>
      <c r="AV5" s="542"/>
      <c r="AW5" s="542"/>
      <c r="AX5" s="542"/>
      <c r="AY5" s="542"/>
      <c r="AZ5" s="542"/>
      <c r="BA5" s="542"/>
      <c r="BB5" s="542"/>
      <c r="BC5" s="542"/>
      <c r="BD5" s="542"/>
      <c r="BE5" s="542"/>
      <c r="BF5" s="542"/>
      <c r="BG5" s="542"/>
      <c r="BH5" s="543"/>
      <c r="BI5" s="541" t="s">
        <v>79</v>
      </c>
      <c r="BJ5" s="542"/>
      <c r="BK5" s="542"/>
      <c r="BL5" s="542"/>
      <c r="BM5" s="542"/>
      <c r="BN5" s="542"/>
      <c r="BO5" s="542"/>
      <c r="BP5" s="542"/>
      <c r="BQ5" s="542"/>
      <c r="BR5" s="542"/>
      <c r="BS5" s="542"/>
      <c r="BT5" s="542"/>
      <c r="BU5" s="542"/>
      <c r="BV5" s="542"/>
      <c r="BW5" s="542"/>
      <c r="BX5" s="542"/>
      <c r="BY5" s="542"/>
      <c r="BZ5" s="543"/>
      <c r="CA5" s="547" t="s">
        <v>14</v>
      </c>
      <c r="CB5" s="548"/>
      <c r="CC5" s="548"/>
      <c r="CD5" s="548"/>
      <c r="CE5" s="548"/>
      <c r="CF5" s="548"/>
      <c r="CG5" s="548"/>
      <c r="CH5" s="548"/>
      <c r="CI5" s="548"/>
      <c r="CJ5" s="548"/>
      <c r="CK5" s="548"/>
      <c r="CL5" s="548"/>
      <c r="CM5" s="548"/>
      <c r="CN5" s="548"/>
      <c r="CO5" s="548"/>
      <c r="CP5" s="548"/>
      <c r="CQ5" s="548"/>
      <c r="CR5" s="548"/>
      <c r="CS5" s="548"/>
      <c r="CT5" s="548"/>
      <c r="CU5" s="548"/>
      <c r="CV5" s="548"/>
      <c r="CW5" s="548"/>
      <c r="CX5" s="548"/>
      <c r="CY5" s="548"/>
      <c r="CZ5" s="548"/>
      <c r="DA5" s="548"/>
      <c r="DB5" s="548"/>
      <c r="DC5" s="548"/>
      <c r="DD5" s="548"/>
      <c r="DE5" s="548"/>
      <c r="DF5" s="548"/>
      <c r="DG5" s="548"/>
      <c r="DH5" s="548"/>
      <c r="DI5" s="548"/>
      <c r="DJ5" s="548"/>
      <c r="DK5" s="548"/>
      <c r="DL5" s="548"/>
      <c r="DM5" s="548"/>
      <c r="DN5" s="548"/>
      <c r="DO5" s="548"/>
      <c r="DP5" s="548"/>
      <c r="DQ5" s="548"/>
      <c r="DR5" s="548"/>
      <c r="DS5" s="548"/>
      <c r="DT5" s="548"/>
      <c r="DU5" s="548"/>
      <c r="DV5" s="548"/>
      <c r="DW5" s="548"/>
      <c r="DX5" s="548"/>
      <c r="DY5" s="548"/>
      <c r="DZ5" s="548"/>
      <c r="EA5" s="548"/>
      <c r="EB5" s="548"/>
      <c r="EC5" s="548"/>
      <c r="ED5" s="548"/>
      <c r="EE5" s="548"/>
      <c r="EF5" s="548"/>
      <c r="EG5" s="548"/>
      <c r="EH5" s="548"/>
      <c r="EI5" s="548"/>
      <c r="EJ5" s="548"/>
      <c r="EK5" s="548"/>
      <c r="EL5" s="548"/>
      <c r="EM5" s="548"/>
      <c r="EN5" s="548"/>
      <c r="EO5" s="548"/>
      <c r="EP5" s="548"/>
      <c r="EQ5" s="548"/>
      <c r="ER5" s="548"/>
      <c r="ES5" s="548"/>
      <c r="ET5" s="548"/>
      <c r="EU5" s="548"/>
      <c r="EV5" s="548"/>
      <c r="EW5" s="548"/>
      <c r="EX5" s="548"/>
      <c r="EY5" s="548"/>
      <c r="EZ5" s="548"/>
      <c r="FA5" s="548"/>
      <c r="FB5" s="548"/>
      <c r="FC5" s="548"/>
      <c r="FD5" s="548"/>
      <c r="FE5" s="548"/>
      <c r="FF5" s="548"/>
      <c r="FG5" s="548"/>
      <c r="FH5" s="548"/>
      <c r="FI5" s="548"/>
      <c r="FJ5" s="548"/>
      <c r="FK5" s="548"/>
      <c r="FL5" s="548"/>
      <c r="FM5" s="548"/>
      <c r="FN5" s="548"/>
      <c r="FO5" s="548"/>
      <c r="FP5" s="548"/>
      <c r="FQ5" s="548"/>
      <c r="FR5" s="548"/>
      <c r="FS5" s="548"/>
      <c r="FT5" s="548"/>
      <c r="FU5" s="548"/>
      <c r="FV5" s="548"/>
      <c r="FW5" s="549"/>
      <c r="FX5" s="541" t="s">
        <v>215</v>
      </c>
      <c r="FY5" s="542"/>
      <c r="FZ5" s="542"/>
      <c r="GA5" s="542"/>
      <c r="GB5" s="542"/>
      <c r="GC5" s="542"/>
      <c r="GD5" s="542"/>
      <c r="GE5" s="542"/>
      <c r="GF5" s="542"/>
      <c r="GG5" s="542"/>
      <c r="GH5" s="542"/>
      <c r="GI5" s="542"/>
      <c r="GJ5" s="542"/>
      <c r="GK5" s="542"/>
      <c r="GL5" s="542"/>
      <c r="GM5" s="542"/>
      <c r="GN5" s="542"/>
      <c r="GO5" s="542"/>
      <c r="GP5" s="542"/>
      <c r="GQ5" s="543"/>
    </row>
    <row r="6" spans="1:209" x14ac:dyDescent="0.2">
      <c r="A6" s="544"/>
      <c r="B6" s="545"/>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545"/>
      <c r="AS6" s="934"/>
      <c r="AT6" s="544"/>
      <c r="AU6" s="545"/>
      <c r="AV6" s="545"/>
      <c r="AW6" s="545"/>
      <c r="AX6" s="545"/>
      <c r="AY6" s="545"/>
      <c r="AZ6" s="545"/>
      <c r="BA6" s="545"/>
      <c r="BB6" s="545"/>
      <c r="BC6" s="545"/>
      <c r="BD6" s="545"/>
      <c r="BE6" s="545"/>
      <c r="BF6" s="545"/>
      <c r="BG6" s="545"/>
      <c r="BH6" s="546"/>
      <c r="BI6" s="544"/>
      <c r="BJ6" s="545"/>
      <c r="BK6" s="545"/>
      <c r="BL6" s="545"/>
      <c r="BM6" s="545"/>
      <c r="BN6" s="545"/>
      <c r="BO6" s="545"/>
      <c r="BP6" s="545"/>
      <c r="BQ6" s="545"/>
      <c r="BR6" s="545"/>
      <c r="BS6" s="545"/>
      <c r="BT6" s="545"/>
      <c r="BU6" s="545"/>
      <c r="BV6" s="545"/>
      <c r="BW6" s="545"/>
      <c r="BX6" s="545"/>
      <c r="BY6" s="545"/>
      <c r="BZ6" s="546"/>
      <c r="CA6" s="547" t="s">
        <v>71</v>
      </c>
      <c r="CB6" s="548"/>
      <c r="CC6" s="548"/>
      <c r="CD6" s="548"/>
      <c r="CE6" s="548"/>
      <c r="CF6" s="548"/>
      <c r="CG6" s="548"/>
      <c r="CH6" s="548"/>
      <c r="CI6" s="548"/>
      <c r="CJ6" s="548"/>
      <c r="CK6" s="548"/>
      <c r="CL6" s="548"/>
      <c r="CM6" s="548"/>
      <c r="CN6" s="548"/>
      <c r="CO6" s="548"/>
      <c r="CP6" s="548"/>
      <c r="CQ6" s="548"/>
      <c r="CR6" s="548"/>
      <c r="CS6" s="548"/>
      <c r="CT6" s="548"/>
      <c r="CU6" s="548"/>
      <c r="CV6" s="548"/>
      <c r="CW6" s="548"/>
      <c r="CX6" s="548"/>
      <c r="CY6" s="548"/>
      <c r="CZ6" s="548"/>
      <c r="DA6" s="548"/>
      <c r="DB6" s="548"/>
      <c r="DC6" s="548"/>
      <c r="DD6" s="548"/>
      <c r="DE6" s="548"/>
      <c r="DF6" s="548"/>
      <c r="DG6" s="548"/>
      <c r="DH6" s="548"/>
      <c r="DI6" s="548"/>
      <c r="DJ6" s="548"/>
      <c r="DK6" s="548"/>
      <c r="DL6" s="548"/>
      <c r="DM6" s="548"/>
      <c r="DN6" s="548"/>
      <c r="DO6" s="549"/>
      <c r="DP6" s="547" t="s">
        <v>10</v>
      </c>
      <c r="DQ6" s="548"/>
      <c r="DR6" s="548"/>
      <c r="DS6" s="548"/>
      <c r="DT6" s="548"/>
      <c r="DU6" s="548"/>
      <c r="DV6" s="548"/>
      <c r="DW6" s="548"/>
      <c r="DX6" s="548"/>
      <c r="DY6" s="548"/>
      <c r="DZ6" s="548"/>
      <c r="EA6" s="548"/>
      <c r="EB6" s="548"/>
      <c r="EC6" s="548"/>
      <c r="ED6" s="548"/>
      <c r="EE6" s="548"/>
      <c r="EF6" s="548"/>
      <c r="EG6" s="548"/>
      <c r="EH6" s="548"/>
      <c r="EI6" s="548"/>
      <c r="EJ6" s="548"/>
      <c r="EK6" s="548"/>
      <c r="EL6" s="548"/>
      <c r="EM6" s="548"/>
      <c r="EN6" s="548"/>
      <c r="EO6" s="548"/>
      <c r="EP6" s="548"/>
      <c r="EQ6" s="548"/>
      <c r="ER6" s="548"/>
      <c r="ES6" s="548"/>
      <c r="ET6" s="548"/>
      <c r="EU6" s="548"/>
      <c r="EV6" s="548"/>
      <c r="EW6" s="548"/>
      <c r="EX6" s="548"/>
      <c r="EY6" s="548"/>
      <c r="EZ6" s="548"/>
      <c r="FA6" s="548"/>
      <c r="FB6" s="548"/>
      <c r="FC6" s="549"/>
      <c r="FD6" s="542" t="s">
        <v>155</v>
      </c>
      <c r="FE6" s="542"/>
      <c r="FF6" s="542"/>
      <c r="FG6" s="542"/>
      <c r="FH6" s="542"/>
      <c r="FI6" s="542"/>
      <c r="FJ6" s="542"/>
      <c r="FK6" s="542"/>
      <c r="FL6" s="542"/>
      <c r="FM6" s="542"/>
      <c r="FN6" s="542"/>
      <c r="FO6" s="542"/>
      <c r="FP6" s="542"/>
      <c r="FQ6" s="542"/>
      <c r="FR6" s="542"/>
      <c r="FS6" s="542"/>
      <c r="FT6" s="542"/>
      <c r="FU6" s="542"/>
      <c r="FV6" s="542"/>
      <c r="FW6" s="543"/>
      <c r="FX6" s="544"/>
      <c r="FY6" s="545"/>
      <c r="FZ6" s="545"/>
      <c r="GA6" s="545"/>
      <c r="GB6" s="545"/>
      <c r="GC6" s="545"/>
      <c r="GD6" s="545"/>
      <c r="GE6" s="545"/>
      <c r="GF6" s="545"/>
      <c r="GG6" s="545"/>
      <c r="GH6" s="545"/>
      <c r="GI6" s="545"/>
      <c r="GJ6" s="545"/>
      <c r="GK6" s="545"/>
      <c r="GL6" s="545"/>
      <c r="GM6" s="545"/>
      <c r="GN6" s="545"/>
      <c r="GO6" s="545"/>
      <c r="GP6" s="545"/>
      <c r="GQ6" s="546"/>
    </row>
    <row r="7" spans="1:209" ht="63.75" customHeight="1" x14ac:dyDescent="0.2">
      <c r="A7" s="592"/>
      <c r="B7" s="593"/>
      <c r="C7" s="593"/>
      <c r="D7" s="593"/>
      <c r="E7" s="593"/>
      <c r="F7" s="593"/>
      <c r="G7" s="593"/>
      <c r="H7" s="593"/>
      <c r="I7" s="593"/>
      <c r="J7" s="593"/>
      <c r="K7" s="593"/>
      <c r="L7" s="593"/>
      <c r="M7" s="593"/>
      <c r="N7" s="593"/>
      <c r="O7" s="593"/>
      <c r="P7" s="593"/>
      <c r="Q7" s="593"/>
      <c r="R7" s="593"/>
      <c r="S7" s="593"/>
      <c r="T7" s="593"/>
      <c r="U7" s="593"/>
      <c r="V7" s="593"/>
      <c r="W7" s="593"/>
      <c r="X7" s="593"/>
      <c r="Y7" s="593"/>
      <c r="Z7" s="593"/>
      <c r="AA7" s="593"/>
      <c r="AB7" s="593"/>
      <c r="AC7" s="593"/>
      <c r="AD7" s="593"/>
      <c r="AE7" s="593"/>
      <c r="AF7" s="593"/>
      <c r="AG7" s="593"/>
      <c r="AH7" s="593"/>
      <c r="AI7" s="593"/>
      <c r="AJ7" s="593"/>
      <c r="AK7" s="593"/>
      <c r="AL7" s="593"/>
      <c r="AM7" s="593"/>
      <c r="AN7" s="593"/>
      <c r="AO7" s="593"/>
      <c r="AP7" s="593"/>
      <c r="AQ7" s="593"/>
      <c r="AR7" s="593"/>
      <c r="AS7" s="1163"/>
      <c r="AT7" s="592"/>
      <c r="AU7" s="593"/>
      <c r="AV7" s="593"/>
      <c r="AW7" s="593"/>
      <c r="AX7" s="593"/>
      <c r="AY7" s="593"/>
      <c r="AZ7" s="593"/>
      <c r="BA7" s="593"/>
      <c r="BB7" s="593"/>
      <c r="BC7" s="593"/>
      <c r="BD7" s="593"/>
      <c r="BE7" s="593"/>
      <c r="BF7" s="593"/>
      <c r="BG7" s="593"/>
      <c r="BH7" s="594"/>
      <c r="BI7" s="592"/>
      <c r="BJ7" s="593"/>
      <c r="BK7" s="593"/>
      <c r="BL7" s="593"/>
      <c r="BM7" s="593"/>
      <c r="BN7" s="593"/>
      <c r="BO7" s="593"/>
      <c r="BP7" s="593"/>
      <c r="BQ7" s="593"/>
      <c r="BR7" s="593"/>
      <c r="BS7" s="593"/>
      <c r="BT7" s="593"/>
      <c r="BU7" s="593"/>
      <c r="BV7" s="593"/>
      <c r="BW7" s="593"/>
      <c r="BX7" s="593"/>
      <c r="BY7" s="593"/>
      <c r="BZ7" s="594"/>
      <c r="CA7" s="871" t="s">
        <v>187</v>
      </c>
      <c r="CB7" s="872"/>
      <c r="CC7" s="872"/>
      <c r="CD7" s="872"/>
      <c r="CE7" s="872"/>
      <c r="CF7" s="872"/>
      <c r="CG7" s="872"/>
      <c r="CH7" s="872"/>
      <c r="CI7" s="872"/>
      <c r="CJ7" s="872"/>
      <c r="CK7" s="872"/>
      <c r="CL7" s="872"/>
      <c r="CM7" s="872"/>
      <c r="CN7" s="872"/>
      <c r="CO7" s="872"/>
      <c r="CP7" s="872"/>
      <c r="CQ7" s="872"/>
      <c r="CR7" s="872"/>
      <c r="CS7" s="872"/>
      <c r="CT7" s="882"/>
      <c r="CU7" s="871" t="s">
        <v>188</v>
      </c>
      <c r="CV7" s="872"/>
      <c r="CW7" s="872"/>
      <c r="CX7" s="872"/>
      <c r="CY7" s="872"/>
      <c r="CZ7" s="872"/>
      <c r="DA7" s="872"/>
      <c r="DB7" s="872"/>
      <c r="DC7" s="872"/>
      <c r="DD7" s="872"/>
      <c r="DE7" s="872"/>
      <c r="DF7" s="872"/>
      <c r="DG7" s="872"/>
      <c r="DH7" s="872"/>
      <c r="DI7" s="872"/>
      <c r="DJ7" s="872"/>
      <c r="DK7" s="872"/>
      <c r="DL7" s="872"/>
      <c r="DM7" s="872"/>
      <c r="DN7" s="872"/>
      <c r="DO7" s="882"/>
      <c r="DP7" s="547" t="s">
        <v>189</v>
      </c>
      <c r="DQ7" s="548"/>
      <c r="DR7" s="548"/>
      <c r="DS7" s="548"/>
      <c r="DT7" s="548"/>
      <c r="DU7" s="548"/>
      <c r="DV7" s="548"/>
      <c r="DW7" s="548"/>
      <c r="DX7" s="548"/>
      <c r="DY7" s="548"/>
      <c r="DZ7" s="548"/>
      <c r="EA7" s="548"/>
      <c r="EB7" s="548"/>
      <c r="EC7" s="548"/>
      <c r="ED7" s="548"/>
      <c r="EE7" s="548"/>
      <c r="EF7" s="548"/>
      <c r="EG7" s="548"/>
      <c r="EH7" s="548"/>
      <c r="EI7" s="548"/>
      <c r="EJ7" s="549"/>
      <c r="EK7" s="547" t="s">
        <v>190</v>
      </c>
      <c r="EL7" s="548"/>
      <c r="EM7" s="548"/>
      <c r="EN7" s="548"/>
      <c r="EO7" s="548"/>
      <c r="EP7" s="548"/>
      <c r="EQ7" s="548"/>
      <c r="ER7" s="548"/>
      <c r="ES7" s="548"/>
      <c r="ET7" s="548"/>
      <c r="EU7" s="548"/>
      <c r="EV7" s="548"/>
      <c r="EW7" s="548"/>
      <c r="EX7" s="548"/>
      <c r="EY7" s="548"/>
      <c r="EZ7" s="548"/>
      <c r="FA7" s="548"/>
      <c r="FB7" s="548"/>
      <c r="FC7" s="549"/>
      <c r="FD7" s="593"/>
      <c r="FE7" s="593"/>
      <c r="FF7" s="593"/>
      <c r="FG7" s="593"/>
      <c r="FH7" s="593"/>
      <c r="FI7" s="593"/>
      <c r="FJ7" s="593"/>
      <c r="FK7" s="593"/>
      <c r="FL7" s="593"/>
      <c r="FM7" s="593"/>
      <c r="FN7" s="593"/>
      <c r="FO7" s="593"/>
      <c r="FP7" s="593"/>
      <c r="FQ7" s="593"/>
      <c r="FR7" s="593"/>
      <c r="FS7" s="593"/>
      <c r="FT7" s="593"/>
      <c r="FU7" s="593"/>
      <c r="FV7" s="593"/>
      <c r="FW7" s="594"/>
      <c r="FX7" s="592"/>
      <c r="FY7" s="593"/>
      <c r="FZ7" s="593"/>
      <c r="GA7" s="593"/>
      <c r="GB7" s="593"/>
      <c r="GC7" s="593"/>
      <c r="GD7" s="593"/>
      <c r="GE7" s="593"/>
      <c r="GF7" s="593"/>
      <c r="GG7" s="593"/>
      <c r="GH7" s="593"/>
      <c r="GI7" s="593"/>
      <c r="GJ7" s="593"/>
      <c r="GK7" s="593"/>
      <c r="GL7" s="593"/>
      <c r="GM7" s="593"/>
      <c r="GN7" s="593"/>
      <c r="GO7" s="593"/>
      <c r="GP7" s="593"/>
      <c r="GQ7" s="594"/>
      <c r="GZ7" s="186"/>
      <c r="HA7" s="186"/>
    </row>
    <row r="8" spans="1:209" ht="15" customHeight="1" thickBot="1" x14ac:dyDescent="0.25">
      <c r="A8" s="547">
        <v>1</v>
      </c>
      <c r="B8" s="548"/>
      <c r="C8" s="548"/>
      <c r="D8" s="548"/>
      <c r="E8" s="548"/>
      <c r="F8" s="548"/>
      <c r="G8" s="548"/>
      <c r="H8" s="548"/>
      <c r="I8" s="548"/>
      <c r="J8" s="548"/>
      <c r="K8" s="548"/>
      <c r="L8" s="548"/>
      <c r="M8" s="548"/>
      <c r="N8" s="548"/>
      <c r="O8" s="548"/>
      <c r="P8" s="548"/>
      <c r="Q8" s="548"/>
      <c r="R8" s="548"/>
      <c r="S8" s="548"/>
      <c r="T8" s="548"/>
      <c r="U8" s="548"/>
      <c r="V8" s="548"/>
      <c r="W8" s="548"/>
      <c r="X8" s="548"/>
      <c r="Y8" s="548"/>
      <c r="Z8" s="548"/>
      <c r="AA8" s="548"/>
      <c r="AB8" s="548"/>
      <c r="AC8" s="548"/>
      <c r="AD8" s="548"/>
      <c r="AE8" s="548"/>
      <c r="AF8" s="548"/>
      <c r="AG8" s="548"/>
      <c r="AH8" s="548"/>
      <c r="AI8" s="548"/>
      <c r="AJ8" s="548"/>
      <c r="AK8" s="548"/>
      <c r="AL8" s="548"/>
      <c r="AM8" s="548"/>
      <c r="AN8" s="548"/>
      <c r="AO8" s="548"/>
      <c r="AP8" s="548"/>
      <c r="AQ8" s="548"/>
      <c r="AR8" s="549"/>
      <c r="AS8" s="137">
        <v>2</v>
      </c>
      <c r="AT8" s="547">
        <v>3</v>
      </c>
      <c r="AU8" s="548"/>
      <c r="AV8" s="548"/>
      <c r="AW8" s="548"/>
      <c r="AX8" s="548"/>
      <c r="AY8" s="548"/>
      <c r="AZ8" s="548"/>
      <c r="BA8" s="548"/>
      <c r="BB8" s="548"/>
      <c r="BC8" s="548"/>
      <c r="BD8" s="548"/>
      <c r="BE8" s="548"/>
      <c r="BF8" s="548"/>
      <c r="BG8" s="548"/>
      <c r="BH8" s="549"/>
      <c r="BI8" s="535">
        <v>4</v>
      </c>
      <c r="BJ8" s="535"/>
      <c r="BK8" s="535"/>
      <c r="BL8" s="535"/>
      <c r="BM8" s="535"/>
      <c r="BN8" s="535"/>
      <c r="BO8" s="535"/>
      <c r="BP8" s="535"/>
      <c r="BQ8" s="535"/>
      <c r="BR8" s="535"/>
      <c r="BS8" s="535"/>
      <c r="BT8" s="535"/>
      <c r="BU8" s="535"/>
      <c r="BV8" s="535"/>
      <c r="BW8" s="535"/>
      <c r="BX8" s="535"/>
      <c r="BY8" s="535"/>
      <c r="BZ8" s="536"/>
      <c r="CA8" s="557">
        <v>5</v>
      </c>
      <c r="CB8" s="558"/>
      <c r="CC8" s="558"/>
      <c r="CD8" s="558"/>
      <c r="CE8" s="558"/>
      <c r="CF8" s="558"/>
      <c r="CG8" s="558"/>
      <c r="CH8" s="558"/>
      <c r="CI8" s="558"/>
      <c r="CJ8" s="558"/>
      <c r="CK8" s="558"/>
      <c r="CL8" s="558"/>
      <c r="CM8" s="558"/>
      <c r="CN8" s="558"/>
      <c r="CO8" s="558"/>
      <c r="CP8" s="558"/>
      <c r="CQ8" s="558"/>
      <c r="CR8" s="558"/>
      <c r="CS8" s="558"/>
      <c r="CT8" s="559"/>
      <c r="CU8" s="557">
        <v>6</v>
      </c>
      <c r="CV8" s="558"/>
      <c r="CW8" s="558"/>
      <c r="CX8" s="558"/>
      <c r="CY8" s="558"/>
      <c r="CZ8" s="558"/>
      <c r="DA8" s="558"/>
      <c r="DB8" s="558"/>
      <c r="DC8" s="558"/>
      <c r="DD8" s="558"/>
      <c r="DE8" s="558"/>
      <c r="DF8" s="558"/>
      <c r="DG8" s="558"/>
      <c r="DH8" s="558"/>
      <c r="DI8" s="558"/>
      <c r="DJ8" s="558"/>
      <c r="DK8" s="558"/>
      <c r="DL8" s="558"/>
      <c r="DM8" s="558"/>
      <c r="DN8" s="558"/>
      <c r="DO8" s="559"/>
      <c r="DP8" s="534">
        <v>7</v>
      </c>
      <c r="DQ8" s="535"/>
      <c r="DR8" s="535"/>
      <c r="DS8" s="535"/>
      <c r="DT8" s="535"/>
      <c r="DU8" s="535"/>
      <c r="DV8" s="535"/>
      <c r="DW8" s="535"/>
      <c r="DX8" s="535"/>
      <c r="DY8" s="535"/>
      <c r="DZ8" s="535"/>
      <c r="EA8" s="535"/>
      <c r="EB8" s="535"/>
      <c r="EC8" s="535"/>
      <c r="ED8" s="535"/>
      <c r="EE8" s="535"/>
      <c r="EF8" s="535"/>
      <c r="EG8" s="535"/>
      <c r="EH8" s="535"/>
      <c r="EI8" s="535"/>
      <c r="EJ8" s="536"/>
      <c r="EK8" s="534">
        <v>8</v>
      </c>
      <c r="EL8" s="535"/>
      <c r="EM8" s="535"/>
      <c r="EN8" s="535"/>
      <c r="EO8" s="535"/>
      <c r="EP8" s="535"/>
      <c r="EQ8" s="535"/>
      <c r="ER8" s="535"/>
      <c r="ES8" s="535"/>
      <c r="ET8" s="535"/>
      <c r="EU8" s="535"/>
      <c r="EV8" s="535"/>
      <c r="EW8" s="535"/>
      <c r="EX8" s="535"/>
      <c r="EY8" s="535"/>
      <c r="EZ8" s="535"/>
      <c r="FA8" s="535"/>
      <c r="FB8" s="535"/>
      <c r="FC8" s="536"/>
      <c r="FD8" s="534">
        <v>9</v>
      </c>
      <c r="FE8" s="535"/>
      <c r="FF8" s="535"/>
      <c r="FG8" s="535"/>
      <c r="FH8" s="535"/>
      <c r="FI8" s="535"/>
      <c r="FJ8" s="535"/>
      <c r="FK8" s="535"/>
      <c r="FL8" s="535"/>
      <c r="FM8" s="535"/>
      <c r="FN8" s="535"/>
      <c r="FO8" s="535"/>
      <c r="FP8" s="535"/>
      <c r="FQ8" s="535"/>
      <c r="FR8" s="535"/>
      <c r="FS8" s="535"/>
      <c r="FT8" s="535"/>
      <c r="FU8" s="535"/>
      <c r="FV8" s="535"/>
      <c r="FW8" s="536"/>
      <c r="FX8" s="534">
        <v>10</v>
      </c>
      <c r="FY8" s="535"/>
      <c r="FZ8" s="535"/>
      <c r="GA8" s="535"/>
      <c r="GB8" s="535"/>
      <c r="GC8" s="535"/>
      <c r="GD8" s="535"/>
      <c r="GE8" s="535"/>
      <c r="GF8" s="535"/>
      <c r="GG8" s="535"/>
      <c r="GH8" s="535"/>
      <c r="GI8" s="535"/>
      <c r="GJ8" s="535"/>
      <c r="GK8" s="535"/>
      <c r="GL8" s="535"/>
      <c r="GM8" s="535"/>
      <c r="GN8" s="535"/>
      <c r="GO8" s="535"/>
      <c r="GP8" s="535"/>
      <c r="GQ8" s="536"/>
      <c r="GZ8" s="186"/>
      <c r="HA8" s="186"/>
    </row>
    <row r="9" spans="1:209" s="138" customFormat="1" x14ac:dyDescent="0.2">
      <c r="A9" s="16"/>
      <c r="B9" s="862" t="s">
        <v>76</v>
      </c>
      <c r="C9" s="862"/>
      <c r="D9" s="862"/>
      <c r="E9" s="862"/>
      <c r="F9" s="862"/>
      <c r="G9" s="862"/>
      <c r="H9" s="862"/>
      <c r="I9" s="862"/>
      <c r="J9" s="862"/>
      <c r="K9" s="862"/>
      <c r="L9" s="862"/>
      <c r="M9" s="862"/>
      <c r="N9" s="862"/>
      <c r="O9" s="862"/>
      <c r="P9" s="862"/>
      <c r="Q9" s="862"/>
      <c r="R9" s="862"/>
      <c r="S9" s="862"/>
      <c r="T9" s="862"/>
      <c r="U9" s="862"/>
      <c r="V9" s="862"/>
      <c r="W9" s="862"/>
      <c r="X9" s="862"/>
      <c r="Y9" s="862"/>
      <c r="Z9" s="862"/>
      <c r="AA9" s="862"/>
      <c r="AB9" s="862"/>
      <c r="AC9" s="862"/>
      <c r="AD9" s="862"/>
      <c r="AE9" s="862"/>
      <c r="AF9" s="862"/>
      <c r="AG9" s="862"/>
      <c r="AH9" s="862"/>
      <c r="AI9" s="862"/>
      <c r="AJ9" s="862"/>
      <c r="AK9" s="862"/>
      <c r="AL9" s="862"/>
      <c r="AM9" s="862"/>
      <c r="AN9" s="862"/>
      <c r="AO9" s="862"/>
      <c r="AP9" s="862"/>
      <c r="AQ9" s="862"/>
      <c r="AR9" s="862"/>
      <c r="AS9" s="1155">
        <v>5551</v>
      </c>
      <c r="AT9" s="1119" t="s">
        <v>219</v>
      </c>
      <c r="AU9" s="1120"/>
      <c r="AV9" s="1120"/>
      <c r="AW9" s="1120"/>
      <c r="AX9" s="1120"/>
      <c r="AY9" s="1120"/>
      <c r="AZ9" s="1120"/>
      <c r="BA9" s="1120"/>
      <c r="BB9" s="1120"/>
      <c r="BC9" s="1120"/>
      <c r="BD9" s="1120"/>
      <c r="BE9" s="1120"/>
      <c r="BF9" s="1120"/>
      <c r="BG9" s="1120"/>
      <c r="BH9" s="1121"/>
      <c r="BI9" s="869">
        <f>+BI13+BI18+BI34+BI22+BI26+BI30</f>
        <v>2676008</v>
      </c>
      <c r="BJ9" s="850"/>
      <c r="BK9" s="850"/>
      <c r="BL9" s="850"/>
      <c r="BM9" s="850"/>
      <c r="BN9" s="850"/>
      <c r="BO9" s="850"/>
      <c r="BP9" s="850"/>
      <c r="BQ9" s="850"/>
      <c r="BR9" s="850"/>
      <c r="BS9" s="850"/>
      <c r="BT9" s="850"/>
      <c r="BU9" s="850"/>
      <c r="BV9" s="850"/>
      <c r="BW9" s="850"/>
      <c r="BX9" s="850"/>
      <c r="BY9" s="850"/>
      <c r="BZ9" s="850"/>
      <c r="CA9" s="854">
        <f>+CA13+CA18+CA34+CA22+CA26+CA30</f>
        <v>6196</v>
      </c>
      <c r="CB9" s="850"/>
      <c r="CC9" s="850"/>
      <c r="CD9" s="850"/>
      <c r="CE9" s="850"/>
      <c r="CF9" s="850"/>
      <c r="CG9" s="850"/>
      <c r="CH9" s="850"/>
      <c r="CI9" s="850"/>
      <c r="CJ9" s="850"/>
      <c r="CK9" s="850"/>
      <c r="CL9" s="850"/>
      <c r="CM9" s="850"/>
      <c r="CN9" s="850"/>
      <c r="CO9" s="850"/>
      <c r="CP9" s="850"/>
      <c r="CQ9" s="850"/>
      <c r="CR9" s="850"/>
      <c r="CS9" s="850"/>
      <c r="CT9" s="851"/>
      <c r="CU9" s="854">
        <f>+CU13+CU18+CU22+CU26+CU30</f>
        <v>0</v>
      </c>
      <c r="CV9" s="850"/>
      <c r="CW9" s="850"/>
      <c r="CX9" s="850"/>
      <c r="CY9" s="850"/>
      <c r="CZ9" s="850"/>
      <c r="DA9" s="850"/>
      <c r="DB9" s="850"/>
      <c r="DC9" s="850"/>
      <c r="DD9" s="850"/>
      <c r="DE9" s="850"/>
      <c r="DF9" s="850"/>
      <c r="DG9" s="850"/>
      <c r="DH9" s="850"/>
      <c r="DI9" s="850"/>
      <c r="DJ9" s="850"/>
      <c r="DK9" s="850"/>
      <c r="DL9" s="850"/>
      <c r="DM9" s="850"/>
      <c r="DN9" s="850"/>
      <c r="DO9" s="851"/>
      <c r="DP9" s="931"/>
      <c r="DQ9" s="856"/>
      <c r="DR9" s="850">
        <f>+DR13+DR18+DR34+DR22+DR26+DR30</f>
        <v>0</v>
      </c>
      <c r="DS9" s="850"/>
      <c r="DT9" s="850"/>
      <c r="DU9" s="850"/>
      <c r="DV9" s="850"/>
      <c r="DW9" s="850"/>
      <c r="DX9" s="850"/>
      <c r="DY9" s="850"/>
      <c r="DZ9" s="850"/>
      <c r="EA9" s="850"/>
      <c r="EB9" s="850"/>
      <c r="EC9" s="850"/>
      <c r="ED9" s="850"/>
      <c r="EE9" s="850"/>
      <c r="EF9" s="850"/>
      <c r="EG9" s="850"/>
      <c r="EH9" s="850"/>
      <c r="EI9" s="875"/>
      <c r="EJ9" s="1158"/>
      <c r="EK9" s="931"/>
      <c r="EL9" s="856"/>
      <c r="EM9" s="850">
        <f>+EM13+EM18+EM22+EM26+EM34+EM30</f>
        <v>0</v>
      </c>
      <c r="EN9" s="850"/>
      <c r="EO9" s="850"/>
      <c r="EP9" s="850"/>
      <c r="EQ9" s="850"/>
      <c r="ER9" s="850"/>
      <c r="ES9" s="850"/>
      <c r="ET9" s="850"/>
      <c r="EU9" s="850"/>
      <c r="EV9" s="850"/>
      <c r="EW9" s="850"/>
      <c r="EX9" s="850"/>
      <c r="EY9" s="850"/>
      <c r="EZ9" s="850"/>
      <c r="FA9" s="850"/>
      <c r="FB9" s="875"/>
      <c r="FC9" s="1158"/>
      <c r="FD9" s="875" t="s">
        <v>6</v>
      </c>
      <c r="FE9" s="875"/>
      <c r="FF9" s="858">
        <f>+FF13+FF18+FF34+FF22+FF26+FF30</f>
        <v>821597</v>
      </c>
      <c r="FG9" s="858"/>
      <c r="FH9" s="858"/>
      <c r="FI9" s="858"/>
      <c r="FJ9" s="858"/>
      <c r="FK9" s="858"/>
      <c r="FL9" s="858"/>
      <c r="FM9" s="858"/>
      <c r="FN9" s="858"/>
      <c r="FO9" s="858"/>
      <c r="FP9" s="858"/>
      <c r="FQ9" s="858"/>
      <c r="FR9" s="858"/>
      <c r="FS9" s="858"/>
      <c r="FT9" s="858"/>
      <c r="FU9" s="858"/>
      <c r="FV9" s="856" t="s">
        <v>7</v>
      </c>
      <c r="FW9" s="856"/>
      <c r="FX9" s="854">
        <f>+FX13+FX18+FX34+FX22+FX26+FX30</f>
        <v>1860607</v>
      </c>
      <c r="FY9" s="850"/>
      <c r="FZ9" s="850"/>
      <c r="GA9" s="850"/>
      <c r="GB9" s="850"/>
      <c r="GC9" s="850"/>
      <c r="GD9" s="850"/>
      <c r="GE9" s="850"/>
      <c r="GF9" s="850"/>
      <c r="GG9" s="850"/>
      <c r="GH9" s="850"/>
      <c r="GI9" s="850"/>
      <c r="GJ9" s="850"/>
      <c r="GK9" s="850"/>
      <c r="GL9" s="850"/>
      <c r="GM9" s="850"/>
      <c r="GN9" s="850"/>
      <c r="GO9" s="850"/>
      <c r="GP9" s="850"/>
      <c r="GQ9" s="877"/>
      <c r="GR9" s="3"/>
      <c r="GS9" s="3"/>
      <c r="GT9" s="3"/>
      <c r="GU9" s="3"/>
      <c r="GV9" s="3"/>
      <c r="GW9" s="3"/>
      <c r="GX9" s="3"/>
      <c r="GY9" s="3"/>
      <c r="GZ9" s="186"/>
      <c r="HA9" s="197"/>
    </row>
    <row r="10" spans="1:209" s="138" customFormat="1" ht="3" customHeight="1" x14ac:dyDescent="0.2">
      <c r="A10" s="18"/>
      <c r="B10" s="863"/>
      <c r="C10" s="863"/>
      <c r="D10" s="863"/>
      <c r="E10" s="863"/>
      <c r="F10" s="863"/>
      <c r="G10" s="863"/>
      <c r="H10" s="863"/>
      <c r="I10" s="863"/>
      <c r="J10" s="863"/>
      <c r="K10" s="863"/>
      <c r="L10" s="863"/>
      <c r="M10" s="863"/>
      <c r="N10" s="863"/>
      <c r="O10" s="863"/>
      <c r="P10" s="863"/>
      <c r="Q10" s="863"/>
      <c r="R10" s="863"/>
      <c r="S10" s="863"/>
      <c r="T10" s="863"/>
      <c r="U10" s="863"/>
      <c r="V10" s="863"/>
      <c r="W10" s="863"/>
      <c r="X10" s="863"/>
      <c r="Y10" s="863"/>
      <c r="Z10" s="863"/>
      <c r="AA10" s="863"/>
      <c r="AB10" s="863"/>
      <c r="AC10" s="863"/>
      <c r="AD10" s="863"/>
      <c r="AE10" s="863"/>
      <c r="AF10" s="863"/>
      <c r="AG10" s="863"/>
      <c r="AH10" s="863"/>
      <c r="AI10" s="863"/>
      <c r="AJ10" s="863"/>
      <c r="AK10" s="863"/>
      <c r="AL10" s="863"/>
      <c r="AM10" s="863"/>
      <c r="AN10" s="863"/>
      <c r="AO10" s="863"/>
      <c r="AP10" s="863"/>
      <c r="AQ10" s="863"/>
      <c r="AR10" s="863"/>
      <c r="AS10" s="1156"/>
      <c r="AT10" s="1122"/>
      <c r="AU10" s="1123"/>
      <c r="AV10" s="1123"/>
      <c r="AW10" s="1123"/>
      <c r="AX10" s="1123"/>
      <c r="AY10" s="1123"/>
      <c r="AZ10" s="1123"/>
      <c r="BA10" s="1123"/>
      <c r="BB10" s="1123"/>
      <c r="BC10" s="1123"/>
      <c r="BD10" s="1123"/>
      <c r="BE10" s="1123"/>
      <c r="BF10" s="1123"/>
      <c r="BG10" s="1123"/>
      <c r="BH10" s="1124"/>
      <c r="BI10" s="870"/>
      <c r="BJ10" s="852"/>
      <c r="BK10" s="852"/>
      <c r="BL10" s="852"/>
      <c r="BM10" s="852"/>
      <c r="BN10" s="852"/>
      <c r="BO10" s="852"/>
      <c r="BP10" s="852"/>
      <c r="BQ10" s="852"/>
      <c r="BR10" s="852"/>
      <c r="BS10" s="852"/>
      <c r="BT10" s="852"/>
      <c r="BU10" s="852"/>
      <c r="BV10" s="852"/>
      <c r="BW10" s="852"/>
      <c r="BX10" s="852"/>
      <c r="BY10" s="852"/>
      <c r="BZ10" s="852"/>
      <c r="CA10" s="855"/>
      <c r="CB10" s="852"/>
      <c r="CC10" s="852"/>
      <c r="CD10" s="852"/>
      <c r="CE10" s="852"/>
      <c r="CF10" s="852"/>
      <c r="CG10" s="852"/>
      <c r="CH10" s="852"/>
      <c r="CI10" s="852"/>
      <c r="CJ10" s="852"/>
      <c r="CK10" s="852"/>
      <c r="CL10" s="852"/>
      <c r="CM10" s="852"/>
      <c r="CN10" s="852"/>
      <c r="CO10" s="852"/>
      <c r="CP10" s="852"/>
      <c r="CQ10" s="852"/>
      <c r="CR10" s="852"/>
      <c r="CS10" s="852"/>
      <c r="CT10" s="853"/>
      <c r="CU10" s="855"/>
      <c r="CV10" s="852"/>
      <c r="CW10" s="852"/>
      <c r="CX10" s="852"/>
      <c r="CY10" s="852"/>
      <c r="CZ10" s="852"/>
      <c r="DA10" s="852"/>
      <c r="DB10" s="852"/>
      <c r="DC10" s="852"/>
      <c r="DD10" s="852"/>
      <c r="DE10" s="852"/>
      <c r="DF10" s="852"/>
      <c r="DG10" s="852"/>
      <c r="DH10" s="852"/>
      <c r="DI10" s="852"/>
      <c r="DJ10" s="852"/>
      <c r="DK10" s="852"/>
      <c r="DL10" s="852"/>
      <c r="DM10" s="852"/>
      <c r="DN10" s="852"/>
      <c r="DO10" s="853"/>
      <c r="DP10" s="932"/>
      <c r="DQ10" s="842"/>
      <c r="DR10" s="839"/>
      <c r="DS10" s="839"/>
      <c r="DT10" s="839"/>
      <c r="DU10" s="839"/>
      <c r="DV10" s="839"/>
      <c r="DW10" s="839"/>
      <c r="DX10" s="839"/>
      <c r="DY10" s="839"/>
      <c r="DZ10" s="839"/>
      <c r="EA10" s="839"/>
      <c r="EB10" s="839"/>
      <c r="EC10" s="839"/>
      <c r="ED10" s="839"/>
      <c r="EE10" s="839"/>
      <c r="EF10" s="839"/>
      <c r="EG10" s="839"/>
      <c r="EH10" s="839"/>
      <c r="EI10" s="829"/>
      <c r="EJ10" s="1159"/>
      <c r="EK10" s="932"/>
      <c r="EL10" s="842"/>
      <c r="EM10" s="839"/>
      <c r="EN10" s="839"/>
      <c r="EO10" s="839"/>
      <c r="EP10" s="839"/>
      <c r="EQ10" s="839"/>
      <c r="ER10" s="839"/>
      <c r="ES10" s="839"/>
      <c r="ET10" s="839"/>
      <c r="EU10" s="839"/>
      <c r="EV10" s="839"/>
      <c r="EW10" s="839"/>
      <c r="EX10" s="839"/>
      <c r="EY10" s="839"/>
      <c r="EZ10" s="839"/>
      <c r="FA10" s="839"/>
      <c r="FB10" s="829"/>
      <c r="FC10" s="1159"/>
      <c r="FD10" s="829"/>
      <c r="FE10" s="829"/>
      <c r="FF10" s="828"/>
      <c r="FG10" s="828"/>
      <c r="FH10" s="828"/>
      <c r="FI10" s="828"/>
      <c r="FJ10" s="828"/>
      <c r="FK10" s="828"/>
      <c r="FL10" s="828"/>
      <c r="FM10" s="828"/>
      <c r="FN10" s="828"/>
      <c r="FO10" s="828"/>
      <c r="FP10" s="828"/>
      <c r="FQ10" s="828"/>
      <c r="FR10" s="828"/>
      <c r="FS10" s="828"/>
      <c r="FT10" s="828"/>
      <c r="FU10" s="828"/>
      <c r="FV10" s="842"/>
      <c r="FW10" s="842"/>
      <c r="FX10" s="855"/>
      <c r="FY10" s="852"/>
      <c r="FZ10" s="852"/>
      <c r="GA10" s="852"/>
      <c r="GB10" s="852"/>
      <c r="GC10" s="852"/>
      <c r="GD10" s="852"/>
      <c r="GE10" s="852"/>
      <c r="GF10" s="852"/>
      <c r="GG10" s="852"/>
      <c r="GH10" s="852"/>
      <c r="GI10" s="852"/>
      <c r="GJ10" s="852"/>
      <c r="GK10" s="852"/>
      <c r="GL10" s="852"/>
      <c r="GM10" s="852"/>
      <c r="GN10" s="852"/>
      <c r="GO10" s="852"/>
      <c r="GP10" s="852"/>
      <c r="GQ10" s="878"/>
      <c r="GR10" s="3"/>
      <c r="GS10" s="3"/>
      <c r="GT10" s="3"/>
      <c r="GU10" s="3"/>
      <c r="GV10" s="3"/>
      <c r="GW10" s="3"/>
      <c r="GX10" s="3"/>
      <c r="GY10" s="3"/>
      <c r="GZ10" s="186"/>
      <c r="HA10" s="186"/>
    </row>
    <row r="11" spans="1:209" s="138" customFormat="1" x14ac:dyDescent="0.2">
      <c r="A11" s="18"/>
      <c r="B11" s="863"/>
      <c r="C11" s="863"/>
      <c r="D11" s="863"/>
      <c r="E11" s="863"/>
      <c r="F11" s="863"/>
      <c r="G11" s="863"/>
      <c r="H11" s="863"/>
      <c r="I11" s="863"/>
      <c r="J11" s="863"/>
      <c r="K11" s="863"/>
      <c r="L11" s="863"/>
      <c r="M11" s="863"/>
      <c r="N11" s="863"/>
      <c r="O11" s="863"/>
      <c r="P11" s="863"/>
      <c r="Q11" s="863"/>
      <c r="R11" s="863"/>
      <c r="S11" s="863"/>
      <c r="T11" s="863"/>
      <c r="U11" s="863"/>
      <c r="V11" s="863"/>
      <c r="W11" s="863"/>
      <c r="X11" s="863"/>
      <c r="Y11" s="863"/>
      <c r="Z11" s="863"/>
      <c r="AA11" s="863"/>
      <c r="AB11" s="863"/>
      <c r="AC11" s="863"/>
      <c r="AD11" s="863"/>
      <c r="AE11" s="863"/>
      <c r="AF11" s="863"/>
      <c r="AG11" s="863"/>
      <c r="AH11" s="863"/>
      <c r="AI11" s="863"/>
      <c r="AJ11" s="863"/>
      <c r="AK11" s="863"/>
      <c r="AL11" s="863"/>
      <c r="AM11" s="863"/>
      <c r="AN11" s="863"/>
      <c r="AO11" s="863"/>
      <c r="AP11" s="863"/>
      <c r="AQ11" s="863"/>
      <c r="AR11" s="863"/>
      <c r="AS11" s="1155">
        <v>5571</v>
      </c>
      <c r="AT11" s="1119" t="s">
        <v>220</v>
      </c>
      <c r="AU11" s="1120"/>
      <c r="AV11" s="1120"/>
      <c r="AW11" s="1120"/>
      <c r="AX11" s="1120"/>
      <c r="AY11" s="1120"/>
      <c r="AZ11" s="1120"/>
      <c r="BA11" s="1120"/>
      <c r="BB11" s="1120"/>
      <c r="BC11" s="1120"/>
      <c r="BD11" s="1120"/>
      <c r="BE11" s="1120"/>
      <c r="BF11" s="1120"/>
      <c r="BG11" s="1120"/>
      <c r="BH11" s="1121"/>
      <c r="BI11" s="888">
        <f>+BI16+BI20+BI36+BI24+BI28+BI32</f>
        <v>2368609</v>
      </c>
      <c r="BJ11" s="884"/>
      <c r="BK11" s="884"/>
      <c r="BL11" s="884"/>
      <c r="BM11" s="884"/>
      <c r="BN11" s="884"/>
      <c r="BO11" s="884"/>
      <c r="BP11" s="884"/>
      <c r="BQ11" s="884"/>
      <c r="BR11" s="884"/>
      <c r="BS11" s="884"/>
      <c r="BT11" s="884"/>
      <c r="BU11" s="884"/>
      <c r="BV11" s="884"/>
      <c r="BW11" s="884"/>
      <c r="BX11" s="884"/>
      <c r="BY11" s="884"/>
      <c r="BZ11" s="884"/>
      <c r="CA11" s="886">
        <f>+CA16+CA20+CA36+CA24+CA28+CA32</f>
        <v>1018455</v>
      </c>
      <c r="CB11" s="884"/>
      <c r="CC11" s="884"/>
      <c r="CD11" s="884"/>
      <c r="CE11" s="884"/>
      <c r="CF11" s="884"/>
      <c r="CG11" s="884"/>
      <c r="CH11" s="884"/>
      <c r="CI11" s="884"/>
      <c r="CJ11" s="884"/>
      <c r="CK11" s="884"/>
      <c r="CL11" s="884"/>
      <c r="CM11" s="884"/>
      <c r="CN11" s="884"/>
      <c r="CO11" s="884"/>
      <c r="CP11" s="884"/>
      <c r="CQ11" s="884"/>
      <c r="CR11" s="884"/>
      <c r="CS11" s="884"/>
      <c r="CT11" s="885"/>
      <c r="CU11" s="886">
        <f>+CU16+CU20+CU24+CU28+CU36+CU32</f>
        <v>0</v>
      </c>
      <c r="CV11" s="884"/>
      <c r="CW11" s="884"/>
      <c r="CX11" s="884"/>
      <c r="CY11" s="884"/>
      <c r="CZ11" s="884"/>
      <c r="DA11" s="884"/>
      <c r="DB11" s="884"/>
      <c r="DC11" s="884"/>
      <c r="DD11" s="884"/>
      <c r="DE11" s="884"/>
      <c r="DF11" s="884"/>
      <c r="DG11" s="884"/>
      <c r="DH11" s="884"/>
      <c r="DI11" s="884"/>
      <c r="DJ11" s="884"/>
      <c r="DK11" s="884"/>
      <c r="DL11" s="884"/>
      <c r="DM11" s="884"/>
      <c r="DN11" s="884"/>
      <c r="DO11" s="885"/>
      <c r="DP11" s="939"/>
      <c r="DQ11" s="891"/>
      <c r="DR11" s="884">
        <f>+DR16+DR20+DR36+DR24+DR28+DR32</f>
        <v>0</v>
      </c>
      <c r="DS11" s="884"/>
      <c r="DT11" s="884"/>
      <c r="DU11" s="884"/>
      <c r="DV11" s="884"/>
      <c r="DW11" s="884"/>
      <c r="DX11" s="884"/>
      <c r="DY11" s="884"/>
      <c r="DZ11" s="884"/>
      <c r="EA11" s="884"/>
      <c r="EB11" s="884"/>
      <c r="EC11" s="884"/>
      <c r="ED11" s="884"/>
      <c r="EE11" s="884"/>
      <c r="EF11" s="884"/>
      <c r="EG11" s="884"/>
      <c r="EH11" s="884"/>
      <c r="EI11" s="891"/>
      <c r="EJ11" s="893"/>
      <c r="EK11" s="1117"/>
      <c r="EL11" s="890"/>
      <c r="EM11" s="884">
        <f>+EM16+EM20+EM24+EM28+EM36+EM32</f>
        <v>0</v>
      </c>
      <c r="EN11" s="884"/>
      <c r="EO11" s="884"/>
      <c r="EP11" s="884"/>
      <c r="EQ11" s="884"/>
      <c r="ER11" s="884"/>
      <c r="ES11" s="884"/>
      <c r="ET11" s="884"/>
      <c r="EU11" s="884"/>
      <c r="EV11" s="884"/>
      <c r="EW11" s="884"/>
      <c r="EX11" s="884"/>
      <c r="EY11" s="884"/>
      <c r="EZ11" s="884"/>
      <c r="FA11" s="884"/>
      <c r="FB11" s="890"/>
      <c r="FC11" s="1152"/>
      <c r="FD11" s="890" t="s">
        <v>6</v>
      </c>
      <c r="FE11" s="890"/>
      <c r="FF11" s="1154">
        <f>+FF16+FF20+FF36+FF24+FF28+FF32</f>
        <v>711056</v>
      </c>
      <c r="FG11" s="1154"/>
      <c r="FH11" s="1154"/>
      <c r="FI11" s="1154"/>
      <c r="FJ11" s="1154"/>
      <c r="FK11" s="1154"/>
      <c r="FL11" s="1154"/>
      <c r="FM11" s="1154"/>
      <c r="FN11" s="1154"/>
      <c r="FO11" s="1154"/>
      <c r="FP11" s="1154"/>
      <c r="FQ11" s="1154"/>
      <c r="FR11" s="1154"/>
      <c r="FS11" s="1154"/>
      <c r="FT11" s="1154"/>
      <c r="FU11" s="1154"/>
      <c r="FV11" s="891" t="s">
        <v>7</v>
      </c>
      <c r="FW11" s="891"/>
      <c r="FX11" s="886">
        <f>+FX16+FX20+FX36+FX24+FX28+FX32</f>
        <v>2676008</v>
      </c>
      <c r="FY11" s="884"/>
      <c r="FZ11" s="884"/>
      <c r="GA11" s="884"/>
      <c r="GB11" s="884"/>
      <c r="GC11" s="884"/>
      <c r="GD11" s="884"/>
      <c r="GE11" s="884"/>
      <c r="GF11" s="884"/>
      <c r="GG11" s="884"/>
      <c r="GH11" s="884"/>
      <c r="GI11" s="884"/>
      <c r="GJ11" s="884"/>
      <c r="GK11" s="884"/>
      <c r="GL11" s="884"/>
      <c r="GM11" s="884"/>
      <c r="GN11" s="884"/>
      <c r="GO11" s="884"/>
      <c r="GP11" s="884"/>
      <c r="GQ11" s="889"/>
      <c r="GR11" s="3"/>
      <c r="GS11" s="3"/>
      <c r="GT11" s="3"/>
      <c r="GU11" s="3"/>
      <c r="GV11" s="3"/>
      <c r="GW11" s="3"/>
      <c r="GX11" s="3"/>
      <c r="GY11" s="3"/>
      <c r="GZ11" s="197"/>
      <c r="HA11" s="186"/>
    </row>
    <row r="12" spans="1:209" s="138" customFormat="1" ht="3" customHeight="1" x14ac:dyDescent="0.2">
      <c r="A12" s="20"/>
      <c r="B12" s="864"/>
      <c r="C12" s="864"/>
      <c r="D12" s="864"/>
      <c r="E12" s="864"/>
      <c r="F12" s="864"/>
      <c r="G12" s="864"/>
      <c r="H12" s="864"/>
      <c r="I12" s="864"/>
      <c r="J12" s="864"/>
      <c r="K12" s="864"/>
      <c r="L12" s="864"/>
      <c r="M12" s="864"/>
      <c r="N12" s="864"/>
      <c r="O12" s="864"/>
      <c r="P12" s="864"/>
      <c r="Q12" s="864"/>
      <c r="R12" s="864"/>
      <c r="S12" s="864"/>
      <c r="T12" s="864"/>
      <c r="U12" s="864"/>
      <c r="V12" s="864"/>
      <c r="W12" s="864"/>
      <c r="X12" s="864"/>
      <c r="Y12" s="864"/>
      <c r="Z12" s="864"/>
      <c r="AA12" s="864"/>
      <c r="AB12" s="864"/>
      <c r="AC12" s="864"/>
      <c r="AD12" s="864"/>
      <c r="AE12" s="864"/>
      <c r="AF12" s="864"/>
      <c r="AG12" s="864"/>
      <c r="AH12" s="864"/>
      <c r="AI12" s="864"/>
      <c r="AJ12" s="864"/>
      <c r="AK12" s="864"/>
      <c r="AL12" s="864"/>
      <c r="AM12" s="864"/>
      <c r="AN12" s="864"/>
      <c r="AO12" s="864"/>
      <c r="AP12" s="864"/>
      <c r="AQ12" s="864"/>
      <c r="AR12" s="864"/>
      <c r="AS12" s="1156"/>
      <c r="AT12" s="1122"/>
      <c r="AU12" s="1123"/>
      <c r="AV12" s="1123"/>
      <c r="AW12" s="1123"/>
      <c r="AX12" s="1123"/>
      <c r="AY12" s="1123"/>
      <c r="AZ12" s="1123"/>
      <c r="BA12" s="1123"/>
      <c r="BB12" s="1123"/>
      <c r="BC12" s="1123"/>
      <c r="BD12" s="1123"/>
      <c r="BE12" s="1123"/>
      <c r="BF12" s="1123"/>
      <c r="BG12" s="1123"/>
      <c r="BH12" s="1124"/>
      <c r="BI12" s="870"/>
      <c r="BJ12" s="852"/>
      <c r="BK12" s="852"/>
      <c r="BL12" s="852"/>
      <c r="BM12" s="852"/>
      <c r="BN12" s="852"/>
      <c r="BO12" s="852"/>
      <c r="BP12" s="852"/>
      <c r="BQ12" s="852"/>
      <c r="BR12" s="852"/>
      <c r="BS12" s="852"/>
      <c r="BT12" s="852"/>
      <c r="BU12" s="852"/>
      <c r="BV12" s="852"/>
      <c r="BW12" s="852"/>
      <c r="BX12" s="852"/>
      <c r="BY12" s="852"/>
      <c r="BZ12" s="852"/>
      <c r="CA12" s="855"/>
      <c r="CB12" s="852"/>
      <c r="CC12" s="852"/>
      <c r="CD12" s="852"/>
      <c r="CE12" s="852"/>
      <c r="CF12" s="852"/>
      <c r="CG12" s="852"/>
      <c r="CH12" s="852"/>
      <c r="CI12" s="852"/>
      <c r="CJ12" s="852"/>
      <c r="CK12" s="852"/>
      <c r="CL12" s="852"/>
      <c r="CM12" s="852"/>
      <c r="CN12" s="852"/>
      <c r="CO12" s="852"/>
      <c r="CP12" s="852"/>
      <c r="CQ12" s="852"/>
      <c r="CR12" s="852"/>
      <c r="CS12" s="852"/>
      <c r="CT12" s="853"/>
      <c r="CU12" s="855"/>
      <c r="CV12" s="852"/>
      <c r="CW12" s="852"/>
      <c r="CX12" s="852"/>
      <c r="CY12" s="852"/>
      <c r="CZ12" s="852"/>
      <c r="DA12" s="852"/>
      <c r="DB12" s="852"/>
      <c r="DC12" s="852"/>
      <c r="DD12" s="852"/>
      <c r="DE12" s="852"/>
      <c r="DF12" s="852"/>
      <c r="DG12" s="852"/>
      <c r="DH12" s="852"/>
      <c r="DI12" s="852"/>
      <c r="DJ12" s="852"/>
      <c r="DK12" s="852"/>
      <c r="DL12" s="852"/>
      <c r="DM12" s="852"/>
      <c r="DN12" s="852"/>
      <c r="DO12" s="853"/>
      <c r="DP12" s="1157"/>
      <c r="DQ12" s="857"/>
      <c r="DR12" s="852"/>
      <c r="DS12" s="852"/>
      <c r="DT12" s="852"/>
      <c r="DU12" s="852"/>
      <c r="DV12" s="852"/>
      <c r="DW12" s="852"/>
      <c r="DX12" s="852"/>
      <c r="DY12" s="852"/>
      <c r="DZ12" s="852"/>
      <c r="EA12" s="852"/>
      <c r="EB12" s="852"/>
      <c r="EC12" s="852"/>
      <c r="ED12" s="852"/>
      <c r="EE12" s="852"/>
      <c r="EF12" s="852"/>
      <c r="EG12" s="852"/>
      <c r="EH12" s="852"/>
      <c r="EI12" s="857"/>
      <c r="EJ12" s="1116"/>
      <c r="EK12" s="1118"/>
      <c r="EL12" s="876"/>
      <c r="EM12" s="852"/>
      <c r="EN12" s="852"/>
      <c r="EO12" s="852"/>
      <c r="EP12" s="852"/>
      <c r="EQ12" s="852"/>
      <c r="ER12" s="852"/>
      <c r="ES12" s="852"/>
      <c r="ET12" s="852"/>
      <c r="EU12" s="852"/>
      <c r="EV12" s="852"/>
      <c r="EW12" s="852"/>
      <c r="EX12" s="852"/>
      <c r="EY12" s="852"/>
      <c r="EZ12" s="852"/>
      <c r="FA12" s="852"/>
      <c r="FB12" s="876"/>
      <c r="FC12" s="1153"/>
      <c r="FD12" s="876"/>
      <c r="FE12" s="876"/>
      <c r="FF12" s="859"/>
      <c r="FG12" s="859"/>
      <c r="FH12" s="859"/>
      <c r="FI12" s="859"/>
      <c r="FJ12" s="859"/>
      <c r="FK12" s="859"/>
      <c r="FL12" s="859"/>
      <c r="FM12" s="859"/>
      <c r="FN12" s="859"/>
      <c r="FO12" s="859"/>
      <c r="FP12" s="859"/>
      <c r="FQ12" s="859"/>
      <c r="FR12" s="859"/>
      <c r="FS12" s="859"/>
      <c r="FT12" s="859"/>
      <c r="FU12" s="859"/>
      <c r="FV12" s="857"/>
      <c r="FW12" s="857"/>
      <c r="FX12" s="855"/>
      <c r="FY12" s="852"/>
      <c r="FZ12" s="852"/>
      <c r="GA12" s="852"/>
      <c r="GB12" s="852"/>
      <c r="GC12" s="852"/>
      <c r="GD12" s="852"/>
      <c r="GE12" s="852"/>
      <c r="GF12" s="852"/>
      <c r="GG12" s="852"/>
      <c r="GH12" s="852"/>
      <c r="GI12" s="852"/>
      <c r="GJ12" s="852"/>
      <c r="GK12" s="852"/>
      <c r="GL12" s="852"/>
      <c r="GM12" s="852"/>
      <c r="GN12" s="852"/>
      <c r="GO12" s="852"/>
      <c r="GP12" s="852"/>
      <c r="GQ12" s="878"/>
      <c r="GR12" s="3"/>
      <c r="GS12" s="3"/>
      <c r="GT12" s="3"/>
      <c r="GU12" s="3"/>
      <c r="GV12" s="3"/>
      <c r="GW12" s="3"/>
      <c r="GX12" s="3"/>
      <c r="GY12" s="3"/>
      <c r="GZ12" s="197"/>
      <c r="HA12" s="186"/>
    </row>
    <row r="13" spans="1:209" s="139" customFormat="1" x14ac:dyDescent="0.2">
      <c r="A13" s="27"/>
      <c r="B13" s="953" t="s">
        <v>1</v>
      </c>
      <c r="C13" s="953"/>
      <c r="D13" s="953"/>
      <c r="E13" s="953"/>
      <c r="F13" s="953"/>
      <c r="G13" s="953"/>
      <c r="H13" s="953"/>
      <c r="I13" s="953"/>
      <c r="J13" s="953"/>
      <c r="K13" s="953"/>
      <c r="L13" s="953"/>
      <c r="M13" s="953"/>
      <c r="N13" s="953"/>
      <c r="O13" s="953"/>
      <c r="P13" s="953"/>
      <c r="Q13" s="953"/>
      <c r="R13" s="953"/>
      <c r="S13" s="953"/>
      <c r="T13" s="953"/>
      <c r="U13" s="953"/>
      <c r="V13" s="953"/>
      <c r="W13" s="953"/>
      <c r="X13" s="953"/>
      <c r="Y13" s="953"/>
      <c r="Z13" s="953"/>
      <c r="AA13" s="953"/>
      <c r="AB13" s="953"/>
      <c r="AC13" s="953"/>
      <c r="AD13" s="953"/>
      <c r="AE13" s="953"/>
      <c r="AF13" s="953"/>
      <c r="AG13" s="953"/>
      <c r="AH13" s="953"/>
      <c r="AI13" s="953"/>
      <c r="AJ13" s="953"/>
      <c r="AK13" s="953"/>
      <c r="AL13" s="953"/>
      <c r="AM13" s="953"/>
      <c r="AN13" s="953"/>
      <c r="AO13" s="953"/>
      <c r="AP13" s="953"/>
      <c r="AQ13" s="953"/>
      <c r="AR13" s="100"/>
      <c r="AS13" s="97"/>
      <c r="AT13" s="27"/>
      <c r="AU13" s="29"/>
      <c r="AV13" s="29"/>
      <c r="AW13" s="29"/>
      <c r="AX13" s="29"/>
      <c r="AY13" s="29"/>
      <c r="AZ13" s="29"/>
      <c r="BA13" s="689"/>
      <c r="BB13" s="689"/>
      <c r="BC13" s="689"/>
      <c r="BD13" s="28"/>
      <c r="BE13" s="28"/>
      <c r="BF13" s="28"/>
      <c r="BG13" s="28"/>
      <c r="BH13" s="28"/>
      <c r="BI13" s="1110"/>
      <c r="BJ13" s="1099"/>
      <c r="BK13" s="1099"/>
      <c r="BL13" s="1099"/>
      <c r="BM13" s="1099"/>
      <c r="BN13" s="1099"/>
      <c r="BO13" s="1099"/>
      <c r="BP13" s="1099"/>
      <c r="BQ13" s="1099"/>
      <c r="BR13" s="1099"/>
      <c r="BS13" s="1099"/>
      <c r="BT13" s="1099"/>
      <c r="BU13" s="1099"/>
      <c r="BV13" s="1099"/>
      <c r="BW13" s="1099"/>
      <c r="BX13" s="1099"/>
      <c r="BY13" s="1099"/>
      <c r="BZ13" s="1108"/>
      <c r="CA13" s="1098"/>
      <c r="CB13" s="1099"/>
      <c r="CC13" s="1099"/>
      <c r="CD13" s="1099"/>
      <c r="CE13" s="1099"/>
      <c r="CF13" s="1099"/>
      <c r="CG13" s="1099"/>
      <c r="CH13" s="1099"/>
      <c r="CI13" s="1099"/>
      <c r="CJ13" s="1099"/>
      <c r="CK13" s="1099"/>
      <c r="CL13" s="1099"/>
      <c r="CM13" s="1099"/>
      <c r="CN13" s="1099"/>
      <c r="CO13" s="1099"/>
      <c r="CP13" s="1099"/>
      <c r="CQ13" s="1099"/>
      <c r="CR13" s="1099"/>
      <c r="CS13" s="1099"/>
      <c r="CT13" s="1108"/>
      <c r="CU13" s="1098"/>
      <c r="CV13" s="1099"/>
      <c r="CW13" s="1099"/>
      <c r="CX13" s="1099"/>
      <c r="CY13" s="1099"/>
      <c r="CZ13" s="1099"/>
      <c r="DA13" s="1099"/>
      <c r="DB13" s="1099"/>
      <c r="DC13" s="1099"/>
      <c r="DD13" s="1099"/>
      <c r="DE13" s="1099"/>
      <c r="DF13" s="1099"/>
      <c r="DG13" s="1099"/>
      <c r="DH13" s="1099"/>
      <c r="DI13" s="1099"/>
      <c r="DJ13" s="1099"/>
      <c r="DK13" s="1099"/>
      <c r="DL13" s="1099"/>
      <c r="DM13" s="1099"/>
      <c r="DN13" s="1099"/>
      <c r="DO13" s="1108"/>
      <c r="DP13" s="1112"/>
      <c r="DQ13" s="1113"/>
      <c r="DR13" s="1099"/>
      <c r="DS13" s="1099"/>
      <c r="DT13" s="1099"/>
      <c r="DU13" s="1099"/>
      <c r="DV13" s="1099"/>
      <c r="DW13" s="1099"/>
      <c r="DX13" s="1099"/>
      <c r="DY13" s="1099"/>
      <c r="DZ13" s="1099"/>
      <c r="EA13" s="1099"/>
      <c r="EB13" s="1099"/>
      <c r="EC13" s="1099"/>
      <c r="ED13" s="1099"/>
      <c r="EE13" s="1099"/>
      <c r="EF13" s="1099"/>
      <c r="EG13" s="1099"/>
      <c r="EH13" s="1099"/>
      <c r="EI13" s="1104"/>
      <c r="EJ13" s="1105"/>
      <c r="EK13" s="1112"/>
      <c r="EL13" s="1113"/>
      <c r="EM13" s="1099"/>
      <c r="EN13" s="1099"/>
      <c r="EO13" s="1099"/>
      <c r="EP13" s="1099"/>
      <c r="EQ13" s="1099"/>
      <c r="ER13" s="1099"/>
      <c r="ES13" s="1099"/>
      <c r="ET13" s="1099"/>
      <c r="EU13" s="1099"/>
      <c r="EV13" s="1099"/>
      <c r="EW13" s="1099"/>
      <c r="EX13" s="1099"/>
      <c r="EY13" s="1099"/>
      <c r="EZ13" s="1099"/>
      <c r="FA13" s="1099"/>
      <c r="FB13" s="1113"/>
      <c r="FC13" s="1138"/>
      <c r="FD13" s="1112"/>
      <c r="FE13" s="1113"/>
      <c r="FF13" s="1145"/>
      <c r="FG13" s="1145"/>
      <c r="FH13" s="1145"/>
      <c r="FI13" s="1145"/>
      <c r="FJ13" s="1145"/>
      <c r="FK13" s="1145"/>
      <c r="FL13" s="1145"/>
      <c r="FM13" s="1145"/>
      <c r="FN13" s="1145"/>
      <c r="FO13" s="1145"/>
      <c r="FP13" s="1145"/>
      <c r="FQ13" s="1145"/>
      <c r="FR13" s="1145"/>
      <c r="FS13" s="1145"/>
      <c r="FT13" s="1145"/>
      <c r="FU13" s="1145"/>
      <c r="FV13" s="1104"/>
      <c r="FW13" s="1105"/>
      <c r="FX13" s="1098">
        <f>+BI13+CA13+CU13-DR13-EM13-FF13</f>
        <v>0</v>
      </c>
      <c r="FY13" s="1099"/>
      <c r="FZ13" s="1099"/>
      <c r="GA13" s="1099"/>
      <c r="GB13" s="1099"/>
      <c r="GC13" s="1099"/>
      <c r="GD13" s="1099"/>
      <c r="GE13" s="1099"/>
      <c r="GF13" s="1099"/>
      <c r="GG13" s="1099"/>
      <c r="GH13" s="1099"/>
      <c r="GI13" s="1099"/>
      <c r="GJ13" s="1099"/>
      <c r="GK13" s="1099"/>
      <c r="GL13" s="1099"/>
      <c r="GM13" s="1099"/>
      <c r="GN13" s="1099"/>
      <c r="GO13" s="1099"/>
      <c r="GP13" s="1099"/>
      <c r="GQ13" s="1100"/>
      <c r="GR13" s="96"/>
      <c r="GS13" s="96"/>
      <c r="GT13" s="96"/>
      <c r="GU13" s="96"/>
      <c r="GV13" s="96"/>
      <c r="GW13" s="96"/>
      <c r="GX13" s="96"/>
      <c r="GY13" s="96"/>
      <c r="GZ13" s="187"/>
      <c r="HA13" s="187"/>
    </row>
    <row r="14" spans="1:209" s="139" customFormat="1" x14ac:dyDescent="0.2">
      <c r="A14" s="84"/>
      <c r="B14" s="954" t="s">
        <v>154</v>
      </c>
      <c r="C14" s="954"/>
      <c r="D14" s="954"/>
      <c r="E14" s="954"/>
      <c r="F14" s="954"/>
      <c r="G14" s="954"/>
      <c r="H14" s="954"/>
      <c r="I14" s="954"/>
      <c r="J14" s="954"/>
      <c r="K14" s="954"/>
      <c r="L14" s="954"/>
      <c r="M14" s="954"/>
      <c r="N14" s="954"/>
      <c r="O14" s="954"/>
      <c r="P14" s="954"/>
      <c r="Q14" s="954"/>
      <c r="R14" s="954"/>
      <c r="S14" s="954"/>
      <c r="T14" s="954"/>
      <c r="U14" s="954"/>
      <c r="V14" s="954"/>
      <c r="W14" s="954"/>
      <c r="X14" s="954"/>
      <c r="Y14" s="954"/>
      <c r="Z14" s="954"/>
      <c r="AA14" s="954"/>
      <c r="AB14" s="954"/>
      <c r="AC14" s="954"/>
      <c r="AD14" s="954"/>
      <c r="AE14" s="954"/>
      <c r="AF14" s="954"/>
      <c r="AG14" s="954"/>
      <c r="AH14" s="954"/>
      <c r="AI14" s="954"/>
      <c r="AJ14" s="954"/>
      <c r="AK14" s="954"/>
      <c r="AL14" s="954"/>
      <c r="AM14" s="954"/>
      <c r="AN14" s="954"/>
      <c r="AO14" s="954"/>
      <c r="AP14" s="954"/>
      <c r="AQ14" s="954"/>
      <c r="AR14" s="1091"/>
      <c r="AS14" s="1093">
        <v>5552</v>
      </c>
      <c r="AT14" s="879" t="s">
        <v>219</v>
      </c>
      <c r="AU14" s="880"/>
      <c r="AV14" s="880"/>
      <c r="AW14" s="880"/>
      <c r="AX14" s="880"/>
      <c r="AY14" s="880"/>
      <c r="AZ14" s="880"/>
      <c r="BA14" s="880"/>
      <c r="BB14" s="880"/>
      <c r="BC14" s="880"/>
      <c r="BD14" s="880"/>
      <c r="BE14" s="880"/>
      <c r="BF14" s="880"/>
      <c r="BG14" s="880"/>
      <c r="BH14" s="881"/>
      <c r="BI14" s="1111"/>
      <c r="BJ14" s="1102"/>
      <c r="BK14" s="1102"/>
      <c r="BL14" s="1102"/>
      <c r="BM14" s="1102"/>
      <c r="BN14" s="1102"/>
      <c r="BO14" s="1102"/>
      <c r="BP14" s="1102"/>
      <c r="BQ14" s="1102"/>
      <c r="BR14" s="1102"/>
      <c r="BS14" s="1102"/>
      <c r="BT14" s="1102"/>
      <c r="BU14" s="1102"/>
      <c r="BV14" s="1102"/>
      <c r="BW14" s="1102"/>
      <c r="BX14" s="1102"/>
      <c r="BY14" s="1102"/>
      <c r="BZ14" s="1109"/>
      <c r="CA14" s="1101"/>
      <c r="CB14" s="1102"/>
      <c r="CC14" s="1102"/>
      <c r="CD14" s="1102"/>
      <c r="CE14" s="1102"/>
      <c r="CF14" s="1102"/>
      <c r="CG14" s="1102"/>
      <c r="CH14" s="1102"/>
      <c r="CI14" s="1102"/>
      <c r="CJ14" s="1102"/>
      <c r="CK14" s="1102"/>
      <c r="CL14" s="1102"/>
      <c r="CM14" s="1102"/>
      <c r="CN14" s="1102"/>
      <c r="CO14" s="1102"/>
      <c r="CP14" s="1102"/>
      <c r="CQ14" s="1102"/>
      <c r="CR14" s="1102"/>
      <c r="CS14" s="1102"/>
      <c r="CT14" s="1109"/>
      <c r="CU14" s="1101"/>
      <c r="CV14" s="1102"/>
      <c r="CW14" s="1102"/>
      <c r="CX14" s="1102"/>
      <c r="CY14" s="1102"/>
      <c r="CZ14" s="1102"/>
      <c r="DA14" s="1102"/>
      <c r="DB14" s="1102"/>
      <c r="DC14" s="1102"/>
      <c r="DD14" s="1102"/>
      <c r="DE14" s="1102"/>
      <c r="DF14" s="1102"/>
      <c r="DG14" s="1102"/>
      <c r="DH14" s="1102"/>
      <c r="DI14" s="1102"/>
      <c r="DJ14" s="1102"/>
      <c r="DK14" s="1102"/>
      <c r="DL14" s="1102"/>
      <c r="DM14" s="1102"/>
      <c r="DN14" s="1102"/>
      <c r="DO14" s="1109"/>
      <c r="DP14" s="1114"/>
      <c r="DQ14" s="1115"/>
      <c r="DR14" s="1102"/>
      <c r="DS14" s="1102"/>
      <c r="DT14" s="1102"/>
      <c r="DU14" s="1102"/>
      <c r="DV14" s="1102"/>
      <c r="DW14" s="1102"/>
      <c r="DX14" s="1102"/>
      <c r="DY14" s="1102"/>
      <c r="DZ14" s="1102"/>
      <c r="EA14" s="1102"/>
      <c r="EB14" s="1102"/>
      <c r="EC14" s="1102"/>
      <c r="ED14" s="1102"/>
      <c r="EE14" s="1102"/>
      <c r="EF14" s="1102"/>
      <c r="EG14" s="1102"/>
      <c r="EH14" s="1102"/>
      <c r="EI14" s="1106"/>
      <c r="EJ14" s="1107"/>
      <c r="EK14" s="1114"/>
      <c r="EL14" s="1115"/>
      <c r="EM14" s="1102"/>
      <c r="EN14" s="1102"/>
      <c r="EO14" s="1102"/>
      <c r="EP14" s="1102"/>
      <c r="EQ14" s="1102"/>
      <c r="ER14" s="1102"/>
      <c r="ES14" s="1102"/>
      <c r="ET14" s="1102"/>
      <c r="EU14" s="1102"/>
      <c r="EV14" s="1102"/>
      <c r="EW14" s="1102"/>
      <c r="EX14" s="1102"/>
      <c r="EY14" s="1102"/>
      <c r="EZ14" s="1102"/>
      <c r="FA14" s="1102"/>
      <c r="FB14" s="1115"/>
      <c r="FC14" s="1139"/>
      <c r="FD14" s="1114"/>
      <c r="FE14" s="1115"/>
      <c r="FF14" s="1146"/>
      <c r="FG14" s="1146"/>
      <c r="FH14" s="1146"/>
      <c r="FI14" s="1146"/>
      <c r="FJ14" s="1146"/>
      <c r="FK14" s="1146"/>
      <c r="FL14" s="1146"/>
      <c r="FM14" s="1146"/>
      <c r="FN14" s="1146"/>
      <c r="FO14" s="1146"/>
      <c r="FP14" s="1146"/>
      <c r="FQ14" s="1146"/>
      <c r="FR14" s="1146"/>
      <c r="FS14" s="1146"/>
      <c r="FT14" s="1146"/>
      <c r="FU14" s="1146"/>
      <c r="FV14" s="1106"/>
      <c r="FW14" s="1107"/>
      <c r="FX14" s="1101"/>
      <c r="FY14" s="1102"/>
      <c r="FZ14" s="1102"/>
      <c r="GA14" s="1102"/>
      <c r="GB14" s="1102"/>
      <c r="GC14" s="1102"/>
      <c r="GD14" s="1102"/>
      <c r="GE14" s="1102"/>
      <c r="GF14" s="1102"/>
      <c r="GG14" s="1102"/>
      <c r="GH14" s="1102"/>
      <c r="GI14" s="1102"/>
      <c r="GJ14" s="1102"/>
      <c r="GK14" s="1102"/>
      <c r="GL14" s="1102"/>
      <c r="GM14" s="1102"/>
      <c r="GN14" s="1102"/>
      <c r="GO14" s="1102"/>
      <c r="GP14" s="1102"/>
      <c r="GQ14" s="1103"/>
      <c r="GR14" s="96"/>
      <c r="GS14" s="96"/>
      <c r="GT14" s="96"/>
      <c r="GU14" s="96"/>
      <c r="GV14" s="96"/>
      <c r="GW14" s="96"/>
      <c r="GX14" s="96"/>
      <c r="GY14" s="96"/>
      <c r="GZ14" s="187"/>
      <c r="HA14" s="187"/>
    </row>
    <row r="15" spans="1:209" s="139" customFormat="1" ht="3" customHeight="1" x14ac:dyDescent="0.2">
      <c r="A15" s="84"/>
      <c r="B15" s="954"/>
      <c r="C15" s="954"/>
      <c r="D15" s="954"/>
      <c r="E15" s="954"/>
      <c r="F15" s="954"/>
      <c r="G15" s="954"/>
      <c r="H15" s="954"/>
      <c r="I15" s="954"/>
      <c r="J15" s="954"/>
      <c r="K15" s="954"/>
      <c r="L15" s="954"/>
      <c r="M15" s="954"/>
      <c r="N15" s="954"/>
      <c r="O15" s="954"/>
      <c r="P15" s="954"/>
      <c r="Q15" s="954"/>
      <c r="R15" s="954"/>
      <c r="S15" s="954"/>
      <c r="T15" s="954"/>
      <c r="U15" s="954"/>
      <c r="V15" s="954"/>
      <c r="W15" s="954"/>
      <c r="X15" s="954"/>
      <c r="Y15" s="954"/>
      <c r="Z15" s="954"/>
      <c r="AA15" s="954"/>
      <c r="AB15" s="954"/>
      <c r="AC15" s="954"/>
      <c r="AD15" s="954"/>
      <c r="AE15" s="954"/>
      <c r="AF15" s="954"/>
      <c r="AG15" s="954"/>
      <c r="AH15" s="954"/>
      <c r="AI15" s="954"/>
      <c r="AJ15" s="954"/>
      <c r="AK15" s="954"/>
      <c r="AL15" s="954"/>
      <c r="AM15" s="954"/>
      <c r="AN15" s="954"/>
      <c r="AO15" s="954"/>
      <c r="AP15" s="954"/>
      <c r="AQ15" s="954"/>
      <c r="AR15" s="1091"/>
      <c r="AS15" s="732"/>
      <c r="AT15" s="693"/>
      <c r="AU15" s="694"/>
      <c r="AV15" s="694"/>
      <c r="AW15" s="694"/>
      <c r="AX15" s="694"/>
      <c r="AY15" s="694"/>
      <c r="AZ15" s="694"/>
      <c r="BA15" s="694"/>
      <c r="BB15" s="694"/>
      <c r="BC15" s="694"/>
      <c r="BD15" s="694"/>
      <c r="BE15" s="694"/>
      <c r="BF15" s="694"/>
      <c r="BG15" s="694"/>
      <c r="BH15" s="694"/>
      <c r="BI15" s="1150"/>
      <c r="BJ15" s="1137"/>
      <c r="BK15" s="1137"/>
      <c r="BL15" s="1137"/>
      <c r="BM15" s="1137"/>
      <c r="BN15" s="1137"/>
      <c r="BO15" s="1137"/>
      <c r="BP15" s="1137"/>
      <c r="BQ15" s="1137"/>
      <c r="BR15" s="1137"/>
      <c r="BS15" s="1137"/>
      <c r="BT15" s="1137"/>
      <c r="BU15" s="1137"/>
      <c r="BV15" s="1137"/>
      <c r="BW15" s="1137"/>
      <c r="BX15" s="1137"/>
      <c r="BY15" s="1137"/>
      <c r="BZ15" s="1151"/>
      <c r="CA15" s="1148"/>
      <c r="CB15" s="1137"/>
      <c r="CC15" s="1137"/>
      <c r="CD15" s="1137"/>
      <c r="CE15" s="1137"/>
      <c r="CF15" s="1137"/>
      <c r="CG15" s="1137"/>
      <c r="CH15" s="1137"/>
      <c r="CI15" s="1137"/>
      <c r="CJ15" s="1137"/>
      <c r="CK15" s="1137"/>
      <c r="CL15" s="1137"/>
      <c r="CM15" s="1137"/>
      <c r="CN15" s="1137"/>
      <c r="CO15" s="1137"/>
      <c r="CP15" s="1137"/>
      <c r="CQ15" s="1137"/>
      <c r="CR15" s="1137"/>
      <c r="CS15" s="1137"/>
      <c r="CT15" s="1151"/>
      <c r="CU15" s="1148"/>
      <c r="CV15" s="1137"/>
      <c r="CW15" s="1137"/>
      <c r="CX15" s="1137"/>
      <c r="CY15" s="1137"/>
      <c r="CZ15" s="1137"/>
      <c r="DA15" s="1137"/>
      <c r="DB15" s="1137"/>
      <c r="DC15" s="1137"/>
      <c r="DD15" s="1137"/>
      <c r="DE15" s="1137"/>
      <c r="DF15" s="1137"/>
      <c r="DG15" s="1137"/>
      <c r="DH15" s="1137"/>
      <c r="DI15" s="1137"/>
      <c r="DJ15" s="1137"/>
      <c r="DK15" s="1137"/>
      <c r="DL15" s="1137"/>
      <c r="DM15" s="1137"/>
      <c r="DN15" s="1137"/>
      <c r="DO15" s="1151"/>
      <c r="DP15" s="1142"/>
      <c r="DQ15" s="1140"/>
      <c r="DR15" s="1137"/>
      <c r="DS15" s="1137"/>
      <c r="DT15" s="1137"/>
      <c r="DU15" s="1137"/>
      <c r="DV15" s="1137"/>
      <c r="DW15" s="1137"/>
      <c r="DX15" s="1137"/>
      <c r="DY15" s="1137"/>
      <c r="DZ15" s="1137"/>
      <c r="EA15" s="1137"/>
      <c r="EB15" s="1137"/>
      <c r="EC15" s="1137"/>
      <c r="ED15" s="1137"/>
      <c r="EE15" s="1137"/>
      <c r="EF15" s="1137"/>
      <c r="EG15" s="1137"/>
      <c r="EH15" s="1137"/>
      <c r="EI15" s="1143"/>
      <c r="EJ15" s="1144"/>
      <c r="EK15" s="1142"/>
      <c r="EL15" s="1140"/>
      <c r="EM15" s="1137"/>
      <c r="EN15" s="1137"/>
      <c r="EO15" s="1137"/>
      <c r="EP15" s="1137"/>
      <c r="EQ15" s="1137"/>
      <c r="ER15" s="1137"/>
      <c r="ES15" s="1137"/>
      <c r="ET15" s="1137"/>
      <c r="EU15" s="1137"/>
      <c r="EV15" s="1137"/>
      <c r="EW15" s="1137"/>
      <c r="EX15" s="1137"/>
      <c r="EY15" s="1137"/>
      <c r="EZ15" s="1137"/>
      <c r="FA15" s="1137"/>
      <c r="FB15" s="1140"/>
      <c r="FC15" s="1141"/>
      <c r="FD15" s="1142"/>
      <c r="FE15" s="1140"/>
      <c r="FF15" s="1147"/>
      <c r="FG15" s="1147"/>
      <c r="FH15" s="1147"/>
      <c r="FI15" s="1147"/>
      <c r="FJ15" s="1147"/>
      <c r="FK15" s="1147"/>
      <c r="FL15" s="1147"/>
      <c r="FM15" s="1147"/>
      <c r="FN15" s="1147"/>
      <c r="FO15" s="1147"/>
      <c r="FP15" s="1147"/>
      <c r="FQ15" s="1147"/>
      <c r="FR15" s="1147"/>
      <c r="FS15" s="1147"/>
      <c r="FT15" s="1147"/>
      <c r="FU15" s="1147"/>
      <c r="FV15" s="1143"/>
      <c r="FW15" s="1144"/>
      <c r="FX15" s="1148"/>
      <c r="FY15" s="1137"/>
      <c r="FZ15" s="1137"/>
      <c r="GA15" s="1137"/>
      <c r="GB15" s="1137"/>
      <c r="GC15" s="1137"/>
      <c r="GD15" s="1137"/>
      <c r="GE15" s="1137"/>
      <c r="GF15" s="1137"/>
      <c r="GG15" s="1137"/>
      <c r="GH15" s="1137"/>
      <c r="GI15" s="1137"/>
      <c r="GJ15" s="1137"/>
      <c r="GK15" s="1137"/>
      <c r="GL15" s="1137"/>
      <c r="GM15" s="1137"/>
      <c r="GN15" s="1137"/>
      <c r="GO15" s="1137"/>
      <c r="GP15" s="1137"/>
      <c r="GQ15" s="1149"/>
      <c r="GR15" s="96"/>
      <c r="GS15" s="96"/>
      <c r="GT15" s="96"/>
      <c r="GU15" s="96"/>
      <c r="GV15" s="96"/>
      <c r="GW15" s="96"/>
      <c r="GX15" s="96"/>
      <c r="GY15" s="96"/>
      <c r="GZ15" s="187"/>
      <c r="HA15" s="187"/>
    </row>
    <row r="16" spans="1:209" s="139" customFormat="1" x14ac:dyDescent="0.2">
      <c r="A16" s="84"/>
      <c r="B16" s="954"/>
      <c r="C16" s="954"/>
      <c r="D16" s="954"/>
      <c r="E16" s="954"/>
      <c r="F16" s="954"/>
      <c r="G16" s="954"/>
      <c r="H16" s="954"/>
      <c r="I16" s="954"/>
      <c r="J16" s="954"/>
      <c r="K16" s="954"/>
      <c r="L16" s="954"/>
      <c r="M16" s="954"/>
      <c r="N16" s="954"/>
      <c r="O16" s="954"/>
      <c r="P16" s="954"/>
      <c r="Q16" s="954"/>
      <c r="R16" s="954"/>
      <c r="S16" s="954"/>
      <c r="T16" s="954"/>
      <c r="U16" s="954"/>
      <c r="V16" s="954"/>
      <c r="W16" s="954"/>
      <c r="X16" s="954"/>
      <c r="Y16" s="954"/>
      <c r="Z16" s="954"/>
      <c r="AA16" s="954"/>
      <c r="AB16" s="954"/>
      <c r="AC16" s="954"/>
      <c r="AD16" s="954"/>
      <c r="AE16" s="954"/>
      <c r="AF16" s="954"/>
      <c r="AG16" s="954"/>
      <c r="AH16" s="954"/>
      <c r="AI16" s="954"/>
      <c r="AJ16" s="954"/>
      <c r="AK16" s="954"/>
      <c r="AL16" s="954"/>
      <c r="AM16" s="954"/>
      <c r="AN16" s="954"/>
      <c r="AO16" s="954"/>
      <c r="AP16" s="954"/>
      <c r="AQ16" s="954"/>
      <c r="AR16" s="1091"/>
      <c r="AS16" s="731">
        <v>5572</v>
      </c>
      <c r="AT16" s="676" t="s">
        <v>220</v>
      </c>
      <c r="AU16" s="677"/>
      <c r="AV16" s="677"/>
      <c r="AW16" s="677"/>
      <c r="AX16" s="677"/>
      <c r="AY16" s="677"/>
      <c r="AZ16" s="677"/>
      <c r="BA16" s="677"/>
      <c r="BB16" s="677"/>
      <c r="BC16" s="677"/>
      <c r="BD16" s="677"/>
      <c r="BE16" s="677"/>
      <c r="BF16" s="677"/>
      <c r="BG16" s="677"/>
      <c r="BH16" s="678"/>
      <c r="BI16" s="1094"/>
      <c r="BJ16" s="1069"/>
      <c r="BK16" s="1069"/>
      <c r="BL16" s="1069"/>
      <c r="BM16" s="1069"/>
      <c r="BN16" s="1069"/>
      <c r="BO16" s="1069"/>
      <c r="BP16" s="1069"/>
      <c r="BQ16" s="1069"/>
      <c r="BR16" s="1069"/>
      <c r="BS16" s="1069"/>
      <c r="BT16" s="1069"/>
      <c r="BU16" s="1069"/>
      <c r="BV16" s="1069"/>
      <c r="BW16" s="1069"/>
      <c r="BX16" s="1069"/>
      <c r="BY16" s="1069"/>
      <c r="BZ16" s="1069"/>
      <c r="CA16" s="1096"/>
      <c r="CB16" s="1069"/>
      <c r="CC16" s="1069"/>
      <c r="CD16" s="1069"/>
      <c r="CE16" s="1069"/>
      <c r="CF16" s="1069"/>
      <c r="CG16" s="1069"/>
      <c r="CH16" s="1069"/>
      <c r="CI16" s="1069"/>
      <c r="CJ16" s="1069"/>
      <c r="CK16" s="1069"/>
      <c r="CL16" s="1069"/>
      <c r="CM16" s="1069"/>
      <c r="CN16" s="1069"/>
      <c r="CO16" s="1069"/>
      <c r="CP16" s="1069"/>
      <c r="CQ16" s="1069"/>
      <c r="CR16" s="1069"/>
      <c r="CS16" s="1069"/>
      <c r="CT16" s="1070"/>
      <c r="CU16" s="1096"/>
      <c r="CV16" s="1069"/>
      <c r="CW16" s="1069"/>
      <c r="CX16" s="1069"/>
      <c r="CY16" s="1069"/>
      <c r="CZ16" s="1069"/>
      <c r="DA16" s="1069"/>
      <c r="DB16" s="1069"/>
      <c r="DC16" s="1069"/>
      <c r="DD16" s="1069"/>
      <c r="DE16" s="1069"/>
      <c r="DF16" s="1069"/>
      <c r="DG16" s="1069"/>
      <c r="DH16" s="1069"/>
      <c r="DI16" s="1069"/>
      <c r="DJ16" s="1069"/>
      <c r="DK16" s="1069"/>
      <c r="DL16" s="1069"/>
      <c r="DM16" s="1069"/>
      <c r="DN16" s="1069"/>
      <c r="DO16" s="1070"/>
      <c r="DP16" s="1082"/>
      <c r="DQ16" s="1083"/>
      <c r="DR16" s="1069"/>
      <c r="DS16" s="1069"/>
      <c r="DT16" s="1069"/>
      <c r="DU16" s="1069"/>
      <c r="DV16" s="1069"/>
      <c r="DW16" s="1069"/>
      <c r="DX16" s="1069"/>
      <c r="DY16" s="1069"/>
      <c r="DZ16" s="1069"/>
      <c r="EA16" s="1069"/>
      <c r="EB16" s="1069"/>
      <c r="EC16" s="1069"/>
      <c r="ED16" s="1069"/>
      <c r="EE16" s="1069"/>
      <c r="EF16" s="1069"/>
      <c r="EG16" s="1069"/>
      <c r="EH16" s="1069"/>
      <c r="EI16" s="1073"/>
      <c r="EJ16" s="1074"/>
      <c r="EK16" s="1082"/>
      <c r="EL16" s="1083"/>
      <c r="EM16" s="1069"/>
      <c r="EN16" s="1069"/>
      <c r="EO16" s="1069"/>
      <c r="EP16" s="1069"/>
      <c r="EQ16" s="1069"/>
      <c r="ER16" s="1069"/>
      <c r="ES16" s="1069"/>
      <c r="ET16" s="1069"/>
      <c r="EU16" s="1069"/>
      <c r="EV16" s="1069"/>
      <c r="EW16" s="1069"/>
      <c r="EX16" s="1069"/>
      <c r="EY16" s="1069"/>
      <c r="EZ16" s="1069"/>
      <c r="FA16" s="1069"/>
      <c r="FB16" s="1083"/>
      <c r="FC16" s="1130"/>
      <c r="FD16" s="1083"/>
      <c r="FE16" s="1083"/>
      <c r="FF16" s="1128"/>
      <c r="FG16" s="1128"/>
      <c r="FH16" s="1128"/>
      <c r="FI16" s="1128"/>
      <c r="FJ16" s="1128"/>
      <c r="FK16" s="1128"/>
      <c r="FL16" s="1128"/>
      <c r="FM16" s="1128"/>
      <c r="FN16" s="1128"/>
      <c r="FO16" s="1128"/>
      <c r="FP16" s="1128"/>
      <c r="FQ16" s="1128"/>
      <c r="FR16" s="1128"/>
      <c r="FS16" s="1128"/>
      <c r="FT16" s="1128"/>
      <c r="FU16" s="1128"/>
      <c r="FV16" s="1073"/>
      <c r="FW16" s="1073"/>
      <c r="FX16" s="1096">
        <f>+BI16+CA16+CU16-DR16-EM16-FF16</f>
        <v>0</v>
      </c>
      <c r="FY16" s="1069"/>
      <c r="FZ16" s="1069"/>
      <c r="GA16" s="1069"/>
      <c r="GB16" s="1069"/>
      <c r="GC16" s="1069"/>
      <c r="GD16" s="1069"/>
      <c r="GE16" s="1069"/>
      <c r="GF16" s="1069"/>
      <c r="GG16" s="1069"/>
      <c r="GH16" s="1069"/>
      <c r="GI16" s="1069"/>
      <c r="GJ16" s="1069"/>
      <c r="GK16" s="1069"/>
      <c r="GL16" s="1069"/>
      <c r="GM16" s="1069"/>
      <c r="GN16" s="1069"/>
      <c r="GO16" s="1069"/>
      <c r="GP16" s="1069"/>
      <c r="GQ16" s="1126"/>
      <c r="GR16" s="96"/>
      <c r="GS16" s="96"/>
      <c r="GT16" s="96"/>
      <c r="GU16" s="96"/>
      <c r="GV16" s="96"/>
      <c r="GW16" s="96"/>
      <c r="GX16" s="96"/>
      <c r="GY16" s="96"/>
      <c r="GZ16" s="187"/>
      <c r="HA16" s="187"/>
    </row>
    <row r="17" spans="1:209" s="139" customFormat="1" ht="3" customHeight="1" x14ac:dyDescent="0.2">
      <c r="A17" s="101"/>
      <c r="B17" s="955"/>
      <c r="C17" s="955"/>
      <c r="D17" s="955"/>
      <c r="E17" s="955"/>
      <c r="F17" s="955"/>
      <c r="G17" s="955"/>
      <c r="H17" s="955"/>
      <c r="I17" s="955"/>
      <c r="J17" s="955"/>
      <c r="K17" s="955"/>
      <c r="L17" s="955"/>
      <c r="M17" s="955"/>
      <c r="N17" s="955"/>
      <c r="O17" s="955"/>
      <c r="P17" s="955"/>
      <c r="Q17" s="955"/>
      <c r="R17" s="955"/>
      <c r="S17" s="955"/>
      <c r="T17" s="955"/>
      <c r="U17" s="955"/>
      <c r="V17" s="955"/>
      <c r="W17" s="955"/>
      <c r="X17" s="955"/>
      <c r="Y17" s="955"/>
      <c r="Z17" s="955"/>
      <c r="AA17" s="955"/>
      <c r="AB17" s="955"/>
      <c r="AC17" s="955"/>
      <c r="AD17" s="955"/>
      <c r="AE17" s="955"/>
      <c r="AF17" s="955"/>
      <c r="AG17" s="955"/>
      <c r="AH17" s="955"/>
      <c r="AI17" s="955"/>
      <c r="AJ17" s="955"/>
      <c r="AK17" s="955"/>
      <c r="AL17" s="955"/>
      <c r="AM17" s="955"/>
      <c r="AN17" s="955"/>
      <c r="AO17" s="955"/>
      <c r="AP17" s="955"/>
      <c r="AQ17" s="955"/>
      <c r="AR17" s="1092"/>
      <c r="AS17" s="732"/>
      <c r="AT17" s="693"/>
      <c r="AU17" s="694"/>
      <c r="AV17" s="694"/>
      <c r="AW17" s="694"/>
      <c r="AX17" s="694"/>
      <c r="AY17" s="694"/>
      <c r="AZ17" s="694"/>
      <c r="BA17" s="694"/>
      <c r="BB17" s="694"/>
      <c r="BC17" s="694"/>
      <c r="BD17" s="694"/>
      <c r="BE17" s="694"/>
      <c r="BF17" s="694"/>
      <c r="BG17" s="694"/>
      <c r="BH17" s="694"/>
      <c r="BI17" s="1095"/>
      <c r="BJ17" s="1071"/>
      <c r="BK17" s="1071"/>
      <c r="BL17" s="1071"/>
      <c r="BM17" s="1071"/>
      <c r="BN17" s="1071"/>
      <c r="BO17" s="1071"/>
      <c r="BP17" s="1071"/>
      <c r="BQ17" s="1071"/>
      <c r="BR17" s="1071"/>
      <c r="BS17" s="1071"/>
      <c r="BT17" s="1071"/>
      <c r="BU17" s="1071"/>
      <c r="BV17" s="1071"/>
      <c r="BW17" s="1071"/>
      <c r="BX17" s="1071"/>
      <c r="BY17" s="1071"/>
      <c r="BZ17" s="1071"/>
      <c r="CA17" s="1097"/>
      <c r="CB17" s="1071"/>
      <c r="CC17" s="1071"/>
      <c r="CD17" s="1071"/>
      <c r="CE17" s="1071"/>
      <c r="CF17" s="1071"/>
      <c r="CG17" s="1071"/>
      <c r="CH17" s="1071"/>
      <c r="CI17" s="1071"/>
      <c r="CJ17" s="1071"/>
      <c r="CK17" s="1071"/>
      <c r="CL17" s="1071"/>
      <c r="CM17" s="1071"/>
      <c r="CN17" s="1071"/>
      <c r="CO17" s="1071"/>
      <c r="CP17" s="1071"/>
      <c r="CQ17" s="1071"/>
      <c r="CR17" s="1071"/>
      <c r="CS17" s="1071"/>
      <c r="CT17" s="1072"/>
      <c r="CU17" s="1097"/>
      <c r="CV17" s="1071"/>
      <c r="CW17" s="1071"/>
      <c r="CX17" s="1071"/>
      <c r="CY17" s="1071"/>
      <c r="CZ17" s="1071"/>
      <c r="DA17" s="1071"/>
      <c r="DB17" s="1071"/>
      <c r="DC17" s="1071"/>
      <c r="DD17" s="1071"/>
      <c r="DE17" s="1071"/>
      <c r="DF17" s="1071"/>
      <c r="DG17" s="1071"/>
      <c r="DH17" s="1071"/>
      <c r="DI17" s="1071"/>
      <c r="DJ17" s="1071"/>
      <c r="DK17" s="1071"/>
      <c r="DL17" s="1071"/>
      <c r="DM17" s="1071"/>
      <c r="DN17" s="1071"/>
      <c r="DO17" s="1072"/>
      <c r="DP17" s="1084"/>
      <c r="DQ17" s="1085"/>
      <c r="DR17" s="1071"/>
      <c r="DS17" s="1071"/>
      <c r="DT17" s="1071"/>
      <c r="DU17" s="1071"/>
      <c r="DV17" s="1071"/>
      <c r="DW17" s="1071"/>
      <c r="DX17" s="1071"/>
      <c r="DY17" s="1071"/>
      <c r="DZ17" s="1071"/>
      <c r="EA17" s="1071"/>
      <c r="EB17" s="1071"/>
      <c r="EC17" s="1071"/>
      <c r="ED17" s="1071"/>
      <c r="EE17" s="1071"/>
      <c r="EF17" s="1071"/>
      <c r="EG17" s="1071"/>
      <c r="EH17" s="1071"/>
      <c r="EI17" s="1075"/>
      <c r="EJ17" s="1076"/>
      <c r="EK17" s="1084"/>
      <c r="EL17" s="1085"/>
      <c r="EM17" s="1071"/>
      <c r="EN17" s="1071"/>
      <c r="EO17" s="1071"/>
      <c r="EP17" s="1071"/>
      <c r="EQ17" s="1071"/>
      <c r="ER17" s="1071"/>
      <c r="ES17" s="1071"/>
      <c r="ET17" s="1071"/>
      <c r="EU17" s="1071"/>
      <c r="EV17" s="1071"/>
      <c r="EW17" s="1071"/>
      <c r="EX17" s="1071"/>
      <c r="EY17" s="1071"/>
      <c r="EZ17" s="1071"/>
      <c r="FA17" s="1071"/>
      <c r="FB17" s="1085"/>
      <c r="FC17" s="1133"/>
      <c r="FD17" s="1085"/>
      <c r="FE17" s="1085"/>
      <c r="FF17" s="1129"/>
      <c r="FG17" s="1129"/>
      <c r="FH17" s="1129"/>
      <c r="FI17" s="1129"/>
      <c r="FJ17" s="1129"/>
      <c r="FK17" s="1129"/>
      <c r="FL17" s="1129"/>
      <c r="FM17" s="1129"/>
      <c r="FN17" s="1129"/>
      <c r="FO17" s="1129"/>
      <c r="FP17" s="1129"/>
      <c r="FQ17" s="1129"/>
      <c r="FR17" s="1129"/>
      <c r="FS17" s="1129"/>
      <c r="FT17" s="1129"/>
      <c r="FU17" s="1129"/>
      <c r="FV17" s="1075"/>
      <c r="FW17" s="1075"/>
      <c r="FX17" s="1097"/>
      <c r="FY17" s="1071"/>
      <c r="FZ17" s="1071"/>
      <c r="GA17" s="1071"/>
      <c r="GB17" s="1071"/>
      <c r="GC17" s="1071"/>
      <c r="GD17" s="1071"/>
      <c r="GE17" s="1071"/>
      <c r="GF17" s="1071"/>
      <c r="GG17" s="1071"/>
      <c r="GH17" s="1071"/>
      <c r="GI17" s="1071"/>
      <c r="GJ17" s="1071"/>
      <c r="GK17" s="1071"/>
      <c r="GL17" s="1071"/>
      <c r="GM17" s="1071"/>
      <c r="GN17" s="1071"/>
      <c r="GO17" s="1071"/>
      <c r="GP17" s="1071"/>
      <c r="GQ17" s="1127"/>
      <c r="GR17" s="96"/>
      <c r="GS17" s="96"/>
      <c r="GT17" s="96"/>
      <c r="GU17" s="96"/>
      <c r="GV17" s="96"/>
      <c r="GW17" s="96"/>
      <c r="GX17" s="96"/>
      <c r="GY17" s="96"/>
      <c r="GZ17" s="187"/>
      <c r="HA17" s="187"/>
    </row>
    <row r="18" spans="1:209" s="139" customFormat="1" x14ac:dyDescent="0.2">
      <c r="A18" s="27"/>
      <c r="B18" s="988" t="s">
        <v>156</v>
      </c>
      <c r="C18" s="988"/>
      <c r="D18" s="988"/>
      <c r="E18" s="988"/>
      <c r="F18" s="988"/>
      <c r="G18" s="988"/>
      <c r="H18" s="988"/>
      <c r="I18" s="988"/>
      <c r="J18" s="988"/>
      <c r="K18" s="988"/>
      <c r="L18" s="988"/>
      <c r="M18" s="988"/>
      <c r="N18" s="988"/>
      <c r="O18" s="988"/>
      <c r="P18" s="988"/>
      <c r="Q18" s="988"/>
      <c r="R18" s="988"/>
      <c r="S18" s="988"/>
      <c r="T18" s="988"/>
      <c r="U18" s="988"/>
      <c r="V18" s="988"/>
      <c r="W18" s="988"/>
      <c r="X18" s="988"/>
      <c r="Y18" s="988"/>
      <c r="Z18" s="988"/>
      <c r="AA18" s="988"/>
      <c r="AB18" s="988"/>
      <c r="AC18" s="988"/>
      <c r="AD18" s="988"/>
      <c r="AE18" s="988"/>
      <c r="AF18" s="988"/>
      <c r="AG18" s="988"/>
      <c r="AH18" s="988"/>
      <c r="AI18" s="988"/>
      <c r="AJ18" s="988"/>
      <c r="AK18" s="988"/>
      <c r="AL18" s="988"/>
      <c r="AM18" s="988"/>
      <c r="AN18" s="988"/>
      <c r="AO18" s="988"/>
      <c r="AP18" s="988"/>
      <c r="AQ18" s="988"/>
      <c r="AR18" s="988"/>
      <c r="AS18" s="731">
        <v>5553</v>
      </c>
      <c r="AT18" s="676" t="s">
        <v>219</v>
      </c>
      <c r="AU18" s="677"/>
      <c r="AV18" s="677"/>
      <c r="AW18" s="677"/>
      <c r="AX18" s="677"/>
      <c r="AY18" s="677"/>
      <c r="AZ18" s="677"/>
      <c r="BA18" s="677"/>
      <c r="BB18" s="677"/>
      <c r="BC18" s="677"/>
      <c r="BD18" s="677"/>
      <c r="BE18" s="677"/>
      <c r="BF18" s="677"/>
      <c r="BG18" s="677"/>
      <c r="BH18" s="678"/>
      <c r="BI18" s="1094"/>
      <c r="BJ18" s="1069"/>
      <c r="BK18" s="1069"/>
      <c r="BL18" s="1069"/>
      <c r="BM18" s="1069"/>
      <c r="BN18" s="1069"/>
      <c r="BO18" s="1069"/>
      <c r="BP18" s="1069"/>
      <c r="BQ18" s="1069"/>
      <c r="BR18" s="1069"/>
      <c r="BS18" s="1069"/>
      <c r="BT18" s="1069"/>
      <c r="BU18" s="1069"/>
      <c r="BV18" s="1069"/>
      <c r="BW18" s="1069"/>
      <c r="BX18" s="1069"/>
      <c r="BY18" s="1069"/>
      <c r="BZ18" s="1069"/>
      <c r="CA18" s="1096"/>
      <c r="CB18" s="1069"/>
      <c r="CC18" s="1069"/>
      <c r="CD18" s="1069"/>
      <c r="CE18" s="1069"/>
      <c r="CF18" s="1069"/>
      <c r="CG18" s="1069"/>
      <c r="CH18" s="1069"/>
      <c r="CI18" s="1069"/>
      <c r="CJ18" s="1069"/>
      <c r="CK18" s="1069"/>
      <c r="CL18" s="1069"/>
      <c r="CM18" s="1069"/>
      <c r="CN18" s="1069"/>
      <c r="CO18" s="1069"/>
      <c r="CP18" s="1069"/>
      <c r="CQ18" s="1069"/>
      <c r="CR18" s="1069"/>
      <c r="CS18" s="1069"/>
      <c r="CT18" s="1070"/>
      <c r="CU18" s="1096"/>
      <c r="CV18" s="1069"/>
      <c r="CW18" s="1069"/>
      <c r="CX18" s="1069"/>
      <c r="CY18" s="1069"/>
      <c r="CZ18" s="1069"/>
      <c r="DA18" s="1069"/>
      <c r="DB18" s="1069"/>
      <c r="DC18" s="1069"/>
      <c r="DD18" s="1069"/>
      <c r="DE18" s="1069"/>
      <c r="DF18" s="1069"/>
      <c r="DG18" s="1069"/>
      <c r="DH18" s="1069"/>
      <c r="DI18" s="1069"/>
      <c r="DJ18" s="1069"/>
      <c r="DK18" s="1069"/>
      <c r="DL18" s="1069"/>
      <c r="DM18" s="1069"/>
      <c r="DN18" s="1069"/>
      <c r="DO18" s="1070"/>
      <c r="DP18" s="1082"/>
      <c r="DQ18" s="1083"/>
      <c r="DR18" s="1069"/>
      <c r="DS18" s="1069"/>
      <c r="DT18" s="1069"/>
      <c r="DU18" s="1069"/>
      <c r="DV18" s="1069"/>
      <c r="DW18" s="1069"/>
      <c r="DX18" s="1069"/>
      <c r="DY18" s="1069"/>
      <c r="DZ18" s="1069"/>
      <c r="EA18" s="1069"/>
      <c r="EB18" s="1069"/>
      <c r="EC18" s="1069"/>
      <c r="ED18" s="1069"/>
      <c r="EE18" s="1069"/>
      <c r="EF18" s="1069"/>
      <c r="EG18" s="1069"/>
      <c r="EH18" s="1069"/>
      <c r="EI18" s="1073"/>
      <c r="EJ18" s="1074"/>
      <c r="EK18" s="1082"/>
      <c r="EL18" s="1083"/>
      <c r="EM18" s="1069"/>
      <c r="EN18" s="1069"/>
      <c r="EO18" s="1069"/>
      <c r="EP18" s="1069"/>
      <c r="EQ18" s="1069"/>
      <c r="ER18" s="1069"/>
      <c r="ES18" s="1069"/>
      <c r="ET18" s="1069"/>
      <c r="EU18" s="1069"/>
      <c r="EV18" s="1069"/>
      <c r="EW18" s="1069"/>
      <c r="EX18" s="1069"/>
      <c r="EY18" s="1069"/>
      <c r="EZ18" s="1069"/>
      <c r="FA18" s="1069"/>
      <c r="FB18" s="1083"/>
      <c r="FC18" s="1130"/>
      <c r="FD18" s="1083"/>
      <c r="FE18" s="1083"/>
      <c r="FF18" s="1128"/>
      <c r="FG18" s="1128"/>
      <c r="FH18" s="1128"/>
      <c r="FI18" s="1128"/>
      <c r="FJ18" s="1128"/>
      <c r="FK18" s="1128"/>
      <c r="FL18" s="1128"/>
      <c r="FM18" s="1128"/>
      <c r="FN18" s="1128"/>
      <c r="FO18" s="1128"/>
      <c r="FP18" s="1128"/>
      <c r="FQ18" s="1128"/>
      <c r="FR18" s="1128"/>
      <c r="FS18" s="1128"/>
      <c r="FT18" s="1128"/>
      <c r="FU18" s="1128"/>
      <c r="FV18" s="1073"/>
      <c r="FW18" s="1073"/>
      <c r="FX18" s="1096">
        <f>+BI18+CA18+CU18-DR18-EM18-FF18</f>
        <v>0</v>
      </c>
      <c r="FY18" s="1069"/>
      <c r="FZ18" s="1069"/>
      <c r="GA18" s="1069"/>
      <c r="GB18" s="1069"/>
      <c r="GC18" s="1069"/>
      <c r="GD18" s="1069"/>
      <c r="GE18" s="1069"/>
      <c r="GF18" s="1069"/>
      <c r="GG18" s="1069"/>
      <c r="GH18" s="1069"/>
      <c r="GI18" s="1069"/>
      <c r="GJ18" s="1069"/>
      <c r="GK18" s="1069"/>
      <c r="GL18" s="1069"/>
      <c r="GM18" s="1069"/>
      <c r="GN18" s="1069"/>
      <c r="GO18" s="1069"/>
      <c r="GP18" s="1069"/>
      <c r="GQ18" s="1126"/>
      <c r="GR18" s="96"/>
      <c r="GS18" s="96"/>
      <c r="GT18" s="96"/>
      <c r="GU18" s="96"/>
      <c r="GV18" s="96"/>
      <c r="GW18" s="96"/>
      <c r="GX18" s="96"/>
      <c r="GY18" s="96"/>
      <c r="GZ18" s="187"/>
      <c r="HA18" s="187"/>
    </row>
    <row r="19" spans="1:209" s="139" customFormat="1" ht="3" customHeight="1" x14ac:dyDescent="0.2">
      <c r="A19" s="84"/>
      <c r="B19" s="954"/>
      <c r="C19" s="954"/>
      <c r="D19" s="954"/>
      <c r="E19" s="954"/>
      <c r="F19" s="954"/>
      <c r="G19" s="954"/>
      <c r="H19" s="954"/>
      <c r="I19" s="954"/>
      <c r="J19" s="954"/>
      <c r="K19" s="954"/>
      <c r="L19" s="954"/>
      <c r="M19" s="954"/>
      <c r="N19" s="954"/>
      <c r="O19" s="954"/>
      <c r="P19" s="954"/>
      <c r="Q19" s="954"/>
      <c r="R19" s="954"/>
      <c r="S19" s="954"/>
      <c r="T19" s="954"/>
      <c r="U19" s="954"/>
      <c r="V19" s="954"/>
      <c r="W19" s="954"/>
      <c r="X19" s="954"/>
      <c r="Y19" s="954"/>
      <c r="Z19" s="954"/>
      <c r="AA19" s="954"/>
      <c r="AB19" s="954"/>
      <c r="AC19" s="954"/>
      <c r="AD19" s="954"/>
      <c r="AE19" s="954"/>
      <c r="AF19" s="954"/>
      <c r="AG19" s="954"/>
      <c r="AH19" s="954"/>
      <c r="AI19" s="954"/>
      <c r="AJ19" s="954"/>
      <c r="AK19" s="954"/>
      <c r="AL19" s="954"/>
      <c r="AM19" s="954"/>
      <c r="AN19" s="954"/>
      <c r="AO19" s="954"/>
      <c r="AP19" s="954"/>
      <c r="AQ19" s="954"/>
      <c r="AR19" s="954"/>
      <c r="AS19" s="732"/>
      <c r="AT19" s="691"/>
      <c r="AU19" s="692"/>
      <c r="AV19" s="692"/>
      <c r="AW19" s="692"/>
      <c r="AX19" s="692"/>
      <c r="AY19" s="692"/>
      <c r="AZ19" s="692"/>
      <c r="BA19" s="692"/>
      <c r="BB19" s="692"/>
      <c r="BC19" s="692"/>
      <c r="BD19" s="692"/>
      <c r="BE19" s="692"/>
      <c r="BF19" s="692"/>
      <c r="BG19" s="692"/>
      <c r="BH19" s="692"/>
      <c r="BI19" s="1095"/>
      <c r="BJ19" s="1071"/>
      <c r="BK19" s="1071"/>
      <c r="BL19" s="1071"/>
      <c r="BM19" s="1071"/>
      <c r="BN19" s="1071"/>
      <c r="BO19" s="1071"/>
      <c r="BP19" s="1071"/>
      <c r="BQ19" s="1071"/>
      <c r="BR19" s="1071"/>
      <c r="BS19" s="1071"/>
      <c r="BT19" s="1071"/>
      <c r="BU19" s="1071"/>
      <c r="BV19" s="1071"/>
      <c r="BW19" s="1071"/>
      <c r="BX19" s="1071"/>
      <c r="BY19" s="1071"/>
      <c r="BZ19" s="1071"/>
      <c r="CA19" s="1097"/>
      <c r="CB19" s="1071"/>
      <c r="CC19" s="1071"/>
      <c r="CD19" s="1071"/>
      <c r="CE19" s="1071"/>
      <c r="CF19" s="1071"/>
      <c r="CG19" s="1071"/>
      <c r="CH19" s="1071"/>
      <c r="CI19" s="1071"/>
      <c r="CJ19" s="1071"/>
      <c r="CK19" s="1071"/>
      <c r="CL19" s="1071"/>
      <c r="CM19" s="1071"/>
      <c r="CN19" s="1071"/>
      <c r="CO19" s="1071"/>
      <c r="CP19" s="1071"/>
      <c r="CQ19" s="1071"/>
      <c r="CR19" s="1071"/>
      <c r="CS19" s="1071"/>
      <c r="CT19" s="1072"/>
      <c r="CU19" s="1097"/>
      <c r="CV19" s="1071"/>
      <c r="CW19" s="1071"/>
      <c r="CX19" s="1071"/>
      <c r="CY19" s="1071"/>
      <c r="CZ19" s="1071"/>
      <c r="DA19" s="1071"/>
      <c r="DB19" s="1071"/>
      <c r="DC19" s="1071"/>
      <c r="DD19" s="1071"/>
      <c r="DE19" s="1071"/>
      <c r="DF19" s="1071"/>
      <c r="DG19" s="1071"/>
      <c r="DH19" s="1071"/>
      <c r="DI19" s="1071"/>
      <c r="DJ19" s="1071"/>
      <c r="DK19" s="1071"/>
      <c r="DL19" s="1071"/>
      <c r="DM19" s="1071"/>
      <c r="DN19" s="1071"/>
      <c r="DO19" s="1072"/>
      <c r="DP19" s="1089"/>
      <c r="DQ19" s="1090"/>
      <c r="DR19" s="1086"/>
      <c r="DS19" s="1086"/>
      <c r="DT19" s="1086"/>
      <c r="DU19" s="1086"/>
      <c r="DV19" s="1086"/>
      <c r="DW19" s="1086"/>
      <c r="DX19" s="1086"/>
      <c r="DY19" s="1086"/>
      <c r="DZ19" s="1086"/>
      <c r="EA19" s="1086"/>
      <c r="EB19" s="1086"/>
      <c r="EC19" s="1086"/>
      <c r="ED19" s="1086"/>
      <c r="EE19" s="1086"/>
      <c r="EF19" s="1086"/>
      <c r="EG19" s="1086"/>
      <c r="EH19" s="1086"/>
      <c r="EI19" s="1087"/>
      <c r="EJ19" s="1088"/>
      <c r="EK19" s="1089"/>
      <c r="EL19" s="1090"/>
      <c r="EM19" s="1086"/>
      <c r="EN19" s="1086"/>
      <c r="EO19" s="1086"/>
      <c r="EP19" s="1086"/>
      <c r="EQ19" s="1086"/>
      <c r="ER19" s="1086"/>
      <c r="ES19" s="1086"/>
      <c r="ET19" s="1086"/>
      <c r="EU19" s="1086"/>
      <c r="EV19" s="1086"/>
      <c r="EW19" s="1086"/>
      <c r="EX19" s="1086"/>
      <c r="EY19" s="1086"/>
      <c r="EZ19" s="1086"/>
      <c r="FA19" s="1086"/>
      <c r="FB19" s="1090"/>
      <c r="FC19" s="1131"/>
      <c r="FD19" s="1090"/>
      <c r="FE19" s="1090"/>
      <c r="FF19" s="1132"/>
      <c r="FG19" s="1132"/>
      <c r="FH19" s="1132"/>
      <c r="FI19" s="1132"/>
      <c r="FJ19" s="1132"/>
      <c r="FK19" s="1132"/>
      <c r="FL19" s="1132"/>
      <c r="FM19" s="1132"/>
      <c r="FN19" s="1132"/>
      <c r="FO19" s="1132"/>
      <c r="FP19" s="1132"/>
      <c r="FQ19" s="1132"/>
      <c r="FR19" s="1132"/>
      <c r="FS19" s="1132"/>
      <c r="FT19" s="1132"/>
      <c r="FU19" s="1132"/>
      <c r="FV19" s="1087"/>
      <c r="FW19" s="1087"/>
      <c r="FX19" s="1097"/>
      <c r="FY19" s="1071"/>
      <c r="FZ19" s="1071"/>
      <c r="GA19" s="1071"/>
      <c r="GB19" s="1071"/>
      <c r="GC19" s="1071"/>
      <c r="GD19" s="1071"/>
      <c r="GE19" s="1071"/>
      <c r="GF19" s="1071"/>
      <c r="GG19" s="1071"/>
      <c r="GH19" s="1071"/>
      <c r="GI19" s="1071"/>
      <c r="GJ19" s="1071"/>
      <c r="GK19" s="1071"/>
      <c r="GL19" s="1071"/>
      <c r="GM19" s="1071"/>
      <c r="GN19" s="1071"/>
      <c r="GO19" s="1071"/>
      <c r="GP19" s="1071"/>
      <c r="GQ19" s="1127"/>
      <c r="GR19" s="96"/>
      <c r="GS19" s="96"/>
      <c r="GT19" s="96"/>
      <c r="GU19" s="96"/>
      <c r="GV19" s="96"/>
      <c r="GW19" s="96"/>
      <c r="GX19" s="96"/>
      <c r="GY19" s="96"/>
      <c r="GZ19" s="187"/>
      <c r="HA19" s="187"/>
    </row>
    <row r="20" spans="1:209" s="139" customFormat="1" x14ac:dyDescent="0.2">
      <c r="A20" s="84"/>
      <c r="B20" s="954"/>
      <c r="C20" s="954"/>
      <c r="D20" s="954"/>
      <c r="E20" s="954"/>
      <c r="F20" s="954"/>
      <c r="G20" s="954"/>
      <c r="H20" s="954"/>
      <c r="I20" s="954"/>
      <c r="J20" s="954"/>
      <c r="K20" s="954"/>
      <c r="L20" s="954"/>
      <c r="M20" s="954"/>
      <c r="N20" s="954"/>
      <c r="O20" s="954"/>
      <c r="P20" s="954"/>
      <c r="Q20" s="954"/>
      <c r="R20" s="954"/>
      <c r="S20" s="954"/>
      <c r="T20" s="954"/>
      <c r="U20" s="954"/>
      <c r="V20" s="954"/>
      <c r="W20" s="954"/>
      <c r="X20" s="954"/>
      <c r="Y20" s="954"/>
      <c r="Z20" s="954"/>
      <c r="AA20" s="954"/>
      <c r="AB20" s="954"/>
      <c r="AC20" s="954"/>
      <c r="AD20" s="954"/>
      <c r="AE20" s="954"/>
      <c r="AF20" s="954"/>
      <c r="AG20" s="954"/>
      <c r="AH20" s="954"/>
      <c r="AI20" s="954"/>
      <c r="AJ20" s="954"/>
      <c r="AK20" s="954"/>
      <c r="AL20" s="954"/>
      <c r="AM20" s="954"/>
      <c r="AN20" s="954"/>
      <c r="AO20" s="954"/>
      <c r="AP20" s="954"/>
      <c r="AQ20" s="954"/>
      <c r="AR20" s="954"/>
      <c r="AS20" s="731">
        <v>5573</v>
      </c>
      <c r="AT20" s="676" t="s">
        <v>220</v>
      </c>
      <c r="AU20" s="677"/>
      <c r="AV20" s="677"/>
      <c r="AW20" s="677"/>
      <c r="AX20" s="677"/>
      <c r="AY20" s="677"/>
      <c r="AZ20" s="677"/>
      <c r="BA20" s="677"/>
      <c r="BB20" s="677"/>
      <c r="BC20" s="677"/>
      <c r="BD20" s="677"/>
      <c r="BE20" s="677"/>
      <c r="BF20" s="677"/>
      <c r="BG20" s="677"/>
      <c r="BH20" s="678"/>
      <c r="BI20" s="1094"/>
      <c r="BJ20" s="1069"/>
      <c r="BK20" s="1069"/>
      <c r="BL20" s="1069"/>
      <c r="BM20" s="1069"/>
      <c r="BN20" s="1069"/>
      <c r="BO20" s="1069"/>
      <c r="BP20" s="1069"/>
      <c r="BQ20" s="1069"/>
      <c r="BR20" s="1069"/>
      <c r="BS20" s="1069"/>
      <c r="BT20" s="1069"/>
      <c r="BU20" s="1069"/>
      <c r="BV20" s="1069"/>
      <c r="BW20" s="1069"/>
      <c r="BX20" s="1069"/>
      <c r="BY20" s="1069"/>
      <c r="BZ20" s="1069"/>
      <c r="CA20" s="1096"/>
      <c r="CB20" s="1069"/>
      <c r="CC20" s="1069"/>
      <c r="CD20" s="1069"/>
      <c r="CE20" s="1069"/>
      <c r="CF20" s="1069"/>
      <c r="CG20" s="1069"/>
      <c r="CH20" s="1069"/>
      <c r="CI20" s="1069"/>
      <c r="CJ20" s="1069"/>
      <c r="CK20" s="1069"/>
      <c r="CL20" s="1069"/>
      <c r="CM20" s="1069"/>
      <c r="CN20" s="1069"/>
      <c r="CO20" s="1069"/>
      <c r="CP20" s="1069"/>
      <c r="CQ20" s="1069"/>
      <c r="CR20" s="1069"/>
      <c r="CS20" s="1069"/>
      <c r="CT20" s="1070"/>
      <c r="CU20" s="1096"/>
      <c r="CV20" s="1069"/>
      <c r="CW20" s="1069"/>
      <c r="CX20" s="1069"/>
      <c r="CY20" s="1069"/>
      <c r="CZ20" s="1069"/>
      <c r="DA20" s="1069"/>
      <c r="DB20" s="1069"/>
      <c r="DC20" s="1069"/>
      <c r="DD20" s="1069"/>
      <c r="DE20" s="1069"/>
      <c r="DF20" s="1069"/>
      <c r="DG20" s="1069"/>
      <c r="DH20" s="1069"/>
      <c r="DI20" s="1069"/>
      <c r="DJ20" s="1069"/>
      <c r="DK20" s="1069"/>
      <c r="DL20" s="1069"/>
      <c r="DM20" s="1069"/>
      <c r="DN20" s="1069"/>
      <c r="DO20" s="1070"/>
      <c r="DP20" s="1082"/>
      <c r="DQ20" s="1083"/>
      <c r="DR20" s="1069"/>
      <c r="DS20" s="1069"/>
      <c r="DT20" s="1069"/>
      <c r="DU20" s="1069"/>
      <c r="DV20" s="1069"/>
      <c r="DW20" s="1069"/>
      <c r="DX20" s="1069"/>
      <c r="DY20" s="1069"/>
      <c r="DZ20" s="1069"/>
      <c r="EA20" s="1069"/>
      <c r="EB20" s="1069"/>
      <c r="EC20" s="1069"/>
      <c r="ED20" s="1069"/>
      <c r="EE20" s="1069"/>
      <c r="EF20" s="1069"/>
      <c r="EG20" s="1069"/>
      <c r="EH20" s="1069"/>
      <c r="EI20" s="1073"/>
      <c r="EJ20" s="1074"/>
      <c r="EK20" s="1082"/>
      <c r="EL20" s="1083"/>
      <c r="EM20" s="1069"/>
      <c r="EN20" s="1069"/>
      <c r="EO20" s="1069"/>
      <c r="EP20" s="1069"/>
      <c r="EQ20" s="1069"/>
      <c r="ER20" s="1069"/>
      <c r="ES20" s="1069"/>
      <c r="ET20" s="1069"/>
      <c r="EU20" s="1069"/>
      <c r="EV20" s="1069"/>
      <c r="EW20" s="1069"/>
      <c r="EX20" s="1069"/>
      <c r="EY20" s="1069"/>
      <c r="EZ20" s="1069"/>
      <c r="FA20" s="1069"/>
      <c r="FB20" s="1073"/>
      <c r="FC20" s="1074"/>
      <c r="FD20" s="1083"/>
      <c r="FE20" s="1083"/>
      <c r="FF20" s="1128"/>
      <c r="FG20" s="1128"/>
      <c r="FH20" s="1128"/>
      <c r="FI20" s="1128"/>
      <c r="FJ20" s="1128"/>
      <c r="FK20" s="1128"/>
      <c r="FL20" s="1128"/>
      <c r="FM20" s="1128"/>
      <c r="FN20" s="1128"/>
      <c r="FO20" s="1128"/>
      <c r="FP20" s="1128"/>
      <c r="FQ20" s="1128"/>
      <c r="FR20" s="1128"/>
      <c r="FS20" s="1128"/>
      <c r="FT20" s="1128"/>
      <c r="FU20" s="1128"/>
      <c r="FV20" s="1073"/>
      <c r="FW20" s="1073"/>
      <c r="FX20" s="1096">
        <f>+BI20+CA20+CU20-DR20-EM20-FF20</f>
        <v>0</v>
      </c>
      <c r="FY20" s="1069"/>
      <c r="FZ20" s="1069"/>
      <c r="GA20" s="1069"/>
      <c r="GB20" s="1069"/>
      <c r="GC20" s="1069"/>
      <c r="GD20" s="1069"/>
      <c r="GE20" s="1069"/>
      <c r="GF20" s="1069"/>
      <c r="GG20" s="1069"/>
      <c r="GH20" s="1069"/>
      <c r="GI20" s="1069"/>
      <c r="GJ20" s="1069"/>
      <c r="GK20" s="1069"/>
      <c r="GL20" s="1069"/>
      <c r="GM20" s="1069"/>
      <c r="GN20" s="1069"/>
      <c r="GO20" s="1069"/>
      <c r="GP20" s="1069"/>
      <c r="GQ20" s="1126"/>
      <c r="GR20" s="96"/>
      <c r="GS20" s="96"/>
      <c r="GT20" s="96"/>
      <c r="GU20" s="96"/>
      <c r="GV20" s="96"/>
      <c r="GW20" s="96"/>
      <c r="GX20" s="96"/>
      <c r="GY20" s="96"/>
      <c r="GZ20" s="187"/>
      <c r="HA20" s="187"/>
    </row>
    <row r="21" spans="1:209" s="139" customFormat="1" ht="3" customHeight="1" x14ac:dyDescent="0.2">
      <c r="A21" s="101"/>
      <c r="B21" s="955"/>
      <c r="C21" s="955"/>
      <c r="D21" s="955"/>
      <c r="E21" s="955"/>
      <c r="F21" s="955"/>
      <c r="G21" s="955"/>
      <c r="H21" s="955"/>
      <c r="I21" s="955"/>
      <c r="J21" s="955"/>
      <c r="K21" s="955"/>
      <c r="L21" s="955"/>
      <c r="M21" s="955"/>
      <c r="N21" s="955"/>
      <c r="O21" s="955"/>
      <c r="P21" s="955"/>
      <c r="Q21" s="955"/>
      <c r="R21" s="955"/>
      <c r="S21" s="955"/>
      <c r="T21" s="955"/>
      <c r="U21" s="955"/>
      <c r="V21" s="955"/>
      <c r="W21" s="955"/>
      <c r="X21" s="955"/>
      <c r="Y21" s="955"/>
      <c r="Z21" s="955"/>
      <c r="AA21" s="955"/>
      <c r="AB21" s="955"/>
      <c r="AC21" s="955"/>
      <c r="AD21" s="955"/>
      <c r="AE21" s="955"/>
      <c r="AF21" s="955"/>
      <c r="AG21" s="955"/>
      <c r="AH21" s="955"/>
      <c r="AI21" s="955"/>
      <c r="AJ21" s="955"/>
      <c r="AK21" s="955"/>
      <c r="AL21" s="955"/>
      <c r="AM21" s="955"/>
      <c r="AN21" s="955"/>
      <c r="AO21" s="955"/>
      <c r="AP21" s="955"/>
      <c r="AQ21" s="955"/>
      <c r="AR21" s="955"/>
      <c r="AS21" s="732"/>
      <c r="AT21" s="693"/>
      <c r="AU21" s="694"/>
      <c r="AV21" s="694"/>
      <c r="AW21" s="694"/>
      <c r="AX21" s="694"/>
      <c r="AY21" s="694"/>
      <c r="AZ21" s="694"/>
      <c r="BA21" s="694"/>
      <c r="BB21" s="694"/>
      <c r="BC21" s="694"/>
      <c r="BD21" s="694"/>
      <c r="BE21" s="694"/>
      <c r="BF21" s="694"/>
      <c r="BG21" s="694"/>
      <c r="BH21" s="1164"/>
      <c r="BI21" s="1095"/>
      <c r="BJ21" s="1071"/>
      <c r="BK21" s="1071"/>
      <c r="BL21" s="1071"/>
      <c r="BM21" s="1071"/>
      <c r="BN21" s="1071"/>
      <c r="BO21" s="1071"/>
      <c r="BP21" s="1071"/>
      <c r="BQ21" s="1071"/>
      <c r="BR21" s="1071"/>
      <c r="BS21" s="1071"/>
      <c r="BT21" s="1071"/>
      <c r="BU21" s="1071"/>
      <c r="BV21" s="1071"/>
      <c r="BW21" s="1071"/>
      <c r="BX21" s="1071"/>
      <c r="BY21" s="1071"/>
      <c r="BZ21" s="1071"/>
      <c r="CA21" s="1097"/>
      <c r="CB21" s="1071"/>
      <c r="CC21" s="1071"/>
      <c r="CD21" s="1071"/>
      <c r="CE21" s="1071"/>
      <c r="CF21" s="1071"/>
      <c r="CG21" s="1071"/>
      <c r="CH21" s="1071"/>
      <c r="CI21" s="1071"/>
      <c r="CJ21" s="1071"/>
      <c r="CK21" s="1071"/>
      <c r="CL21" s="1071"/>
      <c r="CM21" s="1071"/>
      <c r="CN21" s="1071"/>
      <c r="CO21" s="1071"/>
      <c r="CP21" s="1071"/>
      <c r="CQ21" s="1071"/>
      <c r="CR21" s="1071"/>
      <c r="CS21" s="1071"/>
      <c r="CT21" s="1072"/>
      <c r="CU21" s="1097"/>
      <c r="CV21" s="1071"/>
      <c r="CW21" s="1071"/>
      <c r="CX21" s="1071"/>
      <c r="CY21" s="1071"/>
      <c r="CZ21" s="1071"/>
      <c r="DA21" s="1071"/>
      <c r="DB21" s="1071"/>
      <c r="DC21" s="1071"/>
      <c r="DD21" s="1071"/>
      <c r="DE21" s="1071"/>
      <c r="DF21" s="1071"/>
      <c r="DG21" s="1071"/>
      <c r="DH21" s="1071"/>
      <c r="DI21" s="1071"/>
      <c r="DJ21" s="1071"/>
      <c r="DK21" s="1071"/>
      <c r="DL21" s="1071"/>
      <c r="DM21" s="1071"/>
      <c r="DN21" s="1071"/>
      <c r="DO21" s="1072"/>
      <c r="DP21" s="1084"/>
      <c r="DQ21" s="1085"/>
      <c r="DR21" s="1071"/>
      <c r="DS21" s="1071"/>
      <c r="DT21" s="1071"/>
      <c r="DU21" s="1071"/>
      <c r="DV21" s="1071"/>
      <c r="DW21" s="1071"/>
      <c r="DX21" s="1071"/>
      <c r="DY21" s="1071"/>
      <c r="DZ21" s="1071"/>
      <c r="EA21" s="1071"/>
      <c r="EB21" s="1071"/>
      <c r="EC21" s="1071"/>
      <c r="ED21" s="1071"/>
      <c r="EE21" s="1071"/>
      <c r="EF21" s="1071"/>
      <c r="EG21" s="1071"/>
      <c r="EH21" s="1071"/>
      <c r="EI21" s="1075"/>
      <c r="EJ21" s="1076"/>
      <c r="EK21" s="1084"/>
      <c r="EL21" s="1085"/>
      <c r="EM21" s="1071"/>
      <c r="EN21" s="1071"/>
      <c r="EO21" s="1071"/>
      <c r="EP21" s="1071"/>
      <c r="EQ21" s="1071"/>
      <c r="ER21" s="1071"/>
      <c r="ES21" s="1071"/>
      <c r="ET21" s="1071"/>
      <c r="EU21" s="1071"/>
      <c r="EV21" s="1071"/>
      <c r="EW21" s="1071"/>
      <c r="EX21" s="1071"/>
      <c r="EY21" s="1071"/>
      <c r="EZ21" s="1071"/>
      <c r="FA21" s="1071"/>
      <c r="FB21" s="1075"/>
      <c r="FC21" s="1076"/>
      <c r="FD21" s="1085"/>
      <c r="FE21" s="1085"/>
      <c r="FF21" s="1129"/>
      <c r="FG21" s="1129"/>
      <c r="FH21" s="1129"/>
      <c r="FI21" s="1129"/>
      <c r="FJ21" s="1129"/>
      <c r="FK21" s="1129"/>
      <c r="FL21" s="1129"/>
      <c r="FM21" s="1129"/>
      <c r="FN21" s="1129"/>
      <c r="FO21" s="1129"/>
      <c r="FP21" s="1129"/>
      <c r="FQ21" s="1129"/>
      <c r="FR21" s="1129"/>
      <c r="FS21" s="1129"/>
      <c r="FT21" s="1129"/>
      <c r="FU21" s="1129"/>
      <c r="FV21" s="1075"/>
      <c r="FW21" s="1075"/>
      <c r="FX21" s="1097"/>
      <c r="FY21" s="1071"/>
      <c r="FZ21" s="1071"/>
      <c r="GA21" s="1071"/>
      <c r="GB21" s="1071"/>
      <c r="GC21" s="1071"/>
      <c r="GD21" s="1071"/>
      <c r="GE21" s="1071"/>
      <c r="GF21" s="1071"/>
      <c r="GG21" s="1071"/>
      <c r="GH21" s="1071"/>
      <c r="GI21" s="1071"/>
      <c r="GJ21" s="1071"/>
      <c r="GK21" s="1071"/>
      <c r="GL21" s="1071"/>
      <c r="GM21" s="1071"/>
      <c r="GN21" s="1071"/>
      <c r="GO21" s="1071"/>
      <c r="GP21" s="1071"/>
      <c r="GQ21" s="1127"/>
      <c r="GR21" s="96"/>
      <c r="GS21" s="96"/>
      <c r="GT21" s="96"/>
      <c r="GU21" s="96"/>
      <c r="GV21" s="96"/>
      <c r="GW21" s="96"/>
      <c r="GX21" s="96"/>
      <c r="GY21" s="96"/>
      <c r="GZ21" s="187"/>
      <c r="HA21" s="187"/>
    </row>
    <row r="22" spans="1:209" s="139" customFormat="1" ht="12.75" customHeight="1" x14ac:dyDescent="0.2">
      <c r="A22" s="27"/>
      <c r="B22" s="988" t="s">
        <v>157</v>
      </c>
      <c r="C22" s="988"/>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c r="AL22" s="988"/>
      <c r="AM22" s="988"/>
      <c r="AN22" s="988"/>
      <c r="AO22" s="988"/>
      <c r="AP22" s="988"/>
      <c r="AQ22" s="988"/>
      <c r="AR22" s="988"/>
      <c r="AS22" s="731">
        <v>5554</v>
      </c>
      <c r="AT22" s="1063" t="s">
        <v>219</v>
      </c>
      <c r="AU22" s="1064"/>
      <c r="AV22" s="1064"/>
      <c r="AW22" s="1064"/>
      <c r="AX22" s="1064"/>
      <c r="AY22" s="1064"/>
      <c r="AZ22" s="1064"/>
      <c r="BA22" s="1064"/>
      <c r="BB22" s="1064"/>
      <c r="BC22" s="1064"/>
      <c r="BD22" s="1064"/>
      <c r="BE22" s="1064"/>
      <c r="BF22" s="1064"/>
      <c r="BG22" s="1064"/>
      <c r="BH22" s="1065"/>
      <c r="BI22" s="551">
        <v>1199819</v>
      </c>
      <c r="BJ22" s="551"/>
      <c r="BK22" s="551"/>
      <c r="BL22" s="551"/>
      <c r="BM22" s="551"/>
      <c r="BN22" s="551"/>
      <c r="BO22" s="551"/>
      <c r="BP22" s="551"/>
      <c r="BQ22" s="551"/>
      <c r="BR22" s="551"/>
      <c r="BS22" s="551"/>
      <c r="BT22" s="551"/>
      <c r="BU22" s="551"/>
      <c r="BV22" s="551"/>
      <c r="BW22" s="551"/>
      <c r="BX22" s="551"/>
      <c r="BY22" s="551"/>
      <c r="BZ22" s="551"/>
      <c r="CA22" s="550"/>
      <c r="CB22" s="551"/>
      <c r="CC22" s="551"/>
      <c r="CD22" s="551"/>
      <c r="CE22" s="551"/>
      <c r="CF22" s="551"/>
      <c r="CG22" s="551"/>
      <c r="CH22" s="551"/>
      <c r="CI22" s="551"/>
      <c r="CJ22" s="551"/>
      <c r="CK22" s="551"/>
      <c r="CL22" s="551"/>
      <c r="CM22" s="551"/>
      <c r="CN22" s="551"/>
      <c r="CO22" s="551"/>
      <c r="CP22" s="551"/>
      <c r="CQ22" s="551"/>
      <c r="CR22" s="551"/>
      <c r="CS22" s="551"/>
      <c r="CT22" s="552"/>
      <c r="CU22" s="550"/>
      <c r="CV22" s="551"/>
      <c r="CW22" s="551"/>
      <c r="CX22" s="551"/>
      <c r="CY22" s="551"/>
      <c r="CZ22" s="551"/>
      <c r="DA22" s="551"/>
      <c r="DB22" s="551"/>
      <c r="DC22" s="551"/>
      <c r="DD22" s="551"/>
      <c r="DE22" s="551"/>
      <c r="DF22" s="551"/>
      <c r="DG22" s="551"/>
      <c r="DH22" s="551"/>
      <c r="DI22" s="551"/>
      <c r="DJ22" s="551"/>
      <c r="DK22" s="551"/>
      <c r="DL22" s="551"/>
      <c r="DM22" s="551"/>
      <c r="DN22" s="551"/>
      <c r="DO22" s="552"/>
      <c r="DP22" s="537"/>
      <c r="DQ22" s="538"/>
      <c r="DR22" s="551"/>
      <c r="DS22" s="551"/>
      <c r="DT22" s="551"/>
      <c r="DU22" s="551"/>
      <c r="DV22" s="551"/>
      <c r="DW22" s="551"/>
      <c r="DX22" s="551"/>
      <c r="DY22" s="551"/>
      <c r="DZ22" s="551"/>
      <c r="EA22" s="551"/>
      <c r="EB22" s="551"/>
      <c r="EC22" s="551"/>
      <c r="ED22" s="551"/>
      <c r="EE22" s="551"/>
      <c r="EF22" s="551"/>
      <c r="EG22" s="551"/>
      <c r="EH22" s="551"/>
      <c r="EI22" s="595"/>
      <c r="EJ22" s="601"/>
      <c r="EK22" s="537"/>
      <c r="EL22" s="538"/>
      <c r="EM22" s="551"/>
      <c r="EN22" s="551"/>
      <c r="EO22" s="551"/>
      <c r="EP22" s="551"/>
      <c r="EQ22" s="551"/>
      <c r="ER22" s="551"/>
      <c r="ES22" s="551"/>
      <c r="ET22" s="551"/>
      <c r="EU22" s="551"/>
      <c r="EV22" s="551"/>
      <c r="EW22" s="551"/>
      <c r="EX22" s="551"/>
      <c r="EY22" s="551"/>
      <c r="EZ22" s="551"/>
      <c r="FA22" s="551"/>
      <c r="FB22" s="595"/>
      <c r="FC22" s="601"/>
      <c r="FD22" s="538" t="s">
        <v>6</v>
      </c>
      <c r="FE22" s="538"/>
      <c r="FF22" s="687">
        <v>81918</v>
      </c>
      <c r="FG22" s="687"/>
      <c r="FH22" s="687"/>
      <c r="FI22" s="687"/>
      <c r="FJ22" s="687"/>
      <c r="FK22" s="687"/>
      <c r="FL22" s="687"/>
      <c r="FM22" s="687"/>
      <c r="FN22" s="687"/>
      <c r="FO22" s="687"/>
      <c r="FP22" s="687"/>
      <c r="FQ22" s="687"/>
      <c r="FR22" s="687"/>
      <c r="FS22" s="687"/>
      <c r="FT22" s="687"/>
      <c r="FU22" s="687"/>
      <c r="FV22" s="595" t="s">
        <v>7</v>
      </c>
      <c r="FW22" s="595"/>
      <c r="FX22" s="550">
        <f>+BI22+CA22+CU22-DR22-EM22-FF22</f>
        <v>1117901</v>
      </c>
      <c r="FY22" s="551"/>
      <c r="FZ22" s="551"/>
      <c r="GA22" s="551"/>
      <c r="GB22" s="551"/>
      <c r="GC22" s="551"/>
      <c r="GD22" s="551"/>
      <c r="GE22" s="551"/>
      <c r="GF22" s="551"/>
      <c r="GG22" s="551"/>
      <c r="GH22" s="551"/>
      <c r="GI22" s="551"/>
      <c r="GJ22" s="551"/>
      <c r="GK22" s="551"/>
      <c r="GL22" s="551"/>
      <c r="GM22" s="551"/>
      <c r="GN22" s="551"/>
      <c r="GO22" s="551"/>
      <c r="GP22" s="551"/>
      <c r="GQ22" s="746"/>
      <c r="GR22" s="96"/>
      <c r="GS22" s="96"/>
      <c r="GT22" s="96"/>
      <c r="GU22" s="96"/>
      <c r="GV22" s="96"/>
      <c r="GW22" s="96"/>
      <c r="GX22" s="96"/>
      <c r="GY22" s="96"/>
      <c r="GZ22" s="187"/>
      <c r="HA22" s="187"/>
    </row>
    <row r="23" spans="1:209" s="138" customFormat="1" ht="3" customHeight="1" x14ac:dyDescent="0.2">
      <c r="A23" s="18"/>
      <c r="B23" s="954"/>
      <c r="C23" s="954"/>
      <c r="D23" s="954"/>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c r="AK23" s="954"/>
      <c r="AL23" s="954"/>
      <c r="AM23" s="954"/>
      <c r="AN23" s="954"/>
      <c r="AO23" s="954"/>
      <c r="AP23" s="954"/>
      <c r="AQ23" s="954"/>
      <c r="AR23" s="954"/>
      <c r="AS23" s="732"/>
      <c r="AT23" s="189"/>
      <c r="AU23" s="157"/>
      <c r="AV23" s="157"/>
      <c r="AW23" s="157"/>
      <c r="AX23" s="157"/>
      <c r="AY23" s="157"/>
      <c r="AZ23" s="98"/>
      <c r="BA23" s="190"/>
      <c r="BB23" s="190"/>
      <c r="BC23" s="190"/>
      <c r="BD23" s="157"/>
      <c r="BE23" s="157"/>
      <c r="BF23" s="157"/>
      <c r="BG23" s="157"/>
      <c r="BH23" s="168"/>
      <c r="BI23" s="583"/>
      <c r="BJ23" s="583"/>
      <c r="BK23" s="583"/>
      <c r="BL23" s="583"/>
      <c r="BM23" s="583"/>
      <c r="BN23" s="583"/>
      <c r="BO23" s="583"/>
      <c r="BP23" s="583"/>
      <c r="BQ23" s="583"/>
      <c r="BR23" s="583"/>
      <c r="BS23" s="583"/>
      <c r="BT23" s="583"/>
      <c r="BU23" s="583"/>
      <c r="BV23" s="583"/>
      <c r="BW23" s="583"/>
      <c r="BX23" s="583"/>
      <c r="BY23" s="583"/>
      <c r="BZ23" s="583"/>
      <c r="CA23" s="582"/>
      <c r="CB23" s="583"/>
      <c r="CC23" s="583"/>
      <c r="CD23" s="583"/>
      <c r="CE23" s="583"/>
      <c r="CF23" s="583"/>
      <c r="CG23" s="583"/>
      <c r="CH23" s="583"/>
      <c r="CI23" s="583"/>
      <c r="CJ23" s="583"/>
      <c r="CK23" s="583"/>
      <c r="CL23" s="583"/>
      <c r="CM23" s="583"/>
      <c r="CN23" s="583"/>
      <c r="CO23" s="583"/>
      <c r="CP23" s="583"/>
      <c r="CQ23" s="583"/>
      <c r="CR23" s="583"/>
      <c r="CS23" s="583"/>
      <c r="CT23" s="584"/>
      <c r="CU23" s="582"/>
      <c r="CV23" s="583"/>
      <c r="CW23" s="583"/>
      <c r="CX23" s="583"/>
      <c r="CY23" s="583"/>
      <c r="CZ23" s="583"/>
      <c r="DA23" s="583"/>
      <c r="DB23" s="583"/>
      <c r="DC23" s="583"/>
      <c r="DD23" s="583"/>
      <c r="DE23" s="583"/>
      <c r="DF23" s="583"/>
      <c r="DG23" s="583"/>
      <c r="DH23" s="583"/>
      <c r="DI23" s="583"/>
      <c r="DJ23" s="583"/>
      <c r="DK23" s="583"/>
      <c r="DL23" s="583"/>
      <c r="DM23" s="583"/>
      <c r="DN23" s="583"/>
      <c r="DO23" s="584"/>
      <c r="DP23" s="599"/>
      <c r="DQ23" s="600"/>
      <c r="DR23" s="603"/>
      <c r="DS23" s="603"/>
      <c r="DT23" s="603"/>
      <c r="DU23" s="603"/>
      <c r="DV23" s="603"/>
      <c r="DW23" s="603"/>
      <c r="DX23" s="603"/>
      <c r="DY23" s="603"/>
      <c r="DZ23" s="603"/>
      <c r="EA23" s="603"/>
      <c r="EB23" s="603"/>
      <c r="EC23" s="603"/>
      <c r="ED23" s="603"/>
      <c r="EE23" s="603"/>
      <c r="EF23" s="603"/>
      <c r="EG23" s="603"/>
      <c r="EH23" s="603"/>
      <c r="EI23" s="606"/>
      <c r="EJ23" s="611"/>
      <c r="EK23" s="599"/>
      <c r="EL23" s="600"/>
      <c r="EM23" s="603"/>
      <c r="EN23" s="603"/>
      <c r="EO23" s="603"/>
      <c r="EP23" s="603"/>
      <c r="EQ23" s="603"/>
      <c r="ER23" s="603"/>
      <c r="ES23" s="603"/>
      <c r="ET23" s="603"/>
      <c r="EU23" s="603"/>
      <c r="EV23" s="603"/>
      <c r="EW23" s="603"/>
      <c r="EX23" s="603"/>
      <c r="EY23" s="603"/>
      <c r="EZ23" s="603"/>
      <c r="FA23" s="603"/>
      <c r="FB23" s="606"/>
      <c r="FC23" s="611"/>
      <c r="FD23" s="600"/>
      <c r="FE23" s="600"/>
      <c r="FF23" s="827"/>
      <c r="FG23" s="827"/>
      <c r="FH23" s="827"/>
      <c r="FI23" s="827"/>
      <c r="FJ23" s="827"/>
      <c r="FK23" s="827"/>
      <c r="FL23" s="827"/>
      <c r="FM23" s="827"/>
      <c r="FN23" s="827"/>
      <c r="FO23" s="827"/>
      <c r="FP23" s="827"/>
      <c r="FQ23" s="827"/>
      <c r="FR23" s="827"/>
      <c r="FS23" s="827"/>
      <c r="FT23" s="827"/>
      <c r="FU23" s="827"/>
      <c r="FV23" s="606"/>
      <c r="FW23" s="606"/>
      <c r="FX23" s="582"/>
      <c r="FY23" s="583"/>
      <c r="FZ23" s="583"/>
      <c r="GA23" s="583"/>
      <c r="GB23" s="583"/>
      <c r="GC23" s="583"/>
      <c r="GD23" s="583"/>
      <c r="GE23" s="583"/>
      <c r="GF23" s="583"/>
      <c r="GG23" s="583"/>
      <c r="GH23" s="583"/>
      <c r="GI23" s="583"/>
      <c r="GJ23" s="583"/>
      <c r="GK23" s="583"/>
      <c r="GL23" s="583"/>
      <c r="GM23" s="583"/>
      <c r="GN23" s="583"/>
      <c r="GO23" s="583"/>
      <c r="GP23" s="583"/>
      <c r="GQ23" s="744"/>
      <c r="GR23" s="3"/>
      <c r="GS23" s="3"/>
      <c r="GT23" s="3"/>
      <c r="GU23" s="3"/>
      <c r="GV23" s="3"/>
      <c r="GW23" s="3"/>
      <c r="GX23" s="3"/>
      <c r="GY23" s="3"/>
      <c r="GZ23" s="186"/>
      <c r="HA23" s="186"/>
    </row>
    <row r="24" spans="1:209" s="138" customFormat="1" x14ac:dyDescent="0.2">
      <c r="A24" s="18"/>
      <c r="B24" s="954"/>
      <c r="C24" s="954"/>
      <c r="D24" s="954"/>
      <c r="E24" s="954"/>
      <c r="F24" s="954"/>
      <c r="G24" s="954"/>
      <c r="H24" s="954"/>
      <c r="I24" s="954"/>
      <c r="J24" s="954"/>
      <c r="K24" s="954"/>
      <c r="L24" s="954"/>
      <c r="M24" s="954"/>
      <c r="N24" s="954"/>
      <c r="O24" s="954"/>
      <c r="P24" s="954"/>
      <c r="Q24" s="954"/>
      <c r="R24" s="954"/>
      <c r="S24" s="954"/>
      <c r="T24" s="954"/>
      <c r="U24" s="954"/>
      <c r="V24" s="954"/>
      <c r="W24" s="954"/>
      <c r="X24" s="954"/>
      <c r="Y24" s="954"/>
      <c r="Z24" s="954"/>
      <c r="AA24" s="954"/>
      <c r="AB24" s="954"/>
      <c r="AC24" s="954"/>
      <c r="AD24" s="954"/>
      <c r="AE24" s="954"/>
      <c r="AF24" s="954"/>
      <c r="AG24" s="954"/>
      <c r="AH24" s="954"/>
      <c r="AI24" s="954"/>
      <c r="AJ24" s="954"/>
      <c r="AK24" s="954"/>
      <c r="AL24" s="954"/>
      <c r="AM24" s="954"/>
      <c r="AN24" s="954"/>
      <c r="AO24" s="954"/>
      <c r="AP24" s="954"/>
      <c r="AQ24" s="954"/>
      <c r="AR24" s="954"/>
      <c r="AS24" s="731">
        <v>5574</v>
      </c>
      <c r="AT24" s="1063" t="s">
        <v>220</v>
      </c>
      <c r="AU24" s="1064"/>
      <c r="AV24" s="1064"/>
      <c r="AW24" s="1064"/>
      <c r="AX24" s="1064"/>
      <c r="AY24" s="1064"/>
      <c r="AZ24" s="1064"/>
      <c r="BA24" s="1064"/>
      <c r="BB24" s="1064"/>
      <c r="BC24" s="1064"/>
      <c r="BD24" s="1064"/>
      <c r="BE24" s="1064"/>
      <c r="BF24" s="1064"/>
      <c r="BG24" s="1064"/>
      <c r="BH24" s="1065"/>
      <c r="BI24" s="551">
        <v>1274612</v>
      </c>
      <c r="BJ24" s="551"/>
      <c r="BK24" s="551"/>
      <c r="BL24" s="551"/>
      <c r="BM24" s="551"/>
      <c r="BN24" s="551"/>
      <c r="BO24" s="551"/>
      <c r="BP24" s="551"/>
      <c r="BQ24" s="551"/>
      <c r="BR24" s="551"/>
      <c r="BS24" s="551"/>
      <c r="BT24" s="551"/>
      <c r="BU24" s="551"/>
      <c r="BV24" s="551"/>
      <c r="BW24" s="551"/>
      <c r="BX24" s="551"/>
      <c r="BY24" s="551"/>
      <c r="BZ24" s="551"/>
      <c r="CA24" s="550"/>
      <c r="CB24" s="551"/>
      <c r="CC24" s="551"/>
      <c r="CD24" s="551"/>
      <c r="CE24" s="551"/>
      <c r="CF24" s="551"/>
      <c r="CG24" s="551"/>
      <c r="CH24" s="551"/>
      <c r="CI24" s="551"/>
      <c r="CJ24" s="551"/>
      <c r="CK24" s="551"/>
      <c r="CL24" s="551"/>
      <c r="CM24" s="551"/>
      <c r="CN24" s="551"/>
      <c r="CO24" s="551"/>
      <c r="CP24" s="551"/>
      <c r="CQ24" s="551"/>
      <c r="CR24" s="551"/>
      <c r="CS24" s="551"/>
      <c r="CT24" s="552"/>
      <c r="CU24" s="550"/>
      <c r="CV24" s="551"/>
      <c r="CW24" s="551"/>
      <c r="CX24" s="551"/>
      <c r="CY24" s="551"/>
      <c r="CZ24" s="551"/>
      <c r="DA24" s="551"/>
      <c r="DB24" s="551"/>
      <c r="DC24" s="551"/>
      <c r="DD24" s="551"/>
      <c r="DE24" s="551"/>
      <c r="DF24" s="551"/>
      <c r="DG24" s="551"/>
      <c r="DH24" s="551"/>
      <c r="DI24" s="551"/>
      <c r="DJ24" s="551"/>
      <c r="DK24" s="551"/>
      <c r="DL24" s="551"/>
      <c r="DM24" s="551"/>
      <c r="DN24" s="551"/>
      <c r="DO24" s="552"/>
      <c r="DP24" s="537"/>
      <c r="DQ24" s="538"/>
      <c r="DR24" s="551"/>
      <c r="DS24" s="551"/>
      <c r="DT24" s="551"/>
      <c r="DU24" s="551"/>
      <c r="DV24" s="551"/>
      <c r="DW24" s="551"/>
      <c r="DX24" s="551"/>
      <c r="DY24" s="551"/>
      <c r="DZ24" s="551"/>
      <c r="EA24" s="551"/>
      <c r="EB24" s="551"/>
      <c r="EC24" s="551"/>
      <c r="ED24" s="551"/>
      <c r="EE24" s="551"/>
      <c r="EF24" s="551"/>
      <c r="EG24" s="551"/>
      <c r="EH24" s="551"/>
      <c r="EI24" s="595"/>
      <c r="EJ24" s="601"/>
      <c r="EK24" s="537"/>
      <c r="EL24" s="538"/>
      <c r="EM24" s="551"/>
      <c r="EN24" s="551"/>
      <c r="EO24" s="551"/>
      <c r="EP24" s="551"/>
      <c r="EQ24" s="551"/>
      <c r="ER24" s="551"/>
      <c r="ES24" s="551"/>
      <c r="ET24" s="551"/>
      <c r="EU24" s="551"/>
      <c r="EV24" s="551"/>
      <c r="EW24" s="551"/>
      <c r="EX24" s="551"/>
      <c r="EY24" s="551"/>
      <c r="EZ24" s="551"/>
      <c r="FA24" s="551"/>
      <c r="FB24" s="595"/>
      <c r="FC24" s="601"/>
      <c r="FD24" s="538" t="s">
        <v>6</v>
      </c>
      <c r="FE24" s="538"/>
      <c r="FF24" s="687">
        <v>74793</v>
      </c>
      <c r="FG24" s="687"/>
      <c r="FH24" s="687"/>
      <c r="FI24" s="687"/>
      <c r="FJ24" s="687"/>
      <c r="FK24" s="687"/>
      <c r="FL24" s="687"/>
      <c r="FM24" s="687"/>
      <c r="FN24" s="687"/>
      <c r="FO24" s="687"/>
      <c r="FP24" s="687"/>
      <c r="FQ24" s="687"/>
      <c r="FR24" s="687"/>
      <c r="FS24" s="687"/>
      <c r="FT24" s="687"/>
      <c r="FU24" s="687"/>
      <c r="FV24" s="595" t="s">
        <v>7</v>
      </c>
      <c r="FW24" s="595"/>
      <c r="FX24" s="550">
        <f>+BI24+CA24+CU24-DR24-EM24-FF24</f>
        <v>1199819</v>
      </c>
      <c r="FY24" s="551"/>
      <c r="FZ24" s="551"/>
      <c r="GA24" s="551"/>
      <c r="GB24" s="551"/>
      <c r="GC24" s="551"/>
      <c r="GD24" s="551"/>
      <c r="GE24" s="551"/>
      <c r="GF24" s="551"/>
      <c r="GG24" s="551"/>
      <c r="GH24" s="551"/>
      <c r="GI24" s="551"/>
      <c r="GJ24" s="551"/>
      <c r="GK24" s="551"/>
      <c r="GL24" s="551"/>
      <c r="GM24" s="551"/>
      <c r="GN24" s="551"/>
      <c r="GO24" s="551"/>
      <c r="GP24" s="551"/>
      <c r="GQ24" s="746"/>
      <c r="GR24" s="3"/>
      <c r="GS24" s="3"/>
      <c r="GT24" s="3"/>
      <c r="GU24" s="3"/>
      <c r="GV24" s="3"/>
      <c r="GW24" s="3"/>
      <c r="GX24" s="3"/>
      <c r="GY24" s="3"/>
      <c r="GZ24" s="186"/>
      <c r="HA24" s="186"/>
    </row>
    <row r="25" spans="1:209" s="138" customFormat="1" ht="3" customHeight="1" x14ac:dyDescent="0.2">
      <c r="A25" s="20"/>
      <c r="B25" s="955"/>
      <c r="C25" s="955"/>
      <c r="D25" s="955"/>
      <c r="E25" s="955"/>
      <c r="F25" s="955"/>
      <c r="G25" s="955"/>
      <c r="H25" s="955"/>
      <c r="I25" s="955"/>
      <c r="J25" s="955"/>
      <c r="K25" s="955"/>
      <c r="L25" s="955"/>
      <c r="M25" s="955"/>
      <c r="N25" s="955"/>
      <c r="O25" s="955"/>
      <c r="P25" s="955"/>
      <c r="Q25" s="955"/>
      <c r="R25" s="955"/>
      <c r="S25" s="955"/>
      <c r="T25" s="955"/>
      <c r="U25" s="955"/>
      <c r="V25" s="955"/>
      <c r="W25" s="955"/>
      <c r="X25" s="955"/>
      <c r="Y25" s="955"/>
      <c r="Z25" s="955"/>
      <c r="AA25" s="955"/>
      <c r="AB25" s="955"/>
      <c r="AC25" s="955"/>
      <c r="AD25" s="955"/>
      <c r="AE25" s="955"/>
      <c r="AF25" s="955"/>
      <c r="AG25" s="955"/>
      <c r="AH25" s="955"/>
      <c r="AI25" s="955"/>
      <c r="AJ25" s="955"/>
      <c r="AK25" s="955"/>
      <c r="AL25" s="955"/>
      <c r="AM25" s="955"/>
      <c r="AN25" s="955"/>
      <c r="AO25" s="955"/>
      <c r="AP25" s="955"/>
      <c r="AQ25" s="955"/>
      <c r="AR25" s="955"/>
      <c r="AS25" s="732"/>
      <c r="AT25" s="189"/>
      <c r="AU25" s="157"/>
      <c r="AV25" s="157"/>
      <c r="AW25" s="157"/>
      <c r="AX25" s="157"/>
      <c r="AY25" s="157"/>
      <c r="AZ25" s="61"/>
      <c r="BA25" s="190"/>
      <c r="BB25" s="190"/>
      <c r="BC25" s="190"/>
      <c r="BD25" s="157"/>
      <c r="BE25" s="157"/>
      <c r="BF25" s="157"/>
      <c r="BG25" s="157"/>
      <c r="BH25" s="168"/>
      <c r="BI25" s="583"/>
      <c r="BJ25" s="583"/>
      <c r="BK25" s="583"/>
      <c r="BL25" s="583"/>
      <c r="BM25" s="583"/>
      <c r="BN25" s="583"/>
      <c r="BO25" s="583"/>
      <c r="BP25" s="583"/>
      <c r="BQ25" s="583"/>
      <c r="BR25" s="583"/>
      <c r="BS25" s="583"/>
      <c r="BT25" s="583"/>
      <c r="BU25" s="583"/>
      <c r="BV25" s="583"/>
      <c r="BW25" s="583"/>
      <c r="BX25" s="583"/>
      <c r="BY25" s="583"/>
      <c r="BZ25" s="583"/>
      <c r="CA25" s="582"/>
      <c r="CB25" s="583"/>
      <c r="CC25" s="583"/>
      <c r="CD25" s="583"/>
      <c r="CE25" s="583"/>
      <c r="CF25" s="583"/>
      <c r="CG25" s="583"/>
      <c r="CH25" s="583"/>
      <c r="CI25" s="583"/>
      <c r="CJ25" s="583"/>
      <c r="CK25" s="583"/>
      <c r="CL25" s="583"/>
      <c r="CM25" s="583"/>
      <c r="CN25" s="583"/>
      <c r="CO25" s="583"/>
      <c r="CP25" s="583"/>
      <c r="CQ25" s="583"/>
      <c r="CR25" s="583"/>
      <c r="CS25" s="583"/>
      <c r="CT25" s="584"/>
      <c r="CU25" s="582"/>
      <c r="CV25" s="583"/>
      <c r="CW25" s="583"/>
      <c r="CX25" s="583"/>
      <c r="CY25" s="583"/>
      <c r="CZ25" s="583"/>
      <c r="DA25" s="583"/>
      <c r="DB25" s="583"/>
      <c r="DC25" s="583"/>
      <c r="DD25" s="583"/>
      <c r="DE25" s="583"/>
      <c r="DF25" s="583"/>
      <c r="DG25" s="583"/>
      <c r="DH25" s="583"/>
      <c r="DI25" s="583"/>
      <c r="DJ25" s="583"/>
      <c r="DK25" s="583"/>
      <c r="DL25" s="583"/>
      <c r="DM25" s="583"/>
      <c r="DN25" s="583"/>
      <c r="DO25" s="584"/>
      <c r="DP25" s="599"/>
      <c r="DQ25" s="600"/>
      <c r="DR25" s="603"/>
      <c r="DS25" s="603"/>
      <c r="DT25" s="603"/>
      <c r="DU25" s="603"/>
      <c r="DV25" s="603"/>
      <c r="DW25" s="603"/>
      <c r="DX25" s="603"/>
      <c r="DY25" s="603"/>
      <c r="DZ25" s="603"/>
      <c r="EA25" s="603"/>
      <c r="EB25" s="603"/>
      <c r="EC25" s="603"/>
      <c r="ED25" s="603"/>
      <c r="EE25" s="603"/>
      <c r="EF25" s="603"/>
      <c r="EG25" s="603"/>
      <c r="EH25" s="603"/>
      <c r="EI25" s="606"/>
      <c r="EJ25" s="611"/>
      <c r="EK25" s="599"/>
      <c r="EL25" s="600"/>
      <c r="EM25" s="603"/>
      <c r="EN25" s="603"/>
      <c r="EO25" s="603"/>
      <c r="EP25" s="603"/>
      <c r="EQ25" s="603"/>
      <c r="ER25" s="603"/>
      <c r="ES25" s="603"/>
      <c r="ET25" s="603"/>
      <c r="EU25" s="603"/>
      <c r="EV25" s="603"/>
      <c r="EW25" s="603"/>
      <c r="EX25" s="603"/>
      <c r="EY25" s="603"/>
      <c r="EZ25" s="603"/>
      <c r="FA25" s="603"/>
      <c r="FB25" s="606"/>
      <c r="FC25" s="611"/>
      <c r="FD25" s="600"/>
      <c r="FE25" s="600"/>
      <c r="FF25" s="827"/>
      <c r="FG25" s="827"/>
      <c r="FH25" s="827"/>
      <c r="FI25" s="827"/>
      <c r="FJ25" s="827"/>
      <c r="FK25" s="827"/>
      <c r="FL25" s="827"/>
      <c r="FM25" s="827"/>
      <c r="FN25" s="827"/>
      <c r="FO25" s="827"/>
      <c r="FP25" s="827"/>
      <c r="FQ25" s="827"/>
      <c r="FR25" s="827"/>
      <c r="FS25" s="827"/>
      <c r="FT25" s="827"/>
      <c r="FU25" s="827"/>
      <c r="FV25" s="606"/>
      <c r="FW25" s="606"/>
      <c r="FX25" s="582"/>
      <c r="FY25" s="583"/>
      <c r="FZ25" s="583"/>
      <c r="GA25" s="583"/>
      <c r="GB25" s="583"/>
      <c r="GC25" s="583"/>
      <c r="GD25" s="583"/>
      <c r="GE25" s="583"/>
      <c r="GF25" s="583"/>
      <c r="GG25" s="583"/>
      <c r="GH25" s="583"/>
      <c r="GI25" s="583"/>
      <c r="GJ25" s="583"/>
      <c r="GK25" s="583"/>
      <c r="GL25" s="583"/>
      <c r="GM25" s="583"/>
      <c r="GN25" s="583"/>
      <c r="GO25" s="583"/>
      <c r="GP25" s="583"/>
      <c r="GQ25" s="744"/>
      <c r="GR25" s="3"/>
      <c r="GS25" s="3"/>
      <c r="GT25" s="3"/>
      <c r="GU25" s="3"/>
      <c r="GV25" s="3"/>
      <c r="GW25" s="3"/>
      <c r="GX25" s="3"/>
      <c r="GY25" s="3"/>
      <c r="GZ25" s="186"/>
      <c r="HA25" s="186"/>
    </row>
    <row r="26" spans="1:209" s="138" customFormat="1" ht="12.75" customHeight="1" x14ac:dyDescent="0.2">
      <c r="A26" s="16"/>
      <c r="B26" s="988" t="s">
        <v>158</v>
      </c>
      <c r="C26" s="988"/>
      <c r="D26" s="988"/>
      <c r="E26" s="988"/>
      <c r="F26" s="988"/>
      <c r="G26" s="988"/>
      <c r="H26" s="988"/>
      <c r="I26" s="988"/>
      <c r="J26" s="988"/>
      <c r="K26" s="988"/>
      <c r="L26" s="988"/>
      <c r="M26" s="988"/>
      <c r="N26" s="988"/>
      <c r="O26" s="988"/>
      <c r="P26" s="988"/>
      <c r="Q26" s="988"/>
      <c r="R26" s="988"/>
      <c r="S26" s="988"/>
      <c r="T26" s="988"/>
      <c r="U26" s="988"/>
      <c r="V26" s="988"/>
      <c r="W26" s="988"/>
      <c r="X26" s="988"/>
      <c r="Y26" s="988"/>
      <c r="Z26" s="988"/>
      <c r="AA26" s="988"/>
      <c r="AB26" s="988"/>
      <c r="AC26" s="988"/>
      <c r="AD26" s="988"/>
      <c r="AE26" s="988"/>
      <c r="AF26" s="988"/>
      <c r="AG26" s="988"/>
      <c r="AH26" s="988"/>
      <c r="AI26" s="988"/>
      <c r="AJ26" s="988"/>
      <c r="AK26" s="988"/>
      <c r="AL26" s="988"/>
      <c r="AM26" s="988"/>
      <c r="AN26" s="988"/>
      <c r="AO26" s="988"/>
      <c r="AP26" s="988"/>
      <c r="AQ26" s="988"/>
      <c r="AR26" s="988"/>
      <c r="AS26" s="731">
        <v>5555</v>
      </c>
      <c r="AT26" s="676" t="s">
        <v>219</v>
      </c>
      <c r="AU26" s="677"/>
      <c r="AV26" s="677"/>
      <c r="AW26" s="677"/>
      <c r="AX26" s="677"/>
      <c r="AY26" s="677"/>
      <c r="AZ26" s="677"/>
      <c r="BA26" s="677"/>
      <c r="BB26" s="677"/>
      <c r="BC26" s="677"/>
      <c r="BD26" s="677"/>
      <c r="BE26" s="677"/>
      <c r="BF26" s="677"/>
      <c r="BG26" s="677"/>
      <c r="BH26" s="678"/>
      <c r="BI26" s="626">
        <v>7781</v>
      </c>
      <c r="BJ26" s="551"/>
      <c r="BK26" s="551"/>
      <c r="BL26" s="551"/>
      <c r="BM26" s="551"/>
      <c r="BN26" s="551"/>
      <c r="BO26" s="551"/>
      <c r="BP26" s="551"/>
      <c r="BQ26" s="551"/>
      <c r="BR26" s="551"/>
      <c r="BS26" s="551"/>
      <c r="BT26" s="551"/>
      <c r="BU26" s="551"/>
      <c r="BV26" s="551"/>
      <c r="BW26" s="551"/>
      <c r="BX26" s="551"/>
      <c r="BY26" s="551"/>
      <c r="BZ26" s="551"/>
      <c r="CA26" s="550"/>
      <c r="CB26" s="551"/>
      <c r="CC26" s="551"/>
      <c r="CD26" s="551"/>
      <c r="CE26" s="551"/>
      <c r="CF26" s="551"/>
      <c r="CG26" s="551"/>
      <c r="CH26" s="551"/>
      <c r="CI26" s="551"/>
      <c r="CJ26" s="551"/>
      <c r="CK26" s="551"/>
      <c r="CL26" s="551"/>
      <c r="CM26" s="551"/>
      <c r="CN26" s="551"/>
      <c r="CO26" s="551"/>
      <c r="CP26" s="551"/>
      <c r="CQ26" s="551"/>
      <c r="CR26" s="551"/>
      <c r="CS26" s="551"/>
      <c r="CT26" s="552"/>
      <c r="CU26" s="550"/>
      <c r="CV26" s="551"/>
      <c r="CW26" s="551"/>
      <c r="CX26" s="551"/>
      <c r="CY26" s="551"/>
      <c r="CZ26" s="551"/>
      <c r="DA26" s="551"/>
      <c r="DB26" s="551"/>
      <c r="DC26" s="551"/>
      <c r="DD26" s="551"/>
      <c r="DE26" s="551"/>
      <c r="DF26" s="551"/>
      <c r="DG26" s="551"/>
      <c r="DH26" s="551"/>
      <c r="DI26" s="551"/>
      <c r="DJ26" s="551"/>
      <c r="DK26" s="551"/>
      <c r="DL26" s="551"/>
      <c r="DM26" s="551"/>
      <c r="DN26" s="551"/>
      <c r="DO26" s="552"/>
      <c r="DP26" s="537"/>
      <c r="DQ26" s="538"/>
      <c r="DR26" s="551"/>
      <c r="DS26" s="551"/>
      <c r="DT26" s="551"/>
      <c r="DU26" s="551"/>
      <c r="DV26" s="551"/>
      <c r="DW26" s="551"/>
      <c r="DX26" s="551"/>
      <c r="DY26" s="551"/>
      <c r="DZ26" s="551"/>
      <c r="EA26" s="551"/>
      <c r="EB26" s="551"/>
      <c r="EC26" s="551"/>
      <c r="ED26" s="551"/>
      <c r="EE26" s="551"/>
      <c r="EF26" s="551"/>
      <c r="EG26" s="551"/>
      <c r="EH26" s="551"/>
      <c r="EI26" s="595"/>
      <c r="EJ26" s="601"/>
      <c r="EK26" s="537"/>
      <c r="EL26" s="538"/>
      <c r="EM26" s="551"/>
      <c r="EN26" s="551"/>
      <c r="EO26" s="551"/>
      <c r="EP26" s="551"/>
      <c r="EQ26" s="551"/>
      <c r="ER26" s="551"/>
      <c r="ES26" s="551"/>
      <c r="ET26" s="551"/>
      <c r="EU26" s="551"/>
      <c r="EV26" s="551"/>
      <c r="EW26" s="551"/>
      <c r="EX26" s="551"/>
      <c r="EY26" s="551"/>
      <c r="EZ26" s="551"/>
      <c r="FA26" s="551"/>
      <c r="FB26" s="595"/>
      <c r="FC26" s="601"/>
      <c r="FD26" s="538"/>
      <c r="FE26" s="538"/>
      <c r="FF26" s="687"/>
      <c r="FG26" s="687"/>
      <c r="FH26" s="687"/>
      <c r="FI26" s="687"/>
      <c r="FJ26" s="687"/>
      <c r="FK26" s="687"/>
      <c r="FL26" s="687"/>
      <c r="FM26" s="687"/>
      <c r="FN26" s="687"/>
      <c r="FO26" s="687"/>
      <c r="FP26" s="687"/>
      <c r="FQ26" s="687"/>
      <c r="FR26" s="687"/>
      <c r="FS26" s="687"/>
      <c r="FT26" s="687"/>
      <c r="FU26" s="687"/>
      <c r="FV26" s="595"/>
      <c r="FW26" s="595"/>
      <c r="FX26" s="550">
        <f>+BI26+CA26+CU26-DR26-EM26-FF26</f>
        <v>7781</v>
      </c>
      <c r="FY26" s="551"/>
      <c r="FZ26" s="551"/>
      <c r="GA26" s="551"/>
      <c r="GB26" s="551"/>
      <c r="GC26" s="551"/>
      <c r="GD26" s="551"/>
      <c r="GE26" s="551"/>
      <c r="GF26" s="551"/>
      <c r="GG26" s="551"/>
      <c r="GH26" s="551"/>
      <c r="GI26" s="551"/>
      <c r="GJ26" s="551"/>
      <c r="GK26" s="551"/>
      <c r="GL26" s="551"/>
      <c r="GM26" s="551"/>
      <c r="GN26" s="551"/>
      <c r="GO26" s="551"/>
      <c r="GP26" s="551"/>
      <c r="GQ26" s="746"/>
      <c r="GR26" s="3"/>
      <c r="GS26" s="3"/>
      <c r="GT26" s="3"/>
      <c r="GU26" s="3"/>
      <c r="GV26" s="3"/>
      <c r="GW26" s="3"/>
      <c r="GX26" s="3"/>
      <c r="GY26" s="3"/>
      <c r="GZ26" s="186"/>
      <c r="HA26" s="186"/>
    </row>
    <row r="27" spans="1:209" s="138" customFormat="1" ht="3" customHeight="1" x14ac:dyDescent="0.2">
      <c r="A27" s="18"/>
      <c r="B27" s="954"/>
      <c r="C27" s="954"/>
      <c r="D27" s="954"/>
      <c r="E27" s="954"/>
      <c r="F27" s="954"/>
      <c r="G27" s="954"/>
      <c r="H27" s="954"/>
      <c r="I27" s="954"/>
      <c r="J27" s="954"/>
      <c r="K27" s="954"/>
      <c r="L27" s="954"/>
      <c r="M27" s="954"/>
      <c r="N27" s="954"/>
      <c r="O27" s="954"/>
      <c r="P27" s="954"/>
      <c r="Q27" s="954"/>
      <c r="R27" s="954"/>
      <c r="S27" s="954"/>
      <c r="T27" s="954"/>
      <c r="U27" s="954"/>
      <c r="V27" s="954"/>
      <c r="W27" s="954"/>
      <c r="X27" s="954"/>
      <c r="Y27" s="954"/>
      <c r="Z27" s="954"/>
      <c r="AA27" s="954"/>
      <c r="AB27" s="954"/>
      <c r="AC27" s="954"/>
      <c r="AD27" s="954"/>
      <c r="AE27" s="954"/>
      <c r="AF27" s="954"/>
      <c r="AG27" s="954"/>
      <c r="AH27" s="954"/>
      <c r="AI27" s="954"/>
      <c r="AJ27" s="954"/>
      <c r="AK27" s="954"/>
      <c r="AL27" s="954"/>
      <c r="AM27" s="954"/>
      <c r="AN27" s="954"/>
      <c r="AO27" s="954"/>
      <c r="AP27" s="954"/>
      <c r="AQ27" s="954"/>
      <c r="AR27" s="954"/>
      <c r="AS27" s="732"/>
      <c r="AT27" s="691"/>
      <c r="AU27" s="692"/>
      <c r="AV27" s="692"/>
      <c r="AW27" s="692"/>
      <c r="AX27" s="692"/>
      <c r="AY27" s="692"/>
      <c r="AZ27" s="692"/>
      <c r="BA27" s="692"/>
      <c r="BB27" s="692"/>
      <c r="BC27" s="692"/>
      <c r="BD27" s="692"/>
      <c r="BE27" s="692"/>
      <c r="BF27" s="692"/>
      <c r="BG27" s="692"/>
      <c r="BH27" s="692"/>
      <c r="BI27" s="623"/>
      <c r="BJ27" s="583"/>
      <c r="BK27" s="583"/>
      <c r="BL27" s="583"/>
      <c r="BM27" s="583"/>
      <c r="BN27" s="583"/>
      <c r="BO27" s="583"/>
      <c r="BP27" s="583"/>
      <c r="BQ27" s="583"/>
      <c r="BR27" s="583"/>
      <c r="BS27" s="583"/>
      <c r="BT27" s="583"/>
      <c r="BU27" s="583"/>
      <c r="BV27" s="583"/>
      <c r="BW27" s="583"/>
      <c r="BX27" s="583"/>
      <c r="BY27" s="583"/>
      <c r="BZ27" s="583"/>
      <c r="CA27" s="582"/>
      <c r="CB27" s="583"/>
      <c r="CC27" s="583"/>
      <c r="CD27" s="583"/>
      <c r="CE27" s="583"/>
      <c r="CF27" s="583"/>
      <c r="CG27" s="583"/>
      <c r="CH27" s="583"/>
      <c r="CI27" s="583"/>
      <c r="CJ27" s="583"/>
      <c r="CK27" s="583"/>
      <c r="CL27" s="583"/>
      <c r="CM27" s="583"/>
      <c r="CN27" s="583"/>
      <c r="CO27" s="583"/>
      <c r="CP27" s="583"/>
      <c r="CQ27" s="583"/>
      <c r="CR27" s="583"/>
      <c r="CS27" s="583"/>
      <c r="CT27" s="584"/>
      <c r="CU27" s="582"/>
      <c r="CV27" s="583"/>
      <c r="CW27" s="583"/>
      <c r="CX27" s="583"/>
      <c r="CY27" s="583"/>
      <c r="CZ27" s="583"/>
      <c r="DA27" s="583"/>
      <c r="DB27" s="583"/>
      <c r="DC27" s="583"/>
      <c r="DD27" s="583"/>
      <c r="DE27" s="583"/>
      <c r="DF27" s="583"/>
      <c r="DG27" s="583"/>
      <c r="DH27" s="583"/>
      <c r="DI27" s="583"/>
      <c r="DJ27" s="583"/>
      <c r="DK27" s="583"/>
      <c r="DL27" s="583"/>
      <c r="DM27" s="583"/>
      <c r="DN27" s="583"/>
      <c r="DO27" s="584"/>
      <c r="DP27" s="599"/>
      <c r="DQ27" s="600"/>
      <c r="DR27" s="603"/>
      <c r="DS27" s="603"/>
      <c r="DT27" s="603"/>
      <c r="DU27" s="603"/>
      <c r="DV27" s="603"/>
      <c r="DW27" s="603"/>
      <c r="DX27" s="603"/>
      <c r="DY27" s="603"/>
      <c r="DZ27" s="603"/>
      <c r="EA27" s="603"/>
      <c r="EB27" s="603"/>
      <c r="EC27" s="603"/>
      <c r="ED27" s="603"/>
      <c r="EE27" s="603"/>
      <c r="EF27" s="603"/>
      <c r="EG27" s="603"/>
      <c r="EH27" s="603"/>
      <c r="EI27" s="606"/>
      <c r="EJ27" s="611"/>
      <c r="EK27" s="599"/>
      <c r="EL27" s="600"/>
      <c r="EM27" s="603"/>
      <c r="EN27" s="603"/>
      <c r="EO27" s="603"/>
      <c r="EP27" s="603"/>
      <c r="EQ27" s="603"/>
      <c r="ER27" s="603"/>
      <c r="ES27" s="603"/>
      <c r="ET27" s="603"/>
      <c r="EU27" s="603"/>
      <c r="EV27" s="603"/>
      <c r="EW27" s="603"/>
      <c r="EX27" s="603"/>
      <c r="EY27" s="603"/>
      <c r="EZ27" s="603"/>
      <c r="FA27" s="603"/>
      <c r="FB27" s="606"/>
      <c r="FC27" s="611"/>
      <c r="FD27" s="600"/>
      <c r="FE27" s="600"/>
      <c r="FF27" s="827"/>
      <c r="FG27" s="827"/>
      <c r="FH27" s="827"/>
      <c r="FI27" s="827"/>
      <c r="FJ27" s="827"/>
      <c r="FK27" s="827"/>
      <c r="FL27" s="827"/>
      <c r="FM27" s="827"/>
      <c r="FN27" s="827"/>
      <c r="FO27" s="827"/>
      <c r="FP27" s="827"/>
      <c r="FQ27" s="827"/>
      <c r="FR27" s="827"/>
      <c r="FS27" s="827"/>
      <c r="FT27" s="827"/>
      <c r="FU27" s="827"/>
      <c r="FV27" s="606"/>
      <c r="FW27" s="606"/>
      <c r="FX27" s="582"/>
      <c r="FY27" s="583"/>
      <c r="FZ27" s="583"/>
      <c r="GA27" s="583"/>
      <c r="GB27" s="583"/>
      <c r="GC27" s="583"/>
      <c r="GD27" s="583"/>
      <c r="GE27" s="583"/>
      <c r="GF27" s="583"/>
      <c r="GG27" s="583"/>
      <c r="GH27" s="583"/>
      <c r="GI27" s="583"/>
      <c r="GJ27" s="583"/>
      <c r="GK27" s="583"/>
      <c r="GL27" s="583"/>
      <c r="GM27" s="583"/>
      <c r="GN27" s="583"/>
      <c r="GO27" s="583"/>
      <c r="GP27" s="583"/>
      <c r="GQ27" s="744"/>
      <c r="GR27" s="3"/>
      <c r="GS27" s="3"/>
      <c r="GT27" s="3"/>
      <c r="GU27" s="3"/>
      <c r="GV27" s="3"/>
      <c r="GW27" s="3"/>
      <c r="GX27" s="3"/>
      <c r="GY27" s="3"/>
      <c r="GZ27" s="186"/>
      <c r="HA27" s="186"/>
    </row>
    <row r="28" spans="1:209" s="138" customFormat="1" x14ac:dyDescent="0.2">
      <c r="A28" s="18"/>
      <c r="B28" s="954"/>
      <c r="C28" s="954"/>
      <c r="D28" s="954"/>
      <c r="E28" s="954"/>
      <c r="F28" s="954"/>
      <c r="G28" s="954"/>
      <c r="H28" s="954"/>
      <c r="I28" s="954"/>
      <c r="J28" s="954"/>
      <c r="K28" s="954"/>
      <c r="L28" s="954"/>
      <c r="M28" s="954"/>
      <c r="N28" s="954"/>
      <c r="O28" s="954"/>
      <c r="P28" s="954"/>
      <c r="Q28" s="954"/>
      <c r="R28" s="954"/>
      <c r="S28" s="954"/>
      <c r="T28" s="954"/>
      <c r="U28" s="954"/>
      <c r="V28" s="954"/>
      <c r="W28" s="954"/>
      <c r="X28" s="954"/>
      <c r="Y28" s="954"/>
      <c r="Z28" s="954"/>
      <c r="AA28" s="954"/>
      <c r="AB28" s="954"/>
      <c r="AC28" s="954"/>
      <c r="AD28" s="954"/>
      <c r="AE28" s="954"/>
      <c r="AF28" s="954"/>
      <c r="AG28" s="954"/>
      <c r="AH28" s="954"/>
      <c r="AI28" s="954"/>
      <c r="AJ28" s="954"/>
      <c r="AK28" s="954"/>
      <c r="AL28" s="954"/>
      <c r="AM28" s="954"/>
      <c r="AN28" s="954"/>
      <c r="AO28" s="954"/>
      <c r="AP28" s="954"/>
      <c r="AQ28" s="954"/>
      <c r="AR28" s="954"/>
      <c r="AS28" s="731">
        <v>5575</v>
      </c>
      <c r="AT28" s="676" t="s">
        <v>220</v>
      </c>
      <c r="AU28" s="677"/>
      <c r="AV28" s="677"/>
      <c r="AW28" s="677"/>
      <c r="AX28" s="677"/>
      <c r="AY28" s="677"/>
      <c r="AZ28" s="677"/>
      <c r="BA28" s="677"/>
      <c r="BB28" s="677"/>
      <c r="BC28" s="677"/>
      <c r="BD28" s="677"/>
      <c r="BE28" s="677"/>
      <c r="BF28" s="677"/>
      <c r="BG28" s="677"/>
      <c r="BH28" s="678"/>
      <c r="BI28" s="626">
        <v>7781</v>
      </c>
      <c r="BJ28" s="551"/>
      <c r="BK28" s="551"/>
      <c r="BL28" s="551"/>
      <c r="BM28" s="551"/>
      <c r="BN28" s="551"/>
      <c r="BO28" s="551"/>
      <c r="BP28" s="551"/>
      <c r="BQ28" s="551"/>
      <c r="BR28" s="551"/>
      <c r="BS28" s="551"/>
      <c r="BT28" s="551"/>
      <c r="BU28" s="551"/>
      <c r="BV28" s="551"/>
      <c r="BW28" s="551"/>
      <c r="BX28" s="551"/>
      <c r="BY28" s="551"/>
      <c r="BZ28" s="551"/>
      <c r="CA28" s="550"/>
      <c r="CB28" s="551"/>
      <c r="CC28" s="551"/>
      <c r="CD28" s="551"/>
      <c r="CE28" s="551"/>
      <c r="CF28" s="551"/>
      <c r="CG28" s="551"/>
      <c r="CH28" s="551"/>
      <c r="CI28" s="551"/>
      <c r="CJ28" s="551"/>
      <c r="CK28" s="551"/>
      <c r="CL28" s="551"/>
      <c r="CM28" s="551"/>
      <c r="CN28" s="551"/>
      <c r="CO28" s="551"/>
      <c r="CP28" s="551"/>
      <c r="CQ28" s="551"/>
      <c r="CR28" s="551"/>
      <c r="CS28" s="551"/>
      <c r="CT28" s="552"/>
      <c r="CU28" s="550"/>
      <c r="CV28" s="551"/>
      <c r="CW28" s="551"/>
      <c r="CX28" s="551"/>
      <c r="CY28" s="551"/>
      <c r="CZ28" s="551"/>
      <c r="DA28" s="551"/>
      <c r="DB28" s="551"/>
      <c r="DC28" s="551"/>
      <c r="DD28" s="551"/>
      <c r="DE28" s="551"/>
      <c r="DF28" s="551"/>
      <c r="DG28" s="551"/>
      <c r="DH28" s="551"/>
      <c r="DI28" s="551"/>
      <c r="DJ28" s="551"/>
      <c r="DK28" s="551"/>
      <c r="DL28" s="551"/>
      <c r="DM28" s="551"/>
      <c r="DN28" s="551"/>
      <c r="DO28" s="552"/>
      <c r="DP28" s="537"/>
      <c r="DQ28" s="538"/>
      <c r="DR28" s="551"/>
      <c r="DS28" s="551"/>
      <c r="DT28" s="551"/>
      <c r="DU28" s="551"/>
      <c r="DV28" s="551"/>
      <c r="DW28" s="551"/>
      <c r="DX28" s="551"/>
      <c r="DY28" s="551"/>
      <c r="DZ28" s="551"/>
      <c r="EA28" s="551"/>
      <c r="EB28" s="551"/>
      <c r="EC28" s="551"/>
      <c r="ED28" s="551"/>
      <c r="EE28" s="551"/>
      <c r="EF28" s="551"/>
      <c r="EG28" s="551"/>
      <c r="EH28" s="551"/>
      <c r="EI28" s="595"/>
      <c r="EJ28" s="601"/>
      <c r="EK28" s="537"/>
      <c r="EL28" s="538"/>
      <c r="EM28" s="551"/>
      <c r="EN28" s="551"/>
      <c r="EO28" s="551"/>
      <c r="EP28" s="551"/>
      <c r="EQ28" s="551"/>
      <c r="ER28" s="551"/>
      <c r="ES28" s="551"/>
      <c r="ET28" s="551"/>
      <c r="EU28" s="551"/>
      <c r="EV28" s="551"/>
      <c r="EW28" s="551"/>
      <c r="EX28" s="551"/>
      <c r="EY28" s="551"/>
      <c r="EZ28" s="551"/>
      <c r="FA28" s="551"/>
      <c r="FB28" s="595"/>
      <c r="FC28" s="601"/>
      <c r="FD28" s="538"/>
      <c r="FE28" s="538"/>
      <c r="FF28" s="687"/>
      <c r="FG28" s="687"/>
      <c r="FH28" s="687"/>
      <c r="FI28" s="687"/>
      <c r="FJ28" s="687"/>
      <c r="FK28" s="687"/>
      <c r="FL28" s="687"/>
      <c r="FM28" s="687"/>
      <c r="FN28" s="687"/>
      <c r="FO28" s="687"/>
      <c r="FP28" s="687"/>
      <c r="FQ28" s="687"/>
      <c r="FR28" s="687"/>
      <c r="FS28" s="687"/>
      <c r="FT28" s="687"/>
      <c r="FU28" s="687"/>
      <c r="FV28" s="595"/>
      <c r="FW28" s="595"/>
      <c r="FX28" s="550">
        <f>+BI28+CA28+CU28-DR28-EM28-FF28</f>
        <v>7781</v>
      </c>
      <c r="FY28" s="551"/>
      <c r="FZ28" s="551"/>
      <c r="GA28" s="551"/>
      <c r="GB28" s="551"/>
      <c r="GC28" s="551"/>
      <c r="GD28" s="551"/>
      <c r="GE28" s="551"/>
      <c r="GF28" s="551"/>
      <c r="GG28" s="551"/>
      <c r="GH28" s="551"/>
      <c r="GI28" s="551"/>
      <c r="GJ28" s="551"/>
      <c r="GK28" s="551"/>
      <c r="GL28" s="551"/>
      <c r="GM28" s="551"/>
      <c r="GN28" s="551"/>
      <c r="GO28" s="551"/>
      <c r="GP28" s="551"/>
      <c r="GQ28" s="746"/>
      <c r="GR28" s="3"/>
      <c r="GS28" s="3"/>
      <c r="GT28" s="3"/>
      <c r="GU28" s="3"/>
      <c r="GV28" s="3"/>
      <c r="GW28" s="3"/>
      <c r="GX28" s="3"/>
      <c r="GY28" s="3"/>
      <c r="GZ28" s="186"/>
      <c r="HA28" s="186"/>
    </row>
    <row r="29" spans="1:209" s="138" customFormat="1" ht="3" customHeight="1" x14ac:dyDescent="0.2">
      <c r="A29" s="20"/>
      <c r="B29" s="955"/>
      <c r="C29" s="955"/>
      <c r="D29" s="955"/>
      <c r="E29" s="955"/>
      <c r="F29" s="955"/>
      <c r="G29" s="955"/>
      <c r="H29" s="955"/>
      <c r="I29" s="955"/>
      <c r="J29" s="955"/>
      <c r="K29" s="955"/>
      <c r="L29" s="955"/>
      <c r="M29" s="955"/>
      <c r="N29" s="955"/>
      <c r="O29" s="955"/>
      <c r="P29" s="955"/>
      <c r="Q29" s="955"/>
      <c r="R29" s="955"/>
      <c r="S29" s="955"/>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732"/>
      <c r="AT29" s="693"/>
      <c r="AU29" s="694"/>
      <c r="AV29" s="694"/>
      <c r="AW29" s="694"/>
      <c r="AX29" s="694"/>
      <c r="AY29" s="694"/>
      <c r="AZ29" s="694"/>
      <c r="BA29" s="694"/>
      <c r="BB29" s="694"/>
      <c r="BC29" s="694"/>
      <c r="BD29" s="694"/>
      <c r="BE29" s="694"/>
      <c r="BF29" s="694"/>
      <c r="BG29" s="694"/>
      <c r="BH29" s="1164"/>
      <c r="BI29" s="623"/>
      <c r="BJ29" s="583"/>
      <c r="BK29" s="583"/>
      <c r="BL29" s="583"/>
      <c r="BM29" s="583"/>
      <c r="BN29" s="583"/>
      <c r="BO29" s="583"/>
      <c r="BP29" s="583"/>
      <c r="BQ29" s="583"/>
      <c r="BR29" s="583"/>
      <c r="BS29" s="583"/>
      <c r="BT29" s="583"/>
      <c r="BU29" s="583"/>
      <c r="BV29" s="583"/>
      <c r="BW29" s="583"/>
      <c r="BX29" s="583"/>
      <c r="BY29" s="583"/>
      <c r="BZ29" s="583"/>
      <c r="CA29" s="582"/>
      <c r="CB29" s="583"/>
      <c r="CC29" s="583"/>
      <c r="CD29" s="583"/>
      <c r="CE29" s="583"/>
      <c r="CF29" s="583"/>
      <c r="CG29" s="583"/>
      <c r="CH29" s="583"/>
      <c r="CI29" s="583"/>
      <c r="CJ29" s="583"/>
      <c r="CK29" s="583"/>
      <c r="CL29" s="583"/>
      <c r="CM29" s="583"/>
      <c r="CN29" s="583"/>
      <c r="CO29" s="583"/>
      <c r="CP29" s="583"/>
      <c r="CQ29" s="583"/>
      <c r="CR29" s="583"/>
      <c r="CS29" s="583"/>
      <c r="CT29" s="584"/>
      <c r="CU29" s="582"/>
      <c r="CV29" s="583"/>
      <c r="CW29" s="583"/>
      <c r="CX29" s="583"/>
      <c r="CY29" s="583"/>
      <c r="CZ29" s="583"/>
      <c r="DA29" s="583"/>
      <c r="DB29" s="583"/>
      <c r="DC29" s="583"/>
      <c r="DD29" s="583"/>
      <c r="DE29" s="583"/>
      <c r="DF29" s="583"/>
      <c r="DG29" s="583"/>
      <c r="DH29" s="583"/>
      <c r="DI29" s="583"/>
      <c r="DJ29" s="583"/>
      <c r="DK29" s="583"/>
      <c r="DL29" s="583"/>
      <c r="DM29" s="583"/>
      <c r="DN29" s="583"/>
      <c r="DO29" s="584"/>
      <c r="DP29" s="587"/>
      <c r="DQ29" s="588"/>
      <c r="DR29" s="583"/>
      <c r="DS29" s="583"/>
      <c r="DT29" s="583"/>
      <c r="DU29" s="583"/>
      <c r="DV29" s="583"/>
      <c r="DW29" s="583"/>
      <c r="DX29" s="583"/>
      <c r="DY29" s="583"/>
      <c r="DZ29" s="583"/>
      <c r="EA29" s="583"/>
      <c r="EB29" s="583"/>
      <c r="EC29" s="583"/>
      <c r="ED29" s="583"/>
      <c r="EE29" s="583"/>
      <c r="EF29" s="583"/>
      <c r="EG29" s="583"/>
      <c r="EH29" s="583"/>
      <c r="EI29" s="608"/>
      <c r="EJ29" s="668"/>
      <c r="EK29" s="587"/>
      <c r="EL29" s="588"/>
      <c r="EM29" s="583"/>
      <c r="EN29" s="583"/>
      <c r="EO29" s="583"/>
      <c r="EP29" s="583"/>
      <c r="EQ29" s="583"/>
      <c r="ER29" s="583"/>
      <c r="ES29" s="583"/>
      <c r="ET29" s="583"/>
      <c r="EU29" s="583"/>
      <c r="EV29" s="583"/>
      <c r="EW29" s="583"/>
      <c r="EX29" s="583"/>
      <c r="EY29" s="583"/>
      <c r="EZ29" s="583"/>
      <c r="FA29" s="583"/>
      <c r="FB29" s="608"/>
      <c r="FC29" s="668"/>
      <c r="FD29" s="588"/>
      <c r="FE29" s="588"/>
      <c r="FF29" s="822"/>
      <c r="FG29" s="822"/>
      <c r="FH29" s="822"/>
      <c r="FI29" s="822"/>
      <c r="FJ29" s="822"/>
      <c r="FK29" s="822"/>
      <c r="FL29" s="822"/>
      <c r="FM29" s="822"/>
      <c r="FN29" s="822"/>
      <c r="FO29" s="822"/>
      <c r="FP29" s="822"/>
      <c r="FQ29" s="822"/>
      <c r="FR29" s="822"/>
      <c r="FS29" s="822"/>
      <c r="FT29" s="822"/>
      <c r="FU29" s="822"/>
      <c r="FV29" s="608"/>
      <c r="FW29" s="608"/>
      <c r="FX29" s="582"/>
      <c r="FY29" s="583"/>
      <c r="FZ29" s="583"/>
      <c r="GA29" s="583"/>
      <c r="GB29" s="583"/>
      <c r="GC29" s="583"/>
      <c r="GD29" s="583"/>
      <c r="GE29" s="583"/>
      <c r="GF29" s="583"/>
      <c r="GG29" s="583"/>
      <c r="GH29" s="583"/>
      <c r="GI29" s="583"/>
      <c r="GJ29" s="583"/>
      <c r="GK29" s="583"/>
      <c r="GL29" s="583"/>
      <c r="GM29" s="583"/>
      <c r="GN29" s="583"/>
      <c r="GO29" s="583"/>
      <c r="GP29" s="583"/>
      <c r="GQ29" s="744"/>
      <c r="GR29" s="3"/>
      <c r="GS29" s="3"/>
      <c r="GT29" s="3"/>
      <c r="GU29" s="3"/>
      <c r="GV29" s="3"/>
      <c r="GW29" s="3"/>
      <c r="GX29" s="3"/>
      <c r="GY29" s="3"/>
      <c r="GZ29" s="186"/>
      <c r="HA29" s="186"/>
    </row>
    <row r="30" spans="1:209" s="138" customFormat="1" x14ac:dyDescent="0.2">
      <c r="A30" s="16"/>
      <c r="B30" s="988" t="s">
        <v>159</v>
      </c>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c r="AH30" s="988"/>
      <c r="AI30" s="988"/>
      <c r="AJ30" s="988"/>
      <c r="AK30" s="988"/>
      <c r="AL30" s="988"/>
      <c r="AM30" s="988"/>
      <c r="AN30" s="988"/>
      <c r="AO30" s="988"/>
      <c r="AP30" s="988"/>
      <c r="AQ30" s="988"/>
      <c r="AR30" s="988"/>
      <c r="AS30" s="731">
        <v>5558</v>
      </c>
      <c r="AT30" s="676" t="s">
        <v>219</v>
      </c>
      <c r="AU30" s="677"/>
      <c r="AV30" s="677"/>
      <c r="AW30" s="677"/>
      <c r="AX30" s="677"/>
      <c r="AY30" s="677"/>
      <c r="AZ30" s="677"/>
      <c r="BA30" s="677"/>
      <c r="BB30" s="677"/>
      <c r="BC30" s="677"/>
      <c r="BD30" s="677"/>
      <c r="BE30" s="677"/>
      <c r="BF30" s="677"/>
      <c r="BG30" s="677"/>
      <c r="BH30" s="678"/>
      <c r="BI30" s="626"/>
      <c r="BJ30" s="551"/>
      <c r="BK30" s="551"/>
      <c r="BL30" s="551"/>
      <c r="BM30" s="551"/>
      <c r="BN30" s="551"/>
      <c r="BO30" s="551"/>
      <c r="BP30" s="551"/>
      <c r="BQ30" s="551"/>
      <c r="BR30" s="551"/>
      <c r="BS30" s="551"/>
      <c r="BT30" s="551"/>
      <c r="BU30" s="551"/>
      <c r="BV30" s="551"/>
      <c r="BW30" s="551"/>
      <c r="BX30" s="551"/>
      <c r="BY30" s="551"/>
      <c r="BZ30" s="551"/>
      <c r="CA30" s="550"/>
      <c r="CB30" s="551"/>
      <c r="CC30" s="551"/>
      <c r="CD30" s="551"/>
      <c r="CE30" s="551"/>
      <c r="CF30" s="551"/>
      <c r="CG30" s="551"/>
      <c r="CH30" s="551"/>
      <c r="CI30" s="551"/>
      <c r="CJ30" s="551"/>
      <c r="CK30" s="551"/>
      <c r="CL30" s="551"/>
      <c r="CM30" s="551"/>
      <c r="CN30" s="551"/>
      <c r="CO30" s="551"/>
      <c r="CP30" s="551"/>
      <c r="CQ30" s="551"/>
      <c r="CR30" s="551"/>
      <c r="CS30" s="551"/>
      <c r="CT30" s="552"/>
      <c r="CU30" s="550"/>
      <c r="CV30" s="551"/>
      <c r="CW30" s="551"/>
      <c r="CX30" s="551"/>
      <c r="CY30" s="551"/>
      <c r="CZ30" s="551"/>
      <c r="DA30" s="551"/>
      <c r="DB30" s="551"/>
      <c r="DC30" s="551"/>
      <c r="DD30" s="551"/>
      <c r="DE30" s="551"/>
      <c r="DF30" s="551"/>
      <c r="DG30" s="551"/>
      <c r="DH30" s="551"/>
      <c r="DI30" s="551"/>
      <c r="DJ30" s="551"/>
      <c r="DK30" s="551"/>
      <c r="DL30" s="551"/>
      <c r="DM30" s="551"/>
      <c r="DN30" s="551"/>
      <c r="DO30" s="552"/>
      <c r="DP30" s="537"/>
      <c r="DQ30" s="538"/>
      <c r="DR30" s="551"/>
      <c r="DS30" s="551"/>
      <c r="DT30" s="551"/>
      <c r="DU30" s="551"/>
      <c r="DV30" s="551"/>
      <c r="DW30" s="551"/>
      <c r="DX30" s="551"/>
      <c r="DY30" s="551"/>
      <c r="DZ30" s="551"/>
      <c r="EA30" s="551"/>
      <c r="EB30" s="551"/>
      <c r="EC30" s="551"/>
      <c r="ED30" s="551"/>
      <c r="EE30" s="551"/>
      <c r="EF30" s="551"/>
      <c r="EG30" s="551"/>
      <c r="EH30" s="551"/>
      <c r="EI30" s="595"/>
      <c r="EJ30" s="601"/>
      <c r="EK30" s="537"/>
      <c r="EL30" s="538"/>
      <c r="EM30" s="551"/>
      <c r="EN30" s="551"/>
      <c r="EO30" s="551"/>
      <c r="EP30" s="551"/>
      <c r="EQ30" s="551"/>
      <c r="ER30" s="551"/>
      <c r="ES30" s="551"/>
      <c r="ET30" s="551"/>
      <c r="EU30" s="551"/>
      <c r="EV30" s="551"/>
      <c r="EW30" s="551"/>
      <c r="EX30" s="551"/>
      <c r="EY30" s="551"/>
      <c r="EZ30" s="551"/>
      <c r="FA30" s="551"/>
      <c r="FB30" s="595"/>
      <c r="FC30" s="601"/>
      <c r="FD30" s="538"/>
      <c r="FE30" s="538"/>
      <c r="FF30" s="687"/>
      <c r="FG30" s="687"/>
      <c r="FH30" s="687"/>
      <c r="FI30" s="687"/>
      <c r="FJ30" s="687"/>
      <c r="FK30" s="687"/>
      <c r="FL30" s="687"/>
      <c r="FM30" s="687"/>
      <c r="FN30" s="687"/>
      <c r="FO30" s="687"/>
      <c r="FP30" s="687"/>
      <c r="FQ30" s="687"/>
      <c r="FR30" s="687"/>
      <c r="FS30" s="687"/>
      <c r="FT30" s="687"/>
      <c r="FU30" s="687"/>
      <c r="FV30" s="595"/>
      <c r="FW30" s="595"/>
      <c r="FX30" s="550">
        <f>+BI30+CA30+CU30-DR30-EM30-FF30</f>
        <v>0</v>
      </c>
      <c r="FY30" s="551"/>
      <c r="FZ30" s="551"/>
      <c r="GA30" s="551"/>
      <c r="GB30" s="551"/>
      <c r="GC30" s="551"/>
      <c r="GD30" s="551"/>
      <c r="GE30" s="551"/>
      <c r="GF30" s="551"/>
      <c r="GG30" s="551"/>
      <c r="GH30" s="551"/>
      <c r="GI30" s="551"/>
      <c r="GJ30" s="551"/>
      <c r="GK30" s="551"/>
      <c r="GL30" s="551"/>
      <c r="GM30" s="551"/>
      <c r="GN30" s="551"/>
      <c r="GO30" s="551"/>
      <c r="GP30" s="551"/>
      <c r="GQ30" s="746"/>
      <c r="GR30" s="3"/>
      <c r="GS30" s="3"/>
      <c r="GT30" s="3"/>
      <c r="GU30" s="3"/>
      <c r="GV30" s="3"/>
      <c r="GW30" s="3"/>
      <c r="GX30" s="3"/>
      <c r="GY30" s="3"/>
      <c r="GZ30" s="186"/>
      <c r="HA30" s="186"/>
    </row>
    <row r="31" spans="1:209" s="138" customFormat="1" ht="3" customHeight="1" x14ac:dyDescent="0.2">
      <c r="A31" s="18"/>
      <c r="B31" s="954"/>
      <c r="C31" s="954"/>
      <c r="D31" s="954"/>
      <c r="E31" s="954"/>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4"/>
      <c r="AL31" s="954"/>
      <c r="AM31" s="954"/>
      <c r="AN31" s="954"/>
      <c r="AO31" s="954"/>
      <c r="AP31" s="954"/>
      <c r="AQ31" s="954"/>
      <c r="AR31" s="954"/>
      <c r="AS31" s="732"/>
      <c r="AT31" s="691"/>
      <c r="AU31" s="692"/>
      <c r="AV31" s="692"/>
      <c r="AW31" s="692"/>
      <c r="AX31" s="692"/>
      <c r="AY31" s="692"/>
      <c r="AZ31" s="692"/>
      <c r="BA31" s="692"/>
      <c r="BB31" s="692"/>
      <c r="BC31" s="692"/>
      <c r="BD31" s="692"/>
      <c r="BE31" s="692"/>
      <c r="BF31" s="692"/>
      <c r="BG31" s="692"/>
      <c r="BH31" s="692"/>
      <c r="BI31" s="623"/>
      <c r="BJ31" s="583"/>
      <c r="BK31" s="583"/>
      <c r="BL31" s="583"/>
      <c r="BM31" s="583"/>
      <c r="BN31" s="583"/>
      <c r="BO31" s="583"/>
      <c r="BP31" s="583"/>
      <c r="BQ31" s="583"/>
      <c r="BR31" s="583"/>
      <c r="BS31" s="583"/>
      <c r="BT31" s="583"/>
      <c r="BU31" s="583"/>
      <c r="BV31" s="583"/>
      <c r="BW31" s="583"/>
      <c r="BX31" s="583"/>
      <c r="BY31" s="583"/>
      <c r="BZ31" s="583"/>
      <c r="CA31" s="582"/>
      <c r="CB31" s="583"/>
      <c r="CC31" s="583"/>
      <c r="CD31" s="583"/>
      <c r="CE31" s="583"/>
      <c r="CF31" s="583"/>
      <c r="CG31" s="583"/>
      <c r="CH31" s="583"/>
      <c r="CI31" s="583"/>
      <c r="CJ31" s="583"/>
      <c r="CK31" s="583"/>
      <c r="CL31" s="583"/>
      <c r="CM31" s="583"/>
      <c r="CN31" s="583"/>
      <c r="CO31" s="583"/>
      <c r="CP31" s="583"/>
      <c r="CQ31" s="583"/>
      <c r="CR31" s="583"/>
      <c r="CS31" s="583"/>
      <c r="CT31" s="584"/>
      <c r="CU31" s="582"/>
      <c r="CV31" s="583"/>
      <c r="CW31" s="583"/>
      <c r="CX31" s="583"/>
      <c r="CY31" s="583"/>
      <c r="CZ31" s="583"/>
      <c r="DA31" s="583"/>
      <c r="DB31" s="583"/>
      <c r="DC31" s="583"/>
      <c r="DD31" s="583"/>
      <c r="DE31" s="583"/>
      <c r="DF31" s="583"/>
      <c r="DG31" s="583"/>
      <c r="DH31" s="583"/>
      <c r="DI31" s="583"/>
      <c r="DJ31" s="583"/>
      <c r="DK31" s="583"/>
      <c r="DL31" s="583"/>
      <c r="DM31" s="583"/>
      <c r="DN31" s="583"/>
      <c r="DO31" s="584"/>
      <c r="DP31" s="599"/>
      <c r="DQ31" s="600"/>
      <c r="DR31" s="603"/>
      <c r="DS31" s="603"/>
      <c r="DT31" s="603"/>
      <c r="DU31" s="603"/>
      <c r="DV31" s="603"/>
      <c r="DW31" s="603"/>
      <c r="DX31" s="603"/>
      <c r="DY31" s="603"/>
      <c r="DZ31" s="603"/>
      <c r="EA31" s="603"/>
      <c r="EB31" s="603"/>
      <c r="EC31" s="603"/>
      <c r="ED31" s="603"/>
      <c r="EE31" s="603"/>
      <c r="EF31" s="603"/>
      <c r="EG31" s="603"/>
      <c r="EH31" s="603"/>
      <c r="EI31" s="606"/>
      <c r="EJ31" s="611"/>
      <c r="EK31" s="599"/>
      <c r="EL31" s="600"/>
      <c r="EM31" s="603"/>
      <c r="EN31" s="603"/>
      <c r="EO31" s="603"/>
      <c r="EP31" s="603"/>
      <c r="EQ31" s="603"/>
      <c r="ER31" s="603"/>
      <c r="ES31" s="603"/>
      <c r="ET31" s="603"/>
      <c r="EU31" s="603"/>
      <c r="EV31" s="603"/>
      <c r="EW31" s="603"/>
      <c r="EX31" s="603"/>
      <c r="EY31" s="603"/>
      <c r="EZ31" s="603"/>
      <c r="FA31" s="603"/>
      <c r="FB31" s="606"/>
      <c r="FC31" s="611"/>
      <c r="FD31" s="600"/>
      <c r="FE31" s="600"/>
      <c r="FF31" s="827"/>
      <c r="FG31" s="827"/>
      <c r="FH31" s="827"/>
      <c r="FI31" s="827"/>
      <c r="FJ31" s="827"/>
      <c r="FK31" s="827"/>
      <c r="FL31" s="827"/>
      <c r="FM31" s="827"/>
      <c r="FN31" s="827"/>
      <c r="FO31" s="827"/>
      <c r="FP31" s="827"/>
      <c r="FQ31" s="827"/>
      <c r="FR31" s="827"/>
      <c r="FS31" s="827"/>
      <c r="FT31" s="827"/>
      <c r="FU31" s="827"/>
      <c r="FV31" s="606"/>
      <c r="FW31" s="606"/>
      <c r="FX31" s="582"/>
      <c r="FY31" s="583"/>
      <c r="FZ31" s="583"/>
      <c r="GA31" s="583"/>
      <c r="GB31" s="583"/>
      <c r="GC31" s="583"/>
      <c r="GD31" s="583"/>
      <c r="GE31" s="583"/>
      <c r="GF31" s="583"/>
      <c r="GG31" s="583"/>
      <c r="GH31" s="583"/>
      <c r="GI31" s="583"/>
      <c r="GJ31" s="583"/>
      <c r="GK31" s="583"/>
      <c r="GL31" s="583"/>
      <c r="GM31" s="583"/>
      <c r="GN31" s="583"/>
      <c r="GO31" s="583"/>
      <c r="GP31" s="583"/>
      <c r="GQ31" s="744"/>
      <c r="GR31" s="3"/>
      <c r="GS31" s="3"/>
      <c r="GT31" s="3"/>
      <c r="GU31" s="3"/>
      <c r="GV31" s="3"/>
      <c r="GW31" s="3"/>
      <c r="GX31" s="3"/>
      <c r="GY31" s="3"/>
      <c r="GZ31" s="186"/>
      <c r="HA31" s="186"/>
    </row>
    <row r="32" spans="1:209" s="138" customFormat="1" x14ac:dyDescent="0.2">
      <c r="A32" s="18"/>
      <c r="B32" s="954"/>
      <c r="C32" s="954"/>
      <c r="D32" s="954"/>
      <c r="E32" s="954"/>
      <c r="F32" s="954"/>
      <c r="G32" s="954"/>
      <c r="H32" s="954"/>
      <c r="I32" s="954"/>
      <c r="J32" s="954"/>
      <c r="K32" s="954"/>
      <c r="L32" s="954"/>
      <c r="M32" s="954"/>
      <c r="N32" s="954"/>
      <c r="O32" s="954"/>
      <c r="P32" s="954"/>
      <c r="Q32" s="954"/>
      <c r="R32" s="954"/>
      <c r="S32" s="954"/>
      <c r="T32" s="954"/>
      <c r="U32" s="954"/>
      <c r="V32" s="954"/>
      <c r="W32" s="954"/>
      <c r="X32" s="954"/>
      <c r="Y32" s="954"/>
      <c r="Z32" s="954"/>
      <c r="AA32" s="954"/>
      <c r="AB32" s="954"/>
      <c r="AC32" s="954"/>
      <c r="AD32" s="954"/>
      <c r="AE32" s="954"/>
      <c r="AF32" s="954"/>
      <c r="AG32" s="954"/>
      <c r="AH32" s="954"/>
      <c r="AI32" s="954"/>
      <c r="AJ32" s="954"/>
      <c r="AK32" s="954"/>
      <c r="AL32" s="954"/>
      <c r="AM32" s="954"/>
      <c r="AN32" s="954"/>
      <c r="AO32" s="954"/>
      <c r="AP32" s="954"/>
      <c r="AQ32" s="954"/>
      <c r="AR32" s="954"/>
      <c r="AS32" s="731">
        <v>5578</v>
      </c>
      <c r="AT32" s="676" t="s">
        <v>220</v>
      </c>
      <c r="AU32" s="677"/>
      <c r="AV32" s="677"/>
      <c r="AW32" s="677"/>
      <c r="AX32" s="677"/>
      <c r="AY32" s="677"/>
      <c r="AZ32" s="677"/>
      <c r="BA32" s="677"/>
      <c r="BB32" s="677"/>
      <c r="BC32" s="677"/>
      <c r="BD32" s="677"/>
      <c r="BE32" s="677"/>
      <c r="BF32" s="677"/>
      <c r="BG32" s="677"/>
      <c r="BH32" s="678"/>
      <c r="BI32" s="626"/>
      <c r="BJ32" s="551"/>
      <c r="BK32" s="551"/>
      <c r="BL32" s="551"/>
      <c r="BM32" s="551"/>
      <c r="BN32" s="551"/>
      <c r="BO32" s="551"/>
      <c r="BP32" s="551"/>
      <c r="BQ32" s="551"/>
      <c r="BR32" s="551"/>
      <c r="BS32" s="551"/>
      <c r="BT32" s="551"/>
      <c r="BU32" s="551"/>
      <c r="BV32" s="551"/>
      <c r="BW32" s="551"/>
      <c r="BX32" s="551"/>
      <c r="BY32" s="551"/>
      <c r="BZ32" s="551"/>
      <c r="CA32" s="550"/>
      <c r="CB32" s="551"/>
      <c r="CC32" s="551"/>
      <c r="CD32" s="551"/>
      <c r="CE32" s="551"/>
      <c r="CF32" s="551"/>
      <c r="CG32" s="551"/>
      <c r="CH32" s="551"/>
      <c r="CI32" s="551"/>
      <c r="CJ32" s="551"/>
      <c r="CK32" s="551"/>
      <c r="CL32" s="551"/>
      <c r="CM32" s="551"/>
      <c r="CN32" s="551"/>
      <c r="CO32" s="551"/>
      <c r="CP32" s="551"/>
      <c r="CQ32" s="551"/>
      <c r="CR32" s="551"/>
      <c r="CS32" s="551"/>
      <c r="CT32" s="552"/>
      <c r="CU32" s="550"/>
      <c r="CV32" s="551"/>
      <c r="CW32" s="551"/>
      <c r="CX32" s="551"/>
      <c r="CY32" s="551"/>
      <c r="CZ32" s="551"/>
      <c r="DA32" s="551"/>
      <c r="DB32" s="551"/>
      <c r="DC32" s="551"/>
      <c r="DD32" s="551"/>
      <c r="DE32" s="551"/>
      <c r="DF32" s="551"/>
      <c r="DG32" s="551"/>
      <c r="DH32" s="551"/>
      <c r="DI32" s="551"/>
      <c r="DJ32" s="551"/>
      <c r="DK32" s="551"/>
      <c r="DL32" s="551"/>
      <c r="DM32" s="551"/>
      <c r="DN32" s="551"/>
      <c r="DO32" s="552"/>
      <c r="DP32" s="537"/>
      <c r="DQ32" s="538"/>
      <c r="DR32" s="551"/>
      <c r="DS32" s="551"/>
      <c r="DT32" s="551"/>
      <c r="DU32" s="551"/>
      <c r="DV32" s="551"/>
      <c r="DW32" s="551"/>
      <c r="DX32" s="551"/>
      <c r="DY32" s="551"/>
      <c r="DZ32" s="551"/>
      <c r="EA32" s="551"/>
      <c r="EB32" s="551"/>
      <c r="EC32" s="551"/>
      <c r="ED32" s="551"/>
      <c r="EE32" s="551"/>
      <c r="EF32" s="551"/>
      <c r="EG32" s="551"/>
      <c r="EH32" s="551"/>
      <c r="EI32" s="595"/>
      <c r="EJ32" s="601"/>
      <c r="EK32" s="537"/>
      <c r="EL32" s="538"/>
      <c r="EM32" s="551"/>
      <c r="EN32" s="551"/>
      <c r="EO32" s="551"/>
      <c r="EP32" s="551"/>
      <c r="EQ32" s="551"/>
      <c r="ER32" s="551"/>
      <c r="ES32" s="551"/>
      <c r="ET32" s="551"/>
      <c r="EU32" s="551"/>
      <c r="EV32" s="551"/>
      <c r="EW32" s="551"/>
      <c r="EX32" s="551"/>
      <c r="EY32" s="551"/>
      <c r="EZ32" s="551"/>
      <c r="FA32" s="551"/>
      <c r="FB32" s="595"/>
      <c r="FC32" s="601"/>
      <c r="FD32" s="538"/>
      <c r="FE32" s="538"/>
      <c r="FF32" s="687"/>
      <c r="FG32" s="687"/>
      <c r="FH32" s="687"/>
      <c r="FI32" s="687"/>
      <c r="FJ32" s="687"/>
      <c r="FK32" s="687"/>
      <c r="FL32" s="687"/>
      <c r="FM32" s="687"/>
      <c r="FN32" s="687"/>
      <c r="FO32" s="687"/>
      <c r="FP32" s="687"/>
      <c r="FQ32" s="687"/>
      <c r="FR32" s="687"/>
      <c r="FS32" s="687"/>
      <c r="FT32" s="687"/>
      <c r="FU32" s="687"/>
      <c r="FV32" s="595"/>
      <c r="FW32" s="595"/>
      <c r="FX32" s="550">
        <f>+BI32+CA32+CU32-DR32-EM32-FF32</f>
        <v>0</v>
      </c>
      <c r="FY32" s="551"/>
      <c r="FZ32" s="551"/>
      <c r="GA32" s="551"/>
      <c r="GB32" s="551"/>
      <c r="GC32" s="551"/>
      <c r="GD32" s="551"/>
      <c r="GE32" s="551"/>
      <c r="GF32" s="551"/>
      <c r="GG32" s="551"/>
      <c r="GH32" s="551"/>
      <c r="GI32" s="551"/>
      <c r="GJ32" s="551"/>
      <c r="GK32" s="551"/>
      <c r="GL32" s="551"/>
      <c r="GM32" s="551"/>
      <c r="GN32" s="551"/>
      <c r="GO32" s="551"/>
      <c r="GP32" s="551"/>
      <c r="GQ32" s="746"/>
      <c r="GR32" s="3"/>
      <c r="GS32" s="3"/>
      <c r="GT32" s="3"/>
      <c r="GU32" s="3"/>
      <c r="GV32" s="3"/>
      <c r="GW32" s="3"/>
      <c r="GX32" s="3"/>
      <c r="GY32" s="3"/>
      <c r="GZ32" s="186"/>
      <c r="HA32" s="186"/>
    </row>
    <row r="33" spans="1:209" s="138" customFormat="1" ht="3" customHeight="1" x14ac:dyDescent="0.2">
      <c r="A33" s="20"/>
      <c r="B33" s="955"/>
      <c r="C33" s="955"/>
      <c r="D33" s="955"/>
      <c r="E33" s="955"/>
      <c r="F33" s="955"/>
      <c r="G33" s="955"/>
      <c r="H33" s="955"/>
      <c r="I33" s="955"/>
      <c r="J33" s="955"/>
      <c r="K33" s="955"/>
      <c r="L33" s="955"/>
      <c r="M33" s="955"/>
      <c r="N33" s="955"/>
      <c r="O33" s="955"/>
      <c r="P33" s="955"/>
      <c r="Q33" s="955"/>
      <c r="R33" s="955"/>
      <c r="S33" s="955"/>
      <c r="T33" s="955"/>
      <c r="U33" s="955"/>
      <c r="V33" s="955"/>
      <c r="W33" s="955"/>
      <c r="X33" s="955"/>
      <c r="Y33" s="955"/>
      <c r="Z33" s="955"/>
      <c r="AA33" s="955"/>
      <c r="AB33" s="955"/>
      <c r="AC33" s="955"/>
      <c r="AD33" s="955"/>
      <c r="AE33" s="955"/>
      <c r="AF33" s="955"/>
      <c r="AG33" s="955"/>
      <c r="AH33" s="955"/>
      <c r="AI33" s="955"/>
      <c r="AJ33" s="955"/>
      <c r="AK33" s="955"/>
      <c r="AL33" s="955"/>
      <c r="AM33" s="955"/>
      <c r="AN33" s="955"/>
      <c r="AO33" s="955"/>
      <c r="AP33" s="955"/>
      <c r="AQ33" s="955"/>
      <c r="AR33" s="955"/>
      <c r="AS33" s="732"/>
      <c r="AT33" s="693"/>
      <c r="AU33" s="694"/>
      <c r="AV33" s="694"/>
      <c r="AW33" s="694"/>
      <c r="AX33" s="694"/>
      <c r="AY33" s="694"/>
      <c r="AZ33" s="694"/>
      <c r="BA33" s="694"/>
      <c r="BB33" s="694"/>
      <c r="BC33" s="694"/>
      <c r="BD33" s="694"/>
      <c r="BE33" s="694"/>
      <c r="BF33" s="694"/>
      <c r="BG33" s="694"/>
      <c r="BH33" s="1164"/>
      <c r="BI33" s="623"/>
      <c r="BJ33" s="583"/>
      <c r="BK33" s="583"/>
      <c r="BL33" s="583"/>
      <c r="BM33" s="583"/>
      <c r="BN33" s="583"/>
      <c r="BO33" s="583"/>
      <c r="BP33" s="583"/>
      <c r="BQ33" s="583"/>
      <c r="BR33" s="583"/>
      <c r="BS33" s="583"/>
      <c r="BT33" s="583"/>
      <c r="BU33" s="583"/>
      <c r="BV33" s="583"/>
      <c r="BW33" s="583"/>
      <c r="BX33" s="583"/>
      <c r="BY33" s="583"/>
      <c r="BZ33" s="583"/>
      <c r="CA33" s="582"/>
      <c r="CB33" s="583"/>
      <c r="CC33" s="583"/>
      <c r="CD33" s="583"/>
      <c r="CE33" s="583"/>
      <c r="CF33" s="583"/>
      <c r="CG33" s="583"/>
      <c r="CH33" s="583"/>
      <c r="CI33" s="583"/>
      <c r="CJ33" s="583"/>
      <c r="CK33" s="583"/>
      <c r="CL33" s="583"/>
      <c r="CM33" s="583"/>
      <c r="CN33" s="583"/>
      <c r="CO33" s="583"/>
      <c r="CP33" s="583"/>
      <c r="CQ33" s="583"/>
      <c r="CR33" s="583"/>
      <c r="CS33" s="583"/>
      <c r="CT33" s="584"/>
      <c r="CU33" s="582"/>
      <c r="CV33" s="583"/>
      <c r="CW33" s="583"/>
      <c r="CX33" s="583"/>
      <c r="CY33" s="583"/>
      <c r="CZ33" s="583"/>
      <c r="DA33" s="583"/>
      <c r="DB33" s="583"/>
      <c r="DC33" s="583"/>
      <c r="DD33" s="583"/>
      <c r="DE33" s="583"/>
      <c r="DF33" s="583"/>
      <c r="DG33" s="583"/>
      <c r="DH33" s="583"/>
      <c r="DI33" s="583"/>
      <c r="DJ33" s="583"/>
      <c r="DK33" s="583"/>
      <c r="DL33" s="583"/>
      <c r="DM33" s="583"/>
      <c r="DN33" s="583"/>
      <c r="DO33" s="584"/>
      <c r="DP33" s="587"/>
      <c r="DQ33" s="588"/>
      <c r="DR33" s="583"/>
      <c r="DS33" s="583"/>
      <c r="DT33" s="583"/>
      <c r="DU33" s="583"/>
      <c r="DV33" s="583"/>
      <c r="DW33" s="583"/>
      <c r="DX33" s="583"/>
      <c r="DY33" s="583"/>
      <c r="DZ33" s="583"/>
      <c r="EA33" s="583"/>
      <c r="EB33" s="583"/>
      <c r="EC33" s="583"/>
      <c r="ED33" s="583"/>
      <c r="EE33" s="583"/>
      <c r="EF33" s="583"/>
      <c r="EG33" s="583"/>
      <c r="EH33" s="583"/>
      <c r="EI33" s="608"/>
      <c r="EJ33" s="668"/>
      <c r="EK33" s="587"/>
      <c r="EL33" s="588"/>
      <c r="EM33" s="583"/>
      <c r="EN33" s="583"/>
      <c r="EO33" s="583"/>
      <c r="EP33" s="583"/>
      <c r="EQ33" s="583"/>
      <c r="ER33" s="583"/>
      <c r="ES33" s="583"/>
      <c r="ET33" s="583"/>
      <c r="EU33" s="583"/>
      <c r="EV33" s="583"/>
      <c r="EW33" s="583"/>
      <c r="EX33" s="583"/>
      <c r="EY33" s="583"/>
      <c r="EZ33" s="583"/>
      <c r="FA33" s="583"/>
      <c r="FB33" s="608"/>
      <c r="FC33" s="668"/>
      <c r="FD33" s="588"/>
      <c r="FE33" s="588"/>
      <c r="FF33" s="822"/>
      <c r="FG33" s="822"/>
      <c r="FH33" s="822"/>
      <c r="FI33" s="822"/>
      <c r="FJ33" s="822"/>
      <c r="FK33" s="822"/>
      <c r="FL33" s="822"/>
      <c r="FM33" s="822"/>
      <c r="FN33" s="822"/>
      <c r="FO33" s="822"/>
      <c r="FP33" s="822"/>
      <c r="FQ33" s="822"/>
      <c r="FR33" s="822"/>
      <c r="FS33" s="822"/>
      <c r="FT33" s="822"/>
      <c r="FU33" s="822"/>
      <c r="FV33" s="608"/>
      <c r="FW33" s="608"/>
      <c r="FX33" s="582"/>
      <c r="FY33" s="583"/>
      <c r="FZ33" s="583"/>
      <c r="GA33" s="583"/>
      <c r="GB33" s="583"/>
      <c r="GC33" s="583"/>
      <c r="GD33" s="583"/>
      <c r="GE33" s="583"/>
      <c r="GF33" s="583"/>
      <c r="GG33" s="583"/>
      <c r="GH33" s="583"/>
      <c r="GI33" s="583"/>
      <c r="GJ33" s="583"/>
      <c r="GK33" s="583"/>
      <c r="GL33" s="583"/>
      <c r="GM33" s="583"/>
      <c r="GN33" s="583"/>
      <c r="GO33" s="583"/>
      <c r="GP33" s="583"/>
      <c r="GQ33" s="744"/>
      <c r="GR33" s="3"/>
      <c r="GS33" s="3"/>
      <c r="GT33" s="3"/>
      <c r="GU33" s="3"/>
      <c r="GV33" s="3"/>
      <c r="GW33" s="3"/>
      <c r="GX33" s="3"/>
      <c r="GY33" s="3"/>
      <c r="GZ33" s="186"/>
      <c r="HA33" s="186"/>
    </row>
    <row r="34" spans="1:209" s="138" customFormat="1" x14ac:dyDescent="0.2">
      <c r="A34" s="16"/>
      <c r="B34" s="988" t="s">
        <v>139</v>
      </c>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731">
        <v>5559</v>
      </c>
      <c r="AT34" s="676" t="s">
        <v>219</v>
      </c>
      <c r="AU34" s="677"/>
      <c r="AV34" s="677"/>
      <c r="AW34" s="677"/>
      <c r="AX34" s="677"/>
      <c r="AY34" s="677"/>
      <c r="AZ34" s="677"/>
      <c r="BA34" s="677"/>
      <c r="BB34" s="677"/>
      <c r="BC34" s="677"/>
      <c r="BD34" s="677"/>
      <c r="BE34" s="677"/>
      <c r="BF34" s="677"/>
      <c r="BG34" s="677"/>
      <c r="BH34" s="678"/>
      <c r="BI34" s="626">
        <v>1468408</v>
      </c>
      <c r="BJ34" s="551"/>
      <c r="BK34" s="551"/>
      <c r="BL34" s="551"/>
      <c r="BM34" s="551"/>
      <c r="BN34" s="551"/>
      <c r="BO34" s="551"/>
      <c r="BP34" s="551"/>
      <c r="BQ34" s="551"/>
      <c r="BR34" s="551"/>
      <c r="BS34" s="551"/>
      <c r="BT34" s="551"/>
      <c r="BU34" s="551"/>
      <c r="BV34" s="551"/>
      <c r="BW34" s="551"/>
      <c r="BX34" s="551"/>
      <c r="BY34" s="551"/>
      <c r="BZ34" s="551"/>
      <c r="CA34" s="550">
        <v>6196</v>
      </c>
      <c r="CB34" s="551"/>
      <c r="CC34" s="551"/>
      <c r="CD34" s="551"/>
      <c r="CE34" s="551"/>
      <c r="CF34" s="551"/>
      <c r="CG34" s="551"/>
      <c r="CH34" s="551"/>
      <c r="CI34" s="551"/>
      <c r="CJ34" s="551"/>
      <c r="CK34" s="551"/>
      <c r="CL34" s="551"/>
      <c r="CM34" s="551"/>
      <c r="CN34" s="551"/>
      <c r="CO34" s="551"/>
      <c r="CP34" s="551"/>
      <c r="CQ34" s="551"/>
      <c r="CR34" s="551"/>
      <c r="CS34" s="551"/>
      <c r="CT34" s="552"/>
      <c r="CU34" s="550"/>
      <c r="CV34" s="551"/>
      <c r="CW34" s="551"/>
      <c r="CX34" s="551"/>
      <c r="CY34" s="551"/>
      <c r="CZ34" s="551"/>
      <c r="DA34" s="551"/>
      <c r="DB34" s="551"/>
      <c r="DC34" s="551"/>
      <c r="DD34" s="551"/>
      <c r="DE34" s="551"/>
      <c r="DF34" s="551"/>
      <c r="DG34" s="551"/>
      <c r="DH34" s="551"/>
      <c r="DI34" s="551"/>
      <c r="DJ34" s="551"/>
      <c r="DK34" s="551"/>
      <c r="DL34" s="551"/>
      <c r="DM34" s="551"/>
      <c r="DN34" s="551"/>
      <c r="DO34" s="552"/>
      <c r="DP34" s="537"/>
      <c r="DQ34" s="538"/>
      <c r="DR34" s="551"/>
      <c r="DS34" s="551"/>
      <c r="DT34" s="551"/>
      <c r="DU34" s="551"/>
      <c r="DV34" s="551"/>
      <c r="DW34" s="551"/>
      <c r="DX34" s="551"/>
      <c r="DY34" s="551"/>
      <c r="DZ34" s="551"/>
      <c r="EA34" s="551"/>
      <c r="EB34" s="551"/>
      <c r="EC34" s="551"/>
      <c r="ED34" s="551"/>
      <c r="EE34" s="551"/>
      <c r="EF34" s="551"/>
      <c r="EG34" s="551"/>
      <c r="EH34" s="551"/>
      <c r="EI34" s="595"/>
      <c r="EJ34" s="601"/>
      <c r="EK34" s="537"/>
      <c r="EL34" s="538"/>
      <c r="EM34" s="551"/>
      <c r="EN34" s="551"/>
      <c r="EO34" s="551"/>
      <c r="EP34" s="551"/>
      <c r="EQ34" s="551"/>
      <c r="ER34" s="551"/>
      <c r="ES34" s="551"/>
      <c r="ET34" s="551"/>
      <c r="EU34" s="551"/>
      <c r="EV34" s="551"/>
      <c r="EW34" s="551"/>
      <c r="EX34" s="551"/>
      <c r="EY34" s="551"/>
      <c r="EZ34" s="551"/>
      <c r="FA34" s="551"/>
      <c r="FB34" s="595"/>
      <c r="FC34" s="601"/>
      <c r="FD34" s="538" t="s">
        <v>6</v>
      </c>
      <c r="FE34" s="538"/>
      <c r="FF34" s="687">
        <v>739679</v>
      </c>
      <c r="FG34" s="687"/>
      <c r="FH34" s="687"/>
      <c r="FI34" s="687"/>
      <c r="FJ34" s="687"/>
      <c r="FK34" s="687"/>
      <c r="FL34" s="687"/>
      <c r="FM34" s="687"/>
      <c r="FN34" s="687"/>
      <c r="FO34" s="687"/>
      <c r="FP34" s="687"/>
      <c r="FQ34" s="687"/>
      <c r="FR34" s="687"/>
      <c r="FS34" s="687"/>
      <c r="FT34" s="687"/>
      <c r="FU34" s="687"/>
      <c r="FV34" s="595" t="s">
        <v>7</v>
      </c>
      <c r="FW34" s="595"/>
      <c r="FX34" s="550">
        <f>+BI34+CA34+CU34-DR34-EM34-FF34</f>
        <v>734925</v>
      </c>
      <c r="FY34" s="551"/>
      <c r="FZ34" s="551"/>
      <c r="GA34" s="551"/>
      <c r="GB34" s="551"/>
      <c r="GC34" s="551"/>
      <c r="GD34" s="551"/>
      <c r="GE34" s="551"/>
      <c r="GF34" s="551"/>
      <c r="GG34" s="551"/>
      <c r="GH34" s="551"/>
      <c r="GI34" s="551"/>
      <c r="GJ34" s="551"/>
      <c r="GK34" s="551"/>
      <c r="GL34" s="551"/>
      <c r="GM34" s="551"/>
      <c r="GN34" s="551"/>
      <c r="GO34" s="551"/>
      <c r="GP34" s="551"/>
      <c r="GQ34" s="746"/>
      <c r="GR34" s="3"/>
      <c r="GS34" s="3"/>
      <c r="GT34" s="3"/>
      <c r="GU34" s="3"/>
      <c r="GV34" s="3"/>
      <c r="GW34" s="3"/>
      <c r="GX34" s="3"/>
      <c r="GY34" s="3"/>
      <c r="GZ34" s="186"/>
      <c r="HA34" s="186"/>
    </row>
    <row r="35" spans="1:209" s="138" customFormat="1" ht="3" customHeight="1" x14ac:dyDescent="0.2">
      <c r="A35" s="18"/>
      <c r="B35" s="954"/>
      <c r="C35" s="954"/>
      <c r="D35" s="954"/>
      <c r="E35" s="954"/>
      <c r="F35" s="954"/>
      <c r="G35" s="954"/>
      <c r="H35" s="954"/>
      <c r="I35" s="954"/>
      <c r="J35" s="954"/>
      <c r="K35" s="954"/>
      <c r="L35" s="954"/>
      <c r="M35" s="954"/>
      <c r="N35" s="954"/>
      <c r="O35" s="954"/>
      <c r="P35" s="954"/>
      <c r="Q35" s="954"/>
      <c r="R35" s="954"/>
      <c r="S35" s="954"/>
      <c r="T35" s="954"/>
      <c r="U35" s="954"/>
      <c r="V35" s="954"/>
      <c r="W35" s="954"/>
      <c r="X35" s="954"/>
      <c r="Y35" s="954"/>
      <c r="Z35" s="954"/>
      <c r="AA35" s="954"/>
      <c r="AB35" s="954"/>
      <c r="AC35" s="954"/>
      <c r="AD35" s="954"/>
      <c r="AE35" s="954"/>
      <c r="AF35" s="954"/>
      <c r="AG35" s="954"/>
      <c r="AH35" s="954"/>
      <c r="AI35" s="954"/>
      <c r="AJ35" s="954"/>
      <c r="AK35" s="954"/>
      <c r="AL35" s="954"/>
      <c r="AM35" s="954"/>
      <c r="AN35" s="954"/>
      <c r="AO35" s="954"/>
      <c r="AP35" s="954"/>
      <c r="AQ35" s="954"/>
      <c r="AR35" s="954"/>
      <c r="AS35" s="732"/>
      <c r="AT35" s="691"/>
      <c r="AU35" s="692"/>
      <c r="AV35" s="692"/>
      <c r="AW35" s="692"/>
      <c r="AX35" s="692"/>
      <c r="AY35" s="692"/>
      <c r="AZ35" s="692"/>
      <c r="BA35" s="692"/>
      <c r="BB35" s="692"/>
      <c r="BC35" s="692"/>
      <c r="BD35" s="692"/>
      <c r="BE35" s="692"/>
      <c r="BF35" s="692"/>
      <c r="BG35" s="692"/>
      <c r="BH35" s="692"/>
      <c r="BI35" s="623"/>
      <c r="BJ35" s="583"/>
      <c r="BK35" s="583"/>
      <c r="BL35" s="583"/>
      <c r="BM35" s="583"/>
      <c r="BN35" s="583"/>
      <c r="BO35" s="583"/>
      <c r="BP35" s="583"/>
      <c r="BQ35" s="583"/>
      <c r="BR35" s="583"/>
      <c r="BS35" s="583"/>
      <c r="BT35" s="583"/>
      <c r="BU35" s="583"/>
      <c r="BV35" s="583"/>
      <c r="BW35" s="583"/>
      <c r="BX35" s="583"/>
      <c r="BY35" s="583"/>
      <c r="BZ35" s="583"/>
      <c r="CA35" s="582"/>
      <c r="CB35" s="583"/>
      <c r="CC35" s="583"/>
      <c r="CD35" s="583"/>
      <c r="CE35" s="583"/>
      <c r="CF35" s="583"/>
      <c r="CG35" s="583"/>
      <c r="CH35" s="583"/>
      <c r="CI35" s="583"/>
      <c r="CJ35" s="583"/>
      <c r="CK35" s="583"/>
      <c r="CL35" s="583"/>
      <c r="CM35" s="583"/>
      <c r="CN35" s="583"/>
      <c r="CO35" s="583"/>
      <c r="CP35" s="583"/>
      <c r="CQ35" s="583"/>
      <c r="CR35" s="583"/>
      <c r="CS35" s="583"/>
      <c r="CT35" s="584"/>
      <c r="CU35" s="582"/>
      <c r="CV35" s="583"/>
      <c r="CW35" s="583"/>
      <c r="CX35" s="583"/>
      <c r="CY35" s="583"/>
      <c r="CZ35" s="583"/>
      <c r="DA35" s="583"/>
      <c r="DB35" s="583"/>
      <c r="DC35" s="583"/>
      <c r="DD35" s="583"/>
      <c r="DE35" s="583"/>
      <c r="DF35" s="583"/>
      <c r="DG35" s="583"/>
      <c r="DH35" s="583"/>
      <c r="DI35" s="583"/>
      <c r="DJ35" s="583"/>
      <c r="DK35" s="583"/>
      <c r="DL35" s="583"/>
      <c r="DM35" s="583"/>
      <c r="DN35" s="583"/>
      <c r="DO35" s="584"/>
      <c r="DP35" s="599"/>
      <c r="DQ35" s="600"/>
      <c r="DR35" s="603"/>
      <c r="DS35" s="603"/>
      <c r="DT35" s="603"/>
      <c r="DU35" s="603"/>
      <c r="DV35" s="603"/>
      <c r="DW35" s="603"/>
      <c r="DX35" s="603"/>
      <c r="DY35" s="603"/>
      <c r="DZ35" s="603"/>
      <c r="EA35" s="603"/>
      <c r="EB35" s="603"/>
      <c r="EC35" s="603"/>
      <c r="ED35" s="603"/>
      <c r="EE35" s="603"/>
      <c r="EF35" s="603"/>
      <c r="EG35" s="603"/>
      <c r="EH35" s="603"/>
      <c r="EI35" s="606"/>
      <c r="EJ35" s="611"/>
      <c r="EK35" s="599"/>
      <c r="EL35" s="600"/>
      <c r="EM35" s="603"/>
      <c r="EN35" s="603"/>
      <c r="EO35" s="603"/>
      <c r="EP35" s="603"/>
      <c r="EQ35" s="603"/>
      <c r="ER35" s="603"/>
      <c r="ES35" s="603"/>
      <c r="ET35" s="603"/>
      <c r="EU35" s="603"/>
      <c r="EV35" s="603"/>
      <c r="EW35" s="603"/>
      <c r="EX35" s="603"/>
      <c r="EY35" s="603"/>
      <c r="EZ35" s="603"/>
      <c r="FA35" s="603"/>
      <c r="FB35" s="606"/>
      <c r="FC35" s="611"/>
      <c r="FD35" s="600"/>
      <c r="FE35" s="600"/>
      <c r="FF35" s="827"/>
      <c r="FG35" s="827"/>
      <c r="FH35" s="827"/>
      <c r="FI35" s="827"/>
      <c r="FJ35" s="827"/>
      <c r="FK35" s="827"/>
      <c r="FL35" s="827"/>
      <c r="FM35" s="827"/>
      <c r="FN35" s="827"/>
      <c r="FO35" s="827"/>
      <c r="FP35" s="827"/>
      <c r="FQ35" s="827"/>
      <c r="FR35" s="827"/>
      <c r="FS35" s="827"/>
      <c r="FT35" s="827"/>
      <c r="FU35" s="827"/>
      <c r="FV35" s="606"/>
      <c r="FW35" s="606"/>
      <c r="FX35" s="582"/>
      <c r="FY35" s="583"/>
      <c r="FZ35" s="583"/>
      <c r="GA35" s="583"/>
      <c r="GB35" s="583"/>
      <c r="GC35" s="583"/>
      <c r="GD35" s="583"/>
      <c r="GE35" s="583"/>
      <c r="GF35" s="583"/>
      <c r="GG35" s="583"/>
      <c r="GH35" s="583"/>
      <c r="GI35" s="583"/>
      <c r="GJ35" s="583"/>
      <c r="GK35" s="583"/>
      <c r="GL35" s="583"/>
      <c r="GM35" s="583"/>
      <c r="GN35" s="583"/>
      <c r="GO35" s="583"/>
      <c r="GP35" s="583"/>
      <c r="GQ35" s="744"/>
      <c r="GR35" s="3"/>
      <c r="GS35" s="3"/>
      <c r="GT35" s="3"/>
      <c r="GU35" s="3"/>
      <c r="GV35" s="3"/>
      <c r="GW35" s="3"/>
      <c r="GX35" s="3"/>
      <c r="GY35" s="3"/>
      <c r="GZ35" s="186"/>
    </row>
    <row r="36" spans="1:209" s="138" customFormat="1" x14ac:dyDescent="0.2">
      <c r="A36" s="18"/>
      <c r="B36" s="954"/>
      <c r="C36" s="954"/>
      <c r="D36" s="954"/>
      <c r="E36" s="954"/>
      <c r="F36" s="954"/>
      <c r="G36" s="954"/>
      <c r="H36" s="954"/>
      <c r="I36" s="954"/>
      <c r="J36" s="954"/>
      <c r="K36" s="954"/>
      <c r="L36" s="954"/>
      <c r="M36" s="954"/>
      <c r="N36" s="954"/>
      <c r="O36" s="954"/>
      <c r="P36" s="954"/>
      <c r="Q36" s="954"/>
      <c r="R36" s="954"/>
      <c r="S36" s="954"/>
      <c r="T36" s="954"/>
      <c r="U36" s="954"/>
      <c r="V36" s="954"/>
      <c r="W36" s="954"/>
      <c r="X36" s="954"/>
      <c r="Y36" s="954"/>
      <c r="Z36" s="954"/>
      <c r="AA36" s="954"/>
      <c r="AB36" s="954"/>
      <c r="AC36" s="954"/>
      <c r="AD36" s="954"/>
      <c r="AE36" s="954"/>
      <c r="AF36" s="954"/>
      <c r="AG36" s="954"/>
      <c r="AH36" s="954"/>
      <c r="AI36" s="954"/>
      <c r="AJ36" s="954"/>
      <c r="AK36" s="954"/>
      <c r="AL36" s="954"/>
      <c r="AM36" s="954"/>
      <c r="AN36" s="954"/>
      <c r="AO36" s="954"/>
      <c r="AP36" s="954"/>
      <c r="AQ36" s="954"/>
      <c r="AR36" s="954"/>
      <c r="AS36" s="731">
        <v>5579</v>
      </c>
      <c r="AT36" s="676" t="s">
        <v>220</v>
      </c>
      <c r="AU36" s="677"/>
      <c r="AV36" s="677"/>
      <c r="AW36" s="677"/>
      <c r="AX36" s="677"/>
      <c r="AY36" s="677"/>
      <c r="AZ36" s="677"/>
      <c r="BA36" s="677"/>
      <c r="BB36" s="677"/>
      <c r="BC36" s="677"/>
      <c r="BD36" s="677"/>
      <c r="BE36" s="677"/>
      <c r="BF36" s="677"/>
      <c r="BG36" s="677"/>
      <c r="BH36" s="678"/>
      <c r="BI36" s="626">
        <v>1086216</v>
      </c>
      <c r="BJ36" s="551"/>
      <c r="BK36" s="551"/>
      <c r="BL36" s="551"/>
      <c r="BM36" s="551"/>
      <c r="BN36" s="551"/>
      <c r="BO36" s="551"/>
      <c r="BP36" s="551"/>
      <c r="BQ36" s="551"/>
      <c r="BR36" s="551"/>
      <c r="BS36" s="551"/>
      <c r="BT36" s="551"/>
      <c r="BU36" s="551"/>
      <c r="BV36" s="551"/>
      <c r="BW36" s="551"/>
      <c r="BX36" s="551"/>
      <c r="BY36" s="551"/>
      <c r="BZ36" s="551"/>
      <c r="CA36" s="550">
        <v>1018455</v>
      </c>
      <c r="CB36" s="551"/>
      <c r="CC36" s="551"/>
      <c r="CD36" s="551"/>
      <c r="CE36" s="551"/>
      <c r="CF36" s="551"/>
      <c r="CG36" s="551"/>
      <c r="CH36" s="551"/>
      <c r="CI36" s="551"/>
      <c r="CJ36" s="551"/>
      <c r="CK36" s="551"/>
      <c r="CL36" s="551"/>
      <c r="CM36" s="551"/>
      <c r="CN36" s="551"/>
      <c r="CO36" s="551"/>
      <c r="CP36" s="551"/>
      <c r="CQ36" s="551"/>
      <c r="CR36" s="551"/>
      <c r="CS36" s="551"/>
      <c r="CT36" s="552"/>
      <c r="CU36" s="550"/>
      <c r="CV36" s="551"/>
      <c r="CW36" s="551"/>
      <c r="CX36" s="551"/>
      <c r="CY36" s="551"/>
      <c r="CZ36" s="551"/>
      <c r="DA36" s="551"/>
      <c r="DB36" s="551"/>
      <c r="DC36" s="551"/>
      <c r="DD36" s="551"/>
      <c r="DE36" s="551"/>
      <c r="DF36" s="551"/>
      <c r="DG36" s="551"/>
      <c r="DH36" s="551"/>
      <c r="DI36" s="551"/>
      <c r="DJ36" s="551"/>
      <c r="DK36" s="551"/>
      <c r="DL36" s="551"/>
      <c r="DM36" s="551"/>
      <c r="DN36" s="551"/>
      <c r="DO36" s="552"/>
      <c r="DP36" s="537"/>
      <c r="DQ36" s="538"/>
      <c r="DR36" s="551"/>
      <c r="DS36" s="551"/>
      <c r="DT36" s="551"/>
      <c r="DU36" s="551"/>
      <c r="DV36" s="551"/>
      <c r="DW36" s="551"/>
      <c r="DX36" s="551"/>
      <c r="DY36" s="551"/>
      <c r="DZ36" s="551"/>
      <c r="EA36" s="551"/>
      <c r="EB36" s="551"/>
      <c r="EC36" s="551"/>
      <c r="ED36" s="551"/>
      <c r="EE36" s="551"/>
      <c r="EF36" s="551"/>
      <c r="EG36" s="551"/>
      <c r="EH36" s="551"/>
      <c r="EI36" s="595"/>
      <c r="EJ36" s="601"/>
      <c r="EK36" s="537"/>
      <c r="EL36" s="538"/>
      <c r="EM36" s="551"/>
      <c r="EN36" s="551"/>
      <c r="EO36" s="551"/>
      <c r="EP36" s="551"/>
      <c r="EQ36" s="551"/>
      <c r="ER36" s="551"/>
      <c r="ES36" s="551"/>
      <c r="ET36" s="551"/>
      <c r="EU36" s="551"/>
      <c r="EV36" s="551"/>
      <c r="EW36" s="551"/>
      <c r="EX36" s="551"/>
      <c r="EY36" s="551"/>
      <c r="EZ36" s="551"/>
      <c r="FA36" s="551"/>
      <c r="FB36" s="595"/>
      <c r="FC36" s="601"/>
      <c r="FD36" s="538" t="s">
        <v>6</v>
      </c>
      <c r="FE36" s="538"/>
      <c r="FF36" s="687">
        <v>636263</v>
      </c>
      <c r="FG36" s="687"/>
      <c r="FH36" s="687"/>
      <c r="FI36" s="687"/>
      <c r="FJ36" s="687"/>
      <c r="FK36" s="687"/>
      <c r="FL36" s="687"/>
      <c r="FM36" s="687"/>
      <c r="FN36" s="687"/>
      <c r="FO36" s="687"/>
      <c r="FP36" s="687"/>
      <c r="FQ36" s="687"/>
      <c r="FR36" s="687"/>
      <c r="FS36" s="687"/>
      <c r="FT36" s="687"/>
      <c r="FU36" s="687"/>
      <c r="FV36" s="595" t="s">
        <v>7</v>
      </c>
      <c r="FW36" s="595"/>
      <c r="FX36" s="550">
        <f>+BI36+CA36+CU36-DR36-EM36-FF36</f>
        <v>1468408</v>
      </c>
      <c r="FY36" s="551"/>
      <c r="FZ36" s="551"/>
      <c r="GA36" s="551"/>
      <c r="GB36" s="551"/>
      <c r="GC36" s="551"/>
      <c r="GD36" s="551"/>
      <c r="GE36" s="551"/>
      <c r="GF36" s="551"/>
      <c r="GG36" s="551"/>
      <c r="GH36" s="551"/>
      <c r="GI36" s="551"/>
      <c r="GJ36" s="551"/>
      <c r="GK36" s="551"/>
      <c r="GL36" s="551"/>
      <c r="GM36" s="551"/>
      <c r="GN36" s="551"/>
      <c r="GO36" s="551"/>
      <c r="GP36" s="551"/>
      <c r="GQ36" s="746"/>
      <c r="GR36" s="3"/>
      <c r="GS36" s="3"/>
      <c r="GT36" s="3"/>
      <c r="GU36" s="3"/>
      <c r="GV36" s="3"/>
      <c r="GW36" s="3"/>
      <c r="GX36" s="3"/>
      <c r="GY36" s="3"/>
      <c r="GZ36" s="186"/>
    </row>
    <row r="37" spans="1:209" s="138" customFormat="1" ht="3" customHeight="1" x14ac:dyDescent="0.2">
      <c r="A37" s="20"/>
      <c r="B37" s="955"/>
      <c r="C37" s="955"/>
      <c r="D37" s="955"/>
      <c r="E37" s="955"/>
      <c r="F37" s="955"/>
      <c r="G37" s="955"/>
      <c r="H37" s="955"/>
      <c r="I37" s="955"/>
      <c r="J37" s="955"/>
      <c r="K37" s="955"/>
      <c r="L37" s="955"/>
      <c r="M37" s="955"/>
      <c r="N37" s="955"/>
      <c r="O37" s="955"/>
      <c r="P37" s="955"/>
      <c r="Q37" s="955"/>
      <c r="R37" s="955"/>
      <c r="S37" s="955"/>
      <c r="T37" s="955"/>
      <c r="U37" s="955"/>
      <c r="V37" s="955"/>
      <c r="W37" s="955"/>
      <c r="X37" s="955"/>
      <c r="Y37" s="955"/>
      <c r="Z37" s="955"/>
      <c r="AA37" s="955"/>
      <c r="AB37" s="955"/>
      <c r="AC37" s="955"/>
      <c r="AD37" s="955"/>
      <c r="AE37" s="955"/>
      <c r="AF37" s="955"/>
      <c r="AG37" s="955"/>
      <c r="AH37" s="955"/>
      <c r="AI37" s="955"/>
      <c r="AJ37" s="955"/>
      <c r="AK37" s="955"/>
      <c r="AL37" s="955"/>
      <c r="AM37" s="955"/>
      <c r="AN37" s="955"/>
      <c r="AO37" s="955"/>
      <c r="AP37" s="955"/>
      <c r="AQ37" s="955"/>
      <c r="AR37" s="955"/>
      <c r="AS37" s="732"/>
      <c r="AT37" s="693"/>
      <c r="AU37" s="694"/>
      <c r="AV37" s="694"/>
      <c r="AW37" s="694"/>
      <c r="AX37" s="694"/>
      <c r="AY37" s="694"/>
      <c r="AZ37" s="694"/>
      <c r="BA37" s="694"/>
      <c r="BB37" s="694"/>
      <c r="BC37" s="694"/>
      <c r="BD37" s="694"/>
      <c r="BE37" s="694"/>
      <c r="BF37" s="694"/>
      <c r="BG37" s="694"/>
      <c r="BH37" s="1164"/>
      <c r="BI37" s="623"/>
      <c r="BJ37" s="583"/>
      <c r="BK37" s="583"/>
      <c r="BL37" s="583"/>
      <c r="BM37" s="583"/>
      <c r="BN37" s="583"/>
      <c r="BO37" s="583"/>
      <c r="BP37" s="583"/>
      <c r="BQ37" s="583"/>
      <c r="BR37" s="583"/>
      <c r="BS37" s="583"/>
      <c r="BT37" s="583"/>
      <c r="BU37" s="583"/>
      <c r="BV37" s="583"/>
      <c r="BW37" s="583"/>
      <c r="BX37" s="583"/>
      <c r="BY37" s="583"/>
      <c r="BZ37" s="583"/>
      <c r="CA37" s="582"/>
      <c r="CB37" s="583"/>
      <c r="CC37" s="583"/>
      <c r="CD37" s="583"/>
      <c r="CE37" s="583"/>
      <c r="CF37" s="583"/>
      <c r="CG37" s="583"/>
      <c r="CH37" s="583"/>
      <c r="CI37" s="583"/>
      <c r="CJ37" s="583"/>
      <c r="CK37" s="583"/>
      <c r="CL37" s="583"/>
      <c r="CM37" s="583"/>
      <c r="CN37" s="583"/>
      <c r="CO37" s="583"/>
      <c r="CP37" s="583"/>
      <c r="CQ37" s="583"/>
      <c r="CR37" s="583"/>
      <c r="CS37" s="583"/>
      <c r="CT37" s="584"/>
      <c r="CU37" s="582"/>
      <c r="CV37" s="583"/>
      <c r="CW37" s="583"/>
      <c r="CX37" s="583"/>
      <c r="CY37" s="583"/>
      <c r="CZ37" s="583"/>
      <c r="DA37" s="583"/>
      <c r="DB37" s="583"/>
      <c r="DC37" s="583"/>
      <c r="DD37" s="583"/>
      <c r="DE37" s="583"/>
      <c r="DF37" s="583"/>
      <c r="DG37" s="583"/>
      <c r="DH37" s="583"/>
      <c r="DI37" s="583"/>
      <c r="DJ37" s="583"/>
      <c r="DK37" s="583"/>
      <c r="DL37" s="583"/>
      <c r="DM37" s="583"/>
      <c r="DN37" s="583"/>
      <c r="DO37" s="584"/>
      <c r="DP37" s="587"/>
      <c r="DQ37" s="588"/>
      <c r="DR37" s="583"/>
      <c r="DS37" s="583"/>
      <c r="DT37" s="583"/>
      <c r="DU37" s="583"/>
      <c r="DV37" s="583"/>
      <c r="DW37" s="583"/>
      <c r="DX37" s="583"/>
      <c r="DY37" s="583"/>
      <c r="DZ37" s="583"/>
      <c r="EA37" s="583"/>
      <c r="EB37" s="583"/>
      <c r="EC37" s="583"/>
      <c r="ED37" s="583"/>
      <c r="EE37" s="583"/>
      <c r="EF37" s="583"/>
      <c r="EG37" s="583"/>
      <c r="EH37" s="583"/>
      <c r="EI37" s="608"/>
      <c r="EJ37" s="668"/>
      <c r="EK37" s="587"/>
      <c r="EL37" s="588"/>
      <c r="EM37" s="583"/>
      <c r="EN37" s="583"/>
      <c r="EO37" s="583"/>
      <c r="EP37" s="583"/>
      <c r="EQ37" s="583"/>
      <c r="ER37" s="583"/>
      <c r="ES37" s="583"/>
      <c r="ET37" s="583"/>
      <c r="EU37" s="583"/>
      <c r="EV37" s="583"/>
      <c r="EW37" s="583"/>
      <c r="EX37" s="583"/>
      <c r="EY37" s="583"/>
      <c r="EZ37" s="583"/>
      <c r="FA37" s="583"/>
      <c r="FB37" s="608"/>
      <c r="FC37" s="668"/>
      <c r="FD37" s="588"/>
      <c r="FE37" s="588"/>
      <c r="FF37" s="822"/>
      <c r="FG37" s="822"/>
      <c r="FH37" s="822"/>
      <c r="FI37" s="822"/>
      <c r="FJ37" s="822"/>
      <c r="FK37" s="822"/>
      <c r="FL37" s="822"/>
      <c r="FM37" s="822"/>
      <c r="FN37" s="822"/>
      <c r="FO37" s="822"/>
      <c r="FP37" s="822"/>
      <c r="FQ37" s="822"/>
      <c r="FR37" s="822"/>
      <c r="FS37" s="822"/>
      <c r="FT37" s="822"/>
      <c r="FU37" s="822"/>
      <c r="FV37" s="608"/>
      <c r="FW37" s="608"/>
      <c r="FX37" s="582"/>
      <c r="FY37" s="583"/>
      <c r="FZ37" s="583"/>
      <c r="GA37" s="583"/>
      <c r="GB37" s="583"/>
      <c r="GC37" s="583"/>
      <c r="GD37" s="583"/>
      <c r="GE37" s="583"/>
      <c r="GF37" s="583"/>
      <c r="GG37" s="583"/>
      <c r="GH37" s="583"/>
      <c r="GI37" s="583"/>
      <c r="GJ37" s="583"/>
      <c r="GK37" s="583"/>
      <c r="GL37" s="583"/>
      <c r="GM37" s="583"/>
      <c r="GN37" s="583"/>
      <c r="GO37" s="583"/>
      <c r="GP37" s="583"/>
      <c r="GQ37" s="744"/>
      <c r="GR37" s="3"/>
      <c r="GS37" s="3"/>
      <c r="GT37" s="3"/>
      <c r="GU37" s="3"/>
      <c r="GV37" s="3"/>
      <c r="GW37" s="3"/>
      <c r="GX37" s="3"/>
      <c r="GY37" s="3"/>
      <c r="GZ37" s="186"/>
    </row>
    <row r="38" spans="1:209" s="138" customFormat="1" x14ac:dyDescent="0.2">
      <c r="A38" s="108"/>
      <c r="B38" s="862" t="s">
        <v>78</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c r="AJ38" s="862"/>
      <c r="AK38" s="862"/>
      <c r="AL38" s="862"/>
      <c r="AM38" s="862"/>
      <c r="AN38" s="862"/>
      <c r="AO38" s="862"/>
      <c r="AP38" s="862"/>
      <c r="AQ38" s="862"/>
      <c r="AR38" s="862"/>
      <c r="AS38" s="928">
        <v>5560</v>
      </c>
      <c r="AT38" s="1119" t="s">
        <v>219</v>
      </c>
      <c r="AU38" s="1120"/>
      <c r="AV38" s="1120"/>
      <c r="AW38" s="1120"/>
      <c r="AX38" s="1120"/>
      <c r="AY38" s="1120"/>
      <c r="AZ38" s="1120"/>
      <c r="BA38" s="1120"/>
      <c r="BB38" s="1120"/>
      <c r="BC38" s="1120"/>
      <c r="BD38" s="1120"/>
      <c r="BE38" s="1120"/>
      <c r="BF38" s="1120"/>
      <c r="BG38" s="1120"/>
      <c r="BH38" s="1121"/>
      <c r="BI38" s="845">
        <f>+BI42+BI47+BI51+BI55+BI59+BI63</f>
        <v>19293097</v>
      </c>
      <c r="BJ38" s="839"/>
      <c r="BK38" s="839"/>
      <c r="BL38" s="839"/>
      <c r="BM38" s="839"/>
      <c r="BN38" s="839"/>
      <c r="BO38" s="839"/>
      <c r="BP38" s="839"/>
      <c r="BQ38" s="839"/>
      <c r="BR38" s="839"/>
      <c r="BS38" s="839"/>
      <c r="BT38" s="839"/>
      <c r="BU38" s="839"/>
      <c r="BV38" s="839"/>
      <c r="BW38" s="839"/>
      <c r="BX38" s="839"/>
      <c r="BY38" s="839"/>
      <c r="BZ38" s="839"/>
      <c r="CA38" s="838">
        <f>+CA42+CA47+CA51+CA55+CA59+CA63</f>
        <v>15228007</v>
      </c>
      <c r="CB38" s="839"/>
      <c r="CC38" s="839"/>
      <c r="CD38" s="839"/>
      <c r="CE38" s="839"/>
      <c r="CF38" s="839"/>
      <c r="CG38" s="839"/>
      <c r="CH38" s="839"/>
      <c r="CI38" s="839"/>
      <c r="CJ38" s="839"/>
      <c r="CK38" s="839"/>
      <c r="CL38" s="839"/>
      <c r="CM38" s="839"/>
      <c r="CN38" s="839"/>
      <c r="CO38" s="839"/>
      <c r="CP38" s="839"/>
      <c r="CQ38" s="839"/>
      <c r="CR38" s="839"/>
      <c r="CS38" s="839"/>
      <c r="CT38" s="840"/>
      <c r="CU38" s="838">
        <f>+CU42+CU47+CU51+CU55+CU59+CU63</f>
        <v>751</v>
      </c>
      <c r="CV38" s="839"/>
      <c r="CW38" s="839"/>
      <c r="CX38" s="839"/>
      <c r="CY38" s="839"/>
      <c r="CZ38" s="839"/>
      <c r="DA38" s="839"/>
      <c r="DB38" s="839"/>
      <c r="DC38" s="839"/>
      <c r="DD38" s="839"/>
      <c r="DE38" s="839"/>
      <c r="DF38" s="839"/>
      <c r="DG38" s="839"/>
      <c r="DH38" s="839"/>
      <c r="DI38" s="839"/>
      <c r="DJ38" s="839"/>
      <c r="DK38" s="839"/>
      <c r="DL38" s="839"/>
      <c r="DM38" s="839"/>
      <c r="DN38" s="839"/>
      <c r="DO38" s="840"/>
      <c r="DP38" s="1125" t="s">
        <v>6</v>
      </c>
      <c r="DQ38" s="829"/>
      <c r="DR38" s="839">
        <f>+DR42+DR47+DR51+DR55+DR59+DR63</f>
        <v>16947780</v>
      </c>
      <c r="DS38" s="839"/>
      <c r="DT38" s="839"/>
      <c r="DU38" s="839"/>
      <c r="DV38" s="839"/>
      <c r="DW38" s="839"/>
      <c r="DX38" s="839"/>
      <c r="DY38" s="839"/>
      <c r="DZ38" s="839"/>
      <c r="EA38" s="839"/>
      <c r="EB38" s="839"/>
      <c r="EC38" s="839"/>
      <c r="ED38" s="839"/>
      <c r="EE38" s="839"/>
      <c r="EF38" s="839"/>
      <c r="EG38" s="839"/>
      <c r="EH38" s="839"/>
      <c r="EI38" s="842" t="s">
        <v>7</v>
      </c>
      <c r="EJ38" s="894"/>
      <c r="EK38" s="1125" t="s">
        <v>6</v>
      </c>
      <c r="EL38" s="829"/>
      <c r="EM38" s="839">
        <f>+EM42+EM47+EM51+EM55+EM59+EM63</f>
        <v>23190</v>
      </c>
      <c r="EN38" s="839"/>
      <c r="EO38" s="839"/>
      <c r="EP38" s="839"/>
      <c r="EQ38" s="839"/>
      <c r="ER38" s="839"/>
      <c r="ES38" s="839"/>
      <c r="ET38" s="839"/>
      <c r="EU38" s="839"/>
      <c r="EV38" s="839"/>
      <c r="EW38" s="839"/>
      <c r="EX38" s="839"/>
      <c r="EY38" s="839"/>
      <c r="EZ38" s="839"/>
      <c r="FA38" s="839"/>
      <c r="FB38" s="842" t="s">
        <v>7</v>
      </c>
      <c r="FC38" s="894"/>
      <c r="FD38" s="884">
        <f>+FD42+FD47+FD51+FD55+FD59+FD63</f>
        <v>821597</v>
      </c>
      <c r="FE38" s="884"/>
      <c r="FF38" s="884"/>
      <c r="FG38" s="884"/>
      <c r="FH38" s="884"/>
      <c r="FI38" s="884"/>
      <c r="FJ38" s="884"/>
      <c r="FK38" s="884"/>
      <c r="FL38" s="884"/>
      <c r="FM38" s="884"/>
      <c r="FN38" s="884"/>
      <c r="FO38" s="884"/>
      <c r="FP38" s="884"/>
      <c r="FQ38" s="884"/>
      <c r="FR38" s="884"/>
      <c r="FS38" s="884"/>
      <c r="FT38" s="884"/>
      <c r="FU38" s="884"/>
      <c r="FV38" s="884"/>
      <c r="FW38" s="885"/>
      <c r="FX38" s="838">
        <f>+BI38+CA38+CU38-DR38-EM38+FD38</f>
        <v>18372482</v>
      </c>
      <c r="FY38" s="839"/>
      <c r="FZ38" s="839"/>
      <c r="GA38" s="839"/>
      <c r="GB38" s="839"/>
      <c r="GC38" s="839"/>
      <c r="GD38" s="839"/>
      <c r="GE38" s="839"/>
      <c r="GF38" s="839"/>
      <c r="GG38" s="839"/>
      <c r="GH38" s="839"/>
      <c r="GI38" s="839"/>
      <c r="GJ38" s="839"/>
      <c r="GK38" s="839"/>
      <c r="GL38" s="839"/>
      <c r="GM38" s="839"/>
      <c r="GN38" s="839"/>
      <c r="GO38" s="839"/>
      <c r="GP38" s="839"/>
      <c r="GQ38" s="841"/>
      <c r="GR38" s="3"/>
      <c r="GS38" s="3"/>
      <c r="GT38" s="3"/>
      <c r="GU38" s="3"/>
      <c r="GV38" s="3"/>
      <c r="GW38" s="3"/>
      <c r="GX38" s="3"/>
      <c r="GY38" s="3"/>
      <c r="GZ38" s="186"/>
      <c r="HA38" s="197"/>
    </row>
    <row r="39" spans="1:209" s="138" customFormat="1" ht="3" customHeight="1" x14ac:dyDescent="0.2">
      <c r="A39" s="109"/>
      <c r="B39" s="863"/>
      <c r="C39" s="863"/>
      <c r="D39" s="863"/>
      <c r="E39" s="863"/>
      <c r="F39" s="863"/>
      <c r="G39" s="863"/>
      <c r="H39" s="863"/>
      <c r="I39" s="863"/>
      <c r="J39" s="863"/>
      <c r="K39" s="863"/>
      <c r="L39" s="863"/>
      <c r="M39" s="863"/>
      <c r="N39" s="863"/>
      <c r="O39" s="863"/>
      <c r="P39" s="863"/>
      <c r="Q39" s="863"/>
      <c r="R39" s="863"/>
      <c r="S39" s="863"/>
      <c r="T39" s="863"/>
      <c r="U39" s="863"/>
      <c r="V39" s="863"/>
      <c r="W39" s="863"/>
      <c r="X39" s="863"/>
      <c r="Y39" s="863"/>
      <c r="Z39" s="863"/>
      <c r="AA39" s="863"/>
      <c r="AB39" s="863"/>
      <c r="AC39" s="863"/>
      <c r="AD39" s="863"/>
      <c r="AE39" s="863"/>
      <c r="AF39" s="863"/>
      <c r="AG39" s="863"/>
      <c r="AH39" s="863"/>
      <c r="AI39" s="863"/>
      <c r="AJ39" s="863"/>
      <c r="AK39" s="863"/>
      <c r="AL39" s="863"/>
      <c r="AM39" s="863"/>
      <c r="AN39" s="863"/>
      <c r="AO39" s="863"/>
      <c r="AP39" s="863"/>
      <c r="AQ39" s="863"/>
      <c r="AR39" s="863"/>
      <c r="AS39" s="927"/>
      <c r="AT39" s="1122"/>
      <c r="AU39" s="1123"/>
      <c r="AV39" s="1123"/>
      <c r="AW39" s="1123"/>
      <c r="AX39" s="1123"/>
      <c r="AY39" s="1123"/>
      <c r="AZ39" s="1123"/>
      <c r="BA39" s="1123"/>
      <c r="BB39" s="1123"/>
      <c r="BC39" s="1123"/>
      <c r="BD39" s="1123"/>
      <c r="BE39" s="1123"/>
      <c r="BF39" s="1123"/>
      <c r="BG39" s="1123"/>
      <c r="BH39" s="1124"/>
      <c r="BI39" s="870"/>
      <c r="BJ39" s="852"/>
      <c r="BK39" s="852"/>
      <c r="BL39" s="852"/>
      <c r="BM39" s="852"/>
      <c r="BN39" s="852"/>
      <c r="BO39" s="852"/>
      <c r="BP39" s="852"/>
      <c r="BQ39" s="852"/>
      <c r="BR39" s="852"/>
      <c r="BS39" s="852"/>
      <c r="BT39" s="852"/>
      <c r="BU39" s="852"/>
      <c r="BV39" s="852"/>
      <c r="BW39" s="852"/>
      <c r="BX39" s="852"/>
      <c r="BY39" s="852"/>
      <c r="BZ39" s="852"/>
      <c r="CA39" s="855"/>
      <c r="CB39" s="852"/>
      <c r="CC39" s="852"/>
      <c r="CD39" s="852"/>
      <c r="CE39" s="852"/>
      <c r="CF39" s="852"/>
      <c r="CG39" s="852"/>
      <c r="CH39" s="852"/>
      <c r="CI39" s="852"/>
      <c r="CJ39" s="852"/>
      <c r="CK39" s="852"/>
      <c r="CL39" s="852"/>
      <c r="CM39" s="852"/>
      <c r="CN39" s="852"/>
      <c r="CO39" s="852"/>
      <c r="CP39" s="852"/>
      <c r="CQ39" s="852"/>
      <c r="CR39" s="852"/>
      <c r="CS39" s="852"/>
      <c r="CT39" s="853"/>
      <c r="CU39" s="855"/>
      <c r="CV39" s="852"/>
      <c r="CW39" s="852"/>
      <c r="CX39" s="852"/>
      <c r="CY39" s="852"/>
      <c r="CZ39" s="852"/>
      <c r="DA39" s="852"/>
      <c r="DB39" s="852"/>
      <c r="DC39" s="852"/>
      <c r="DD39" s="852"/>
      <c r="DE39" s="852"/>
      <c r="DF39" s="852"/>
      <c r="DG39" s="852"/>
      <c r="DH39" s="852"/>
      <c r="DI39" s="852"/>
      <c r="DJ39" s="852"/>
      <c r="DK39" s="852"/>
      <c r="DL39" s="852"/>
      <c r="DM39" s="852"/>
      <c r="DN39" s="852"/>
      <c r="DO39" s="853"/>
      <c r="DP39" s="1125"/>
      <c r="DQ39" s="829"/>
      <c r="DR39" s="839"/>
      <c r="DS39" s="839"/>
      <c r="DT39" s="839"/>
      <c r="DU39" s="839"/>
      <c r="DV39" s="839"/>
      <c r="DW39" s="839"/>
      <c r="DX39" s="839"/>
      <c r="DY39" s="839"/>
      <c r="DZ39" s="839"/>
      <c r="EA39" s="839"/>
      <c r="EB39" s="839"/>
      <c r="EC39" s="839"/>
      <c r="ED39" s="839"/>
      <c r="EE39" s="839"/>
      <c r="EF39" s="839"/>
      <c r="EG39" s="839"/>
      <c r="EH39" s="839"/>
      <c r="EI39" s="842"/>
      <c r="EJ39" s="894"/>
      <c r="EK39" s="1125"/>
      <c r="EL39" s="829"/>
      <c r="EM39" s="839"/>
      <c r="EN39" s="839"/>
      <c r="EO39" s="839"/>
      <c r="EP39" s="839"/>
      <c r="EQ39" s="839"/>
      <c r="ER39" s="839"/>
      <c r="ES39" s="839"/>
      <c r="ET39" s="839"/>
      <c r="EU39" s="839"/>
      <c r="EV39" s="839"/>
      <c r="EW39" s="839"/>
      <c r="EX39" s="839"/>
      <c r="EY39" s="839"/>
      <c r="EZ39" s="839"/>
      <c r="FA39" s="839"/>
      <c r="FB39" s="842"/>
      <c r="FC39" s="894"/>
      <c r="FD39" s="852"/>
      <c r="FE39" s="852"/>
      <c r="FF39" s="852"/>
      <c r="FG39" s="852"/>
      <c r="FH39" s="852"/>
      <c r="FI39" s="852"/>
      <c r="FJ39" s="852"/>
      <c r="FK39" s="852"/>
      <c r="FL39" s="852"/>
      <c r="FM39" s="852"/>
      <c r="FN39" s="852"/>
      <c r="FO39" s="852"/>
      <c r="FP39" s="852"/>
      <c r="FQ39" s="852"/>
      <c r="FR39" s="852"/>
      <c r="FS39" s="852"/>
      <c r="FT39" s="852"/>
      <c r="FU39" s="852"/>
      <c r="FV39" s="852"/>
      <c r="FW39" s="853"/>
      <c r="FX39" s="855"/>
      <c r="FY39" s="852"/>
      <c r="FZ39" s="852"/>
      <c r="GA39" s="852"/>
      <c r="GB39" s="852"/>
      <c r="GC39" s="852"/>
      <c r="GD39" s="852"/>
      <c r="GE39" s="852"/>
      <c r="GF39" s="852"/>
      <c r="GG39" s="852"/>
      <c r="GH39" s="852"/>
      <c r="GI39" s="852"/>
      <c r="GJ39" s="852"/>
      <c r="GK39" s="852"/>
      <c r="GL39" s="852"/>
      <c r="GM39" s="852"/>
      <c r="GN39" s="852"/>
      <c r="GO39" s="852"/>
      <c r="GP39" s="852"/>
      <c r="GQ39" s="878"/>
      <c r="GR39" s="3"/>
      <c r="GS39" s="3"/>
      <c r="GT39" s="3"/>
      <c r="GU39" s="3"/>
      <c r="GV39" s="3"/>
      <c r="GW39" s="3"/>
      <c r="GX39" s="3"/>
      <c r="GY39" s="3"/>
      <c r="GZ39" s="186"/>
      <c r="HA39" s="186"/>
    </row>
    <row r="40" spans="1:209" s="138" customFormat="1" x14ac:dyDescent="0.2">
      <c r="A40" s="109"/>
      <c r="B40" s="863"/>
      <c r="C40" s="863"/>
      <c r="D40" s="863"/>
      <c r="E40" s="863"/>
      <c r="F40" s="863"/>
      <c r="G40" s="863"/>
      <c r="H40" s="863"/>
      <c r="I40" s="863"/>
      <c r="J40" s="863"/>
      <c r="K40" s="863"/>
      <c r="L40" s="863"/>
      <c r="M40" s="863"/>
      <c r="N40" s="863"/>
      <c r="O40" s="863"/>
      <c r="P40" s="863"/>
      <c r="Q40" s="863"/>
      <c r="R40" s="863"/>
      <c r="S40" s="863"/>
      <c r="T40" s="863"/>
      <c r="U40" s="863"/>
      <c r="V40" s="863"/>
      <c r="W40" s="863"/>
      <c r="X40" s="863"/>
      <c r="Y40" s="863"/>
      <c r="Z40" s="863"/>
      <c r="AA40" s="863"/>
      <c r="AB40" s="863"/>
      <c r="AC40" s="863"/>
      <c r="AD40" s="863"/>
      <c r="AE40" s="863"/>
      <c r="AF40" s="863"/>
      <c r="AG40" s="863"/>
      <c r="AH40" s="863"/>
      <c r="AI40" s="863"/>
      <c r="AJ40" s="863"/>
      <c r="AK40" s="863"/>
      <c r="AL40" s="863"/>
      <c r="AM40" s="863"/>
      <c r="AN40" s="863"/>
      <c r="AO40" s="863"/>
      <c r="AP40" s="863"/>
      <c r="AQ40" s="863"/>
      <c r="AR40" s="863"/>
      <c r="AS40" s="928">
        <v>5580</v>
      </c>
      <c r="AT40" s="1119" t="s">
        <v>220</v>
      </c>
      <c r="AU40" s="1120"/>
      <c r="AV40" s="1120"/>
      <c r="AW40" s="1120"/>
      <c r="AX40" s="1120"/>
      <c r="AY40" s="1120"/>
      <c r="AZ40" s="1120"/>
      <c r="BA40" s="1120"/>
      <c r="BB40" s="1120"/>
      <c r="BC40" s="1120"/>
      <c r="BD40" s="1120"/>
      <c r="BE40" s="1120"/>
      <c r="BF40" s="1120"/>
      <c r="BG40" s="1120"/>
      <c r="BH40" s="1121"/>
      <c r="BI40" s="888">
        <f>+BI45+BI49+BI53+BI57+BI61+BI65</f>
        <v>12459092</v>
      </c>
      <c r="BJ40" s="884"/>
      <c r="BK40" s="884"/>
      <c r="BL40" s="884"/>
      <c r="BM40" s="884"/>
      <c r="BN40" s="884"/>
      <c r="BO40" s="884"/>
      <c r="BP40" s="884"/>
      <c r="BQ40" s="884"/>
      <c r="BR40" s="884"/>
      <c r="BS40" s="884"/>
      <c r="BT40" s="884"/>
      <c r="BU40" s="884"/>
      <c r="BV40" s="884"/>
      <c r="BW40" s="884"/>
      <c r="BX40" s="884"/>
      <c r="BY40" s="884"/>
      <c r="BZ40" s="884"/>
      <c r="CA40" s="886">
        <f>+CA45+CA49+CA53+CA57+CA61+CA65</f>
        <v>18393313</v>
      </c>
      <c r="CB40" s="884"/>
      <c r="CC40" s="884"/>
      <c r="CD40" s="884"/>
      <c r="CE40" s="884"/>
      <c r="CF40" s="884"/>
      <c r="CG40" s="884"/>
      <c r="CH40" s="884"/>
      <c r="CI40" s="884"/>
      <c r="CJ40" s="884"/>
      <c r="CK40" s="884"/>
      <c r="CL40" s="884"/>
      <c r="CM40" s="884"/>
      <c r="CN40" s="884"/>
      <c r="CO40" s="884"/>
      <c r="CP40" s="884"/>
      <c r="CQ40" s="884"/>
      <c r="CR40" s="884"/>
      <c r="CS40" s="884"/>
      <c r="CT40" s="885"/>
      <c r="CU40" s="886">
        <f>+CU45+CU49+CU53+CU57+CU61+CU65</f>
        <v>675</v>
      </c>
      <c r="CV40" s="884"/>
      <c r="CW40" s="884"/>
      <c r="CX40" s="884"/>
      <c r="CY40" s="884"/>
      <c r="CZ40" s="884"/>
      <c r="DA40" s="884"/>
      <c r="DB40" s="884"/>
      <c r="DC40" s="884"/>
      <c r="DD40" s="884"/>
      <c r="DE40" s="884"/>
      <c r="DF40" s="884"/>
      <c r="DG40" s="884"/>
      <c r="DH40" s="884"/>
      <c r="DI40" s="884"/>
      <c r="DJ40" s="884"/>
      <c r="DK40" s="884"/>
      <c r="DL40" s="884"/>
      <c r="DM40" s="884"/>
      <c r="DN40" s="884"/>
      <c r="DO40" s="885"/>
      <c r="DP40" s="1117" t="s">
        <v>6</v>
      </c>
      <c r="DQ40" s="890"/>
      <c r="DR40" s="884">
        <f>+DR45+DR49+DR53+DR57+DR61+DR65</f>
        <v>12247819</v>
      </c>
      <c r="DS40" s="884"/>
      <c r="DT40" s="884"/>
      <c r="DU40" s="884"/>
      <c r="DV40" s="884"/>
      <c r="DW40" s="884"/>
      <c r="DX40" s="884"/>
      <c r="DY40" s="884"/>
      <c r="DZ40" s="884"/>
      <c r="EA40" s="884"/>
      <c r="EB40" s="884"/>
      <c r="EC40" s="884"/>
      <c r="ED40" s="884"/>
      <c r="EE40" s="884"/>
      <c r="EF40" s="884"/>
      <c r="EG40" s="884"/>
      <c r="EH40" s="884"/>
      <c r="EI40" s="891" t="s">
        <v>7</v>
      </c>
      <c r="EJ40" s="893"/>
      <c r="EK40" s="1117" t="s">
        <v>6</v>
      </c>
      <c r="EL40" s="890"/>
      <c r="EM40" s="884">
        <f>+EM45+EM49+EM53+EM57+EM61+EM65</f>
        <v>23220</v>
      </c>
      <c r="EN40" s="884"/>
      <c r="EO40" s="884"/>
      <c r="EP40" s="884"/>
      <c r="EQ40" s="884"/>
      <c r="ER40" s="884"/>
      <c r="ES40" s="884"/>
      <c r="ET40" s="884"/>
      <c r="EU40" s="884"/>
      <c r="EV40" s="884"/>
      <c r="EW40" s="884"/>
      <c r="EX40" s="884"/>
      <c r="EY40" s="884"/>
      <c r="EZ40" s="884"/>
      <c r="FA40" s="884"/>
      <c r="FB40" s="891" t="s">
        <v>7</v>
      </c>
      <c r="FC40" s="893"/>
      <c r="FD40" s="884">
        <f>+FD45+FD49+FD53+FD57+FD61+FD65</f>
        <v>711056</v>
      </c>
      <c r="FE40" s="884"/>
      <c r="FF40" s="884"/>
      <c r="FG40" s="884"/>
      <c r="FH40" s="884"/>
      <c r="FI40" s="884"/>
      <c r="FJ40" s="884"/>
      <c r="FK40" s="884"/>
      <c r="FL40" s="884"/>
      <c r="FM40" s="884"/>
      <c r="FN40" s="884"/>
      <c r="FO40" s="884"/>
      <c r="FP40" s="884"/>
      <c r="FQ40" s="884"/>
      <c r="FR40" s="884"/>
      <c r="FS40" s="884"/>
      <c r="FT40" s="884"/>
      <c r="FU40" s="884"/>
      <c r="FV40" s="884"/>
      <c r="FW40" s="885"/>
      <c r="FX40" s="886">
        <f>+BI40+CA40+CU40-DR40-EM40+FD40</f>
        <v>19293097</v>
      </c>
      <c r="FY40" s="884"/>
      <c r="FZ40" s="884"/>
      <c r="GA40" s="884"/>
      <c r="GB40" s="884"/>
      <c r="GC40" s="884"/>
      <c r="GD40" s="884"/>
      <c r="GE40" s="884"/>
      <c r="GF40" s="884"/>
      <c r="GG40" s="884"/>
      <c r="GH40" s="884"/>
      <c r="GI40" s="884"/>
      <c r="GJ40" s="884"/>
      <c r="GK40" s="884"/>
      <c r="GL40" s="884"/>
      <c r="GM40" s="884"/>
      <c r="GN40" s="884"/>
      <c r="GO40" s="884"/>
      <c r="GP40" s="884"/>
      <c r="GQ40" s="889"/>
      <c r="GR40" s="3"/>
      <c r="GS40" s="3"/>
      <c r="GT40" s="3"/>
      <c r="GU40" s="3"/>
      <c r="GV40" s="3"/>
      <c r="GW40" s="3"/>
      <c r="GX40" s="3"/>
      <c r="GY40" s="3"/>
      <c r="GZ40" s="197"/>
      <c r="HA40" s="186"/>
    </row>
    <row r="41" spans="1:209" s="138" customFormat="1" ht="3" customHeight="1" x14ac:dyDescent="0.2">
      <c r="A41" s="110"/>
      <c r="B41" s="864"/>
      <c r="C41" s="864"/>
      <c r="D41" s="864"/>
      <c r="E41" s="864"/>
      <c r="F41" s="864"/>
      <c r="G41" s="864"/>
      <c r="H41" s="864"/>
      <c r="I41" s="864"/>
      <c r="J41" s="864"/>
      <c r="K41" s="864"/>
      <c r="L41" s="864"/>
      <c r="M41" s="864"/>
      <c r="N41" s="864"/>
      <c r="O41" s="864"/>
      <c r="P41" s="864"/>
      <c r="Q41" s="864"/>
      <c r="R41" s="864"/>
      <c r="S41" s="864"/>
      <c r="T41" s="864"/>
      <c r="U41" s="864"/>
      <c r="V41" s="864"/>
      <c r="W41" s="864"/>
      <c r="X41" s="864"/>
      <c r="Y41" s="864"/>
      <c r="Z41" s="864"/>
      <c r="AA41" s="864"/>
      <c r="AB41" s="864"/>
      <c r="AC41" s="864"/>
      <c r="AD41" s="864"/>
      <c r="AE41" s="864"/>
      <c r="AF41" s="864"/>
      <c r="AG41" s="864"/>
      <c r="AH41" s="864"/>
      <c r="AI41" s="864"/>
      <c r="AJ41" s="864"/>
      <c r="AK41" s="864"/>
      <c r="AL41" s="864"/>
      <c r="AM41" s="864"/>
      <c r="AN41" s="864"/>
      <c r="AO41" s="864"/>
      <c r="AP41" s="864"/>
      <c r="AQ41" s="864"/>
      <c r="AR41" s="864"/>
      <c r="AS41" s="927"/>
      <c r="AT41" s="1122"/>
      <c r="AU41" s="1123"/>
      <c r="AV41" s="1123"/>
      <c r="AW41" s="1123"/>
      <c r="AX41" s="1123"/>
      <c r="AY41" s="1123"/>
      <c r="AZ41" s="1123"/>
      <c r="BA41" s="1123"/>
      <c r="BB41" s="1123"/>
      <c r="BC41" s="1123"/>
      <c r="BD41" s="1123"/>
      <c r="BE41" s="1123"/>
      <c r="BF41" s="1123"/>
      <c r="BG41" s="1123"/>
      <c r="BH41" s="1124"/>
      <c r="BI41" s="870"/>
      <c r="BJ41" s="852"/>
      <c r="BK41" s="852"/>
      <c r="BL41" s="852"/>
      <c r="BM41" s="852"/>
      <c r="BN41" s="852"/>
      <c r="BO41" s="852"/>
      <c r="BP41" s="852"/>
      <c r="BQ41" s="852"/>
      <c r="BR41" s="852"/>
      <c r="BS41" s="852"/>
      <c r="BT41" s="852"/>
      <c r="BU41" s="852"/>
      <c r="BV41" s="852"/>
      <c r="BW41" s="852"/>
      <c r="BX41" s="852"/>
      <c r="BY41" s="852"/>
      <c r="BZ41" s="852"/>
      <c r="CA41" s="855"/>
      <c r="CB41" s="852"/>
      <c r="CC41" s="852"/>
      <c r="CD41" s="852"/>
      <c r="CE41" s="852"/>
      <c r="CF41" s="852"/>
      <c r="CG41" s="852"/>
      <c r="CH41" s="852"/>
      <c r="CI41" s="852"/>
      <c r="CJ41" s="852"/>
      <c r="CK41" s="852"/>
      <c r="CL41" s="852"/>
      <c r="CM41" s="852"/>
      <c r="CN41" s="852"/>
      <c r="CO41" s="852"/>
      <c r="CP41" s="852"/>
      <c r="CQ41" s="852"/>
      <c r="CR41" s="852"/>
      <c r="CS41" s="852"/>
      <c r="CT41" s="853"/>
      <c r="CU41" s="855"/>
      <c r="CV41" s="852"/>
      <c r="CW41" s="852"/>
      <c r="CX41" s="852"/>
      <c r="CY41" s="852"/>
      <c r="CZ41" s="852"/>
      <c r="DA41" s="852"/>
      <c r="DB41" s="852"/>
      <c r="DC41" s="852"/>
      <c r="DD41" s="852"/>
      <c r="DE41" s="852"/>
      <c r="DF41" s="852"/>
      <c r="DG41" s="852"/>
      <c r="DH41" s="852"/>
      <c r="DI41" s="852"/>
      <c r="DJ41" s="852"/>
      <c r="DK41" s="852"/>
      <c r="DL41" s="852"/>
      <c r="DM41" s="852"/>
      <c r="DN41" s="852"/>
      <c r="DO41" s="853"/>
      <c r="DP41" s="1118"/>
      <c r="DQ41" s="876"/>
      <c r="DR41" s="852"/>
      <c r="DS41" s="852"/>
      <c r="DT41" s="852"/>
      <c r="DU41" s="852"/>
      <c r="DV41" s="852"/>
      <c r="DW41" s="852"/>
      <c r="DX41" s="852"/>
      <c r="DY41" s="852"/>
      <c r="DZ41" s="852"/>
      <c r="EA41" s="852"/>
      <c r="EB41" s="852"/>
      <c r="EC41" s="852"/>
      <c r="ED41" s="852"/>
      <c r="EE41" s="852"/>
      <c r="EF41" s="852"/>
      <c r="EG41" s="852"/>
      <c r="EH41" s="852"/>
      <c r="EI41" s="857"/>
      <c r="EJ41" s="1116"/>
      <c r="EK41" s="1118"/>
      <c r="EL41" s="876"/>
      <c r="EM41" s="852"/>
      <c r="EN41" s="852"/>
      <c r="EO41" s="852"/>
      <c r="EP41" s="852"/>
      <c r="EQ41" s="852"/>
      <c r="ER41" s="852"/>
      <c r="ES41" s="852"/>
      <c r="ET41" s="852"/>
      <c r="EU41" s="852"/>
      <c r="EV41" s="852"/>
      <c r="EW41" s="852"/>
      <c r="EX41" s="852"/>
      <c r="EY41" s="852"/>
      <c r="EZ41" s="852"/>
      <c r="FA41" s="852"/>
      <c r="FB41" s="857"/>
      <c r="FC41" s="1116"/>
      <c r="FD41" s="852"/>
      <c r="FE41" s="852"/>
      <c r="FF41" s="852"/>
      <c r="FG41" s="852"/>
      <c r="FH41" s="852"/>
      <c r="FI41" s="852"/>
      <c r="FJ41" s="852"/>
      <c r="FK41" s="852"/>
      <c r="FL41" s="852"/>
      <c r="FM41" s="852"/>
      <c r="FN41" s="852"/>
      <c r="FO41" s="852"/>
      <c r="FP41" s="852"/>
      <c r="FQ41" s="852"/>
      <c r="FR41" s="852"/>
      <c r="FS41" s="852"/>
      <c r="FT41" s="852"/>
      <c r="FU41" s="852"/>
      <c r="FV41" s="852"/>
      <c r="FW41" s="853"/>
      <c r="FX41" s="855"/>
      <c r="FY41" s="852"/>
      <c r="FZ41" s="852"/>
      <c r="GA41" s="852"/>
      <c r="GB41" s="852"/>
      <c r="GC41" s="852"/>
      <c r="GD41" s="852"/>
      <c r="GE41" s="852"/>
      <c r="GF41" s="852"/>
      <c r="GG41" s="852"/>
      <c r="GH41" s="852"/>
      <c r="GI41" s="852"/>
      <c r="GJ41" s="852"/>
      <c r="GK41" s="852"/>
      <c r="GL41" s="852"/>
      <c r="GM41" s="852"/>
      <c r="GN41" s="852"/>
      <c r="GO41" s="852"/>
      <c r="GP41" s="852"/>
      <c r="GQ41" s="878"/>
      <c r="GR41" s="3"/>
      <c r="GS41" s="3"/>
      <c r="GT41" s="3"/>
      <c r="GU41" s="3"/>
      <c r="GV41" s="3"/>
      <c r="GW41" s="3"/>
      <c r="GX41" s="3"/>
      <c r="GY41" s="3"/>
      <c r="GZ41" s="186"/>
      <c r="HA41" s="186"/>
    </row>
    <row r="42" spans="1:209" s="139" customFormat="1" x14ac:dyDescent="0.2">
      <c r="A42" s="27"/>
      <c r="B42" s="953" t="s">
        <v>1</v>
      </c>
      <c r="C42" s="953"/>
      <c r="D42" s="953"/>
      <c r="E42" s="953"/>
      <c r="F42" s="953"/>
      <c r="G42" s="953"/>
      <c r="H42" s="953"/>
      <c r="I42" s="953"/>
      <c r="J42" s="953"/>
      <c r="K42" s="953"/>
      <c r="L42" s="953"/>
      <c r="M42" s="953"/>
      <c r="N42" s="953"/>
      <c r="O42" s="953"/>
      <c r="P42" s="953"/>
      <c r="Q42" s="953"/>
      <c r="R42" s="953"/>
      <c r="S42" s="953"/>
      <c r="T42" s="953"/>
      <c r="U42" s="953"/>
      <c r="V42" s="953"/>
      <c r="W42" s="953"/>
      <c r="X42" s="953"/>
      <c r="Y42" s="953"/>
      <c r="Z42" s="953"/>
      <c r="AA42" s="953"/>
      <c r="AB42" s="953"/>
      <c r="AC42" s="953"/>
      <c r="AD42" s="953"/>
      <c r="AE42" s="953"/>
      <c r="AF42" s="953"/>
      <c r="AG42" s="953"/>
      <c r="AH42" s="953"/>
      <c r="AI42" s="953"/>
      <c r="AJ42" s="953"/>
      <c r="AK42" s="953"/>
      <c r="AL42" s="953"/>
      <c r="AM42" s="953"/>
      <c r="AN42" s="953"/>
      <c r="AO42" s="953"/>
      <c r="AP42" s="953"/>
      <c r="AQ42" s="953"/>
      <c r="AR42" s="100"/>
      <c r="AS42" s="97"/>
      <c r="AT42" s="27"/>
      <c r="AU42" s="29"/>
      <c r="AV42" s="29"/>
      <c r="AW42" s="29"/>
      <c r="AX42" s="29"/>
      <c r="AY42" s="29"/>
      <c r="AZ42" s="29"/>
      <c r="BA42" s="689"/>
      <c r="BB42" s="689"/>
      <c r="BC42" s="689"/>
      <c r="BD42" s="28"/>
      <c r="BE42" s="28"/>
      <c r="BF42" s="28"/>
      <c r="BG42" s="28"/>
      <c r="BH42" s="28"/>
      <c r="BI42" s="1110">
        <v>9266422</v>
      </c>
      <c r="BJ42" s="1099"/>
      <c r="BK42" s="1099"/>
      <c r="BL42" s="1099"/>
      <c r="BM42" s="1099"/>
      <c r="BN42" s="1099"/>
      <c r="BO42" s="1099"/>
      <c r="BP42" s="1099"/>
      <c r="BQ42" s="1099"/>
      <c r="BR42" s="1099"/>
      <c r="BS42" s="1099"/>
      <c r="BT42" s="1099"/>
      <c r="BU42" s="1099"/>
      <c r="BV42" s="1099"/>
      <c r="BW42" s="1099"/>
      <c r="BX42" s="1099"/>
      <c r="BY42" s="1099"/>
      <c r="BZ42" s="1099"/>
      <c r="CA42" s="1098">
        <v>9062566</v>
      </c>
      <c r="CB42" s="1099"/>
      <c r="CC42" s="1099"/>
      <c r="CD42" s="1099"/>
      <c r="CE42" s="1099"/>
      <c r="CF42" s="1099"/>
      <c r="CG42" s="1099"/>
      <c r="CH42" s="1099"/>
      <c r="CI42" s="1099"/>
      <c r="CJ42" s="1099"/>
      <c r="CK42" s="1099"/>
      <c r="CL42" s="1099"/>
      <c r="CM42" s="1099"/>
      <c r="CN42" s="1099"/>
      <c r="CO42" s="1099"/>
      <c r="CP42" s="1099"/>
      <c r="CQ42" s="1099"/>
      <c r="CR42" s="1099"/>
      <c r="CS42" s="1099"/>
      <c r="CT42" s="1108"/>
      <c r="CU42" s="1098"/>
      <c r="CV42" s="1099"/>
      <c r="CW42" s="1099"/>
      <c r="CX42" s="1099"/>
      <c r="CY42" s="1099"/>
      <c r="CZ42" s="1099"/>
      <c r="DA42" s="1099"/>
      <c r="DB42" s="1099"/>
      <c r="DC42" s="1099"/>
      <c r="DD42" s="1099"/>
      <c r="DE42" s="1099"/>
      <c r="DF42" s="1099"/>
      <c r="DG42" s="1099"/>
      <c r="DH42" s="1099"/>
      <c r="DI42" s="1099"/>
      <c r="DJ42" s="1099"/>
      <c r="DK42" s="1099"/>
      <c r="DL42" s="1099"/>
      <c r="DM42" s="1099"/>
      <c r="DN42" s="1099"/>
      <c r="DO42" s="1108"/>
      <c r="DP42" s="1112" t="s">
        <v>6</v>
      </c>
      <c r="DQ42" s="1113"/>
      <c r="DR42" s="1099">
        <v>9057298</v>
      </c>
      <c r="DS42" s="1099"/>
      <c r="DT42" s="1099"/>
      <c r="DU42" s="1099"/>
      <c r="DV42" s="1099"/>
      <c r="DW42" s="1099"/>
      <c r="DX42" s="1099"/>
      <c r="DY42" s="1099"/>
      <c r="DZ42" s="1099"/>
      <c r="EA42" s="1099"/>
      <c r="EB42" s="1099"/>
      <c r="EC42" s="1099"/>
      <c r="ED42" s="1099"/>
      <c r="EE42" s="1099"/>
      <c r="EF42" s="1099"/>
      <c r="EG42" s="1099"/>
      <c r="EH42" s="1099"/>
      <c r="EI42" s="1104" t="s">
        <v>7</v>
      </c>
      <c r="EJ42" s="1105"/>
      <c r="EK42" s="1112" t="s">
        <v>6</v>
      </c>
      <c r="EL42" s="1113"/>
      <c r="EM42" s="1099">
        <v>5702</v>
      </c>
      <c r="EN42" s="1099"/>
      <c r="EO42" s="1099"/>
      <c r="EP42" s="1099"/>
      <c r="EQ42" s="1099"/>
      <c r="ER42" s="1099"/>
      <c r="ES42" s="1099"/>
      <c r="ET42" s="1099"/>
      <c r="EU42" s="1099"/>
      <c r="EV42" s="1099"/>
      <c r="EW42" s="1099"/>
      <c r="EX42" s="1099"/>
      <c r="EY42" s="1099"/>
      <c r="EZ42" s="1099"/>
      <c r="FA42" s="1099"/>
      <c r="FB42" s="1104" t="s">
        <v>7</v>
      </c>
      <c r="FC42" s="1105"/>
      <c r="FD42" s="1099"/>
      <c r="FE42" s="1099"/>
      <c r="FF42" s="1099"/>
      <c r="FG42" s="1099"/>
      <c r="FH42" s="1099"/>
      <c r="FI42" s="1099"/>
      <c r="FJ42" s="1099"/>
      <c r="FK42" s="1099"/>
      <c r="FL42" s="1099"/>
      <c r="FM42" s="1099"/>
      <c r="FN42" s="1099"/>
      <c r="FO42" s="1099"/>
      <c r="FP42" s="1099"/>
      <c r="FQ42" s="1099"/>
      <c r="FR42" s="1099"/>
      <c r="FS42" s="1099"/>
      <c r="FT42" s="1099"/>
      <c r="FU42" s="1099"/>
      <c r="FV42" s="1099"/>
      <c r="FW42" s="1108"/>
      <c r="FX42" s="1098">
        <f>+BI42+CA42+CU42-DR42-EM42+FD42</f>
        <v>9265988</v>
      </c>
      <c r="FY42" s="1099"/>
      <c r="FZ42" s="1099"/>
      <c r="GA42" s="1099"/>
      <c r="GB42" s="1099"/>
      <c r="GC42" s="1099"/>
      <c r="GD42" s="1099"/>
      <c r="GE42" s="1099"/>
      <c r="GF42" s="1099"/>
      <c r="GG42" s="1099"/>
      <c r="GH42" s="1099"/>
      <c r="GI42" s="1099"/>
      <c r="GJ42" s="1099"/>
      <c r="GK42" s="1099"/>
      <c r="GL42" s="1099"/>
      <c r="GM42" s="1099"/>
      <c r="GN42" s="1099"/>
      <c r="GO42" s="1099"/>
      <c r="GP42" s="1099"/>
      <c r="GQ42" s="1100"/>
      <c r="GR42" s="96"/>
      <c r="GS42" s="96"/>
      <c r="GT42" s="96"/>
      <c r="GU42" s="96"/>
      <c r="GV42" s="96"/>
      <c r="GW42" s="96"/>
      <c r="GX42" s="96"/>
      <c r="GY42" s="96"/>
      <c r="GZ42" s="187"/>
      <c r="HA42" s="187"/>
    </row>
    <row r="43" spans="1:209" s="139" customFormat="1" x14ac:dyDescent="0.2">
      <c r="A43" s="84"/>
      <c r="B43" s="954" t="s">
        <v>154</v>
      </c>
      <c r="C43" s="954"/>
      <c r="D43" s="954"/>
      <c r="E43" s="954"/>
      <c r="F43" s="954"/>
      <c r="G43" s="954"/>
      <c r="H43" s="954"/>
      <c r="I43" s="954"/>
      <c r="J43" s="954"/>
      <c r="K43" s="954"/>
      <c r="L43" s="954"/>
      <c r="M43" s="954"/>
      <c r="N43" s="954"/>
      <c r="O43" s="954"/>
      <c r="P43" s="954"/>
      <c r="Q43" s="954"/>
      <c r="R43" s="954"/>
      <c r="S43" s="954"/>
      <c r="T43" s="954"/>
      <c r="U43" s="954"/>
      <c r="V43" s="954"/>
      <c r="W43" s="954"/>
      <c r="X43" s="954"/>
      <c r="Y43" s="954"/>
      <c r="Z43" s="954"/>
      <c r="AA43" s="954"/>
      <c r="AB43" s="954"/>
      <c r="AC43" s="954"/>
      <c r="AD43" s="954"/>
      <c r="AE43" s="954"/>
      <c r="AF43" s="954"/>
      <c r="AG43" s="954"/>
      <c r="AH43" s="954"/>
      <c r="AI43" s="954"/>
      <c r="AJ43" s="954"/>
      <c r="AK43" s="954"/>
      <c r="AL43" s="954"/>
      <c r="AM43" s="954"/>
      <c r="AN43" s="954"/>
      <c r="AO43" s="954"/>
      <c r="AP43" s="954"/>
      <c r="AQ43" s="954"/>
      <c r="AR43" s="1091"/>
      <c r="AS43" s="1093">
        <v>5561</v>
      </c>
      <c r="AT43" s="879" t="s">
        <v>219</v>
      </c>
      <c r="AU43" s="880"/>
      <c r="AV43" s="880"/>
      <c r="AW43" s="880"/>
      <c r="AX43" s="880"/>
      <c r="AY43" s="880"/>
      <c r="AZ43" s="880"/>
      <c r="BA43" s="880"/>
      <c r="BB43" s="880"/>
      <c r="BC43" s="880"/>
      <c r="BD43" s="880"/>
      <c r="BE43" s="880"/>
      <c r="BF43" s="880"/>
      <c r="BG43" s="880"/>
      <c r="BH43" s="881"/>
      <c r="BI43" s="1111"/>
      <c r="BJ43" s="1102"/>
      <c r="BK43" s="1102"/>
      <c r="BL43" s="1102"/>
      <c r="BM43" s="1102"/>
      <c r="BN43" s="1102"/>
      <c r="BO43" s="1102"/>
      <c r="BP43" s="1102"/>
      <c r="BQ43" s="1102"/>
      <c r="BR43" s="1102"/>
      <c r="BS43" s="1102"/>
      <c r="BT43" s="1102"/>
      <c r="BU43" s="1102"/>
      <c r="BV43" s="1102"/>
      <c r="BW43" s="1102"/>
      <c r="BX43" s="1102"/>
      <c r="BY43" s="1102"/>
      <c r="BZ43" s="1102"/>
      <c r="CA43" s="1101"/>
      <c r="CB43" s="1102"/>
      <c r="CC43" s="1102"/>
      <c r="CD43" s="1102"/>
      <c r="CE43" s="1102"/>
      <c r="CF43" s="1102"/>
      <c r="CG43" s="1102"/>
      <c r="CH43" s="1102"/>
      <c r="CI43" s="1102"/>
      <c r="CJ43" s="1102"/>
      <c r="CK43" s="1102"/>
      <c r="CL43" s="1102"/>
      <c r="CM43" s="1102"/>
      <c r="CN43" s="1102"/>
      <c r="CO43" s="1102"/>
      <c r="CP43" s="1102"/>
      <c r="CQ43" s="1102"/>
      <c r="CR43" s="1102"/>
      <c r="CS43" s="1102"/>
      <c r="CT43" s="1109"/>
      <c r="CU43" s="1101"/>
      <c r="CV43" s="1102"/>
      <c r="CW43" s="1102"/>
      <c r="CX43" s="1102"/>
      <c r="CY43" s="1102"/>
      <c r="CZ43" s="1102"/>
      <c r="DA43" s="1102"/>
      <c r="DB43" s="1102"/>
      <c r="DC43" s="1102"/>
      <c r="DD43" s="1102"/>
      <c r="DE43" s="1102"/>
      <c r="DF43" s="1102"/>
      <c r="DG43" s="1102"/>
      <c r="DH43" s="1102"/>
      <c r="DI43" s="1102"/>
      <c r="DJ43" s="1102"/>
      <c r="DK43" s="1102"/>
      <c r="DL43" s="1102"/>
      <c r="DM43" s="1102"/>
      <c r="DN43" s="1102"/>
      <c r="DO43" s="1109"/>
      <c r="DP43" s="1114"/>
      <c r="DQ43" s="1115"/>
      <c r="DR43" s="1102"/>
      <c r="DS43" s="1102"/>
      <c r="DT43" s="1102"/>
      <c r="DU43" s="1102"/>
      <c r="DV43" s="1102"/>
      <c r="DW43" s="1102"/>
      <c r="DX43" s="1102"/>
      <c r="DY43" s="1102"/>
      <c r="DZ43" s="1102"/>
      <c r="EA43" s="1102"/>
      <c r="EB43" s="1102"/>
      <c r="EC43" s="1102"/>
      <c r="ED43" s="1102"/>
      <c r="EE43" s="1102"/>
      <c r="EF43" s="1102"/>
      <c r="EG43" s="1102"/>
      <c r="EH43" s="1102"/>
      <c r="EI43" s="1106"/>
      <c r="EJ43" s="1107"/>
      <c r="EK43" s="1114"/>
      <c r="EL43" s="1115"/>
      <c r="EM43" s="1102"/>
      <c r="EN43" s="1102"/>
      <c r="EO43" s="1102"/>
      <c r="EP43" s="1102"/>
      <c r="EQ43" s="1102"/>
      <c r="ER43" s="1102"/>
      <c r="ES43" s="1102"/>
      <c r="ET43" s="1102"/>
      <c r="EU43" s="1102"/>
      <c r="EV43" s="1102"/>
      <c r="EW43" s="1102"/>
      <c r="EX43" s="1102"/>
      <c r="EY43" s="1102"/>
      <c r="EZ43" s="1102"/>
      <c r="FA43" s="1102"/>
      <c r="FB43" s="1106"/>
      <c r="FC43" s="1107"/>
      <c r="FD43" s="1102"/>
      <c r="FE43" s="1102"/>
      <c r="FF43" s="1102"/>
      <c r="FG43" s="1102"/>
      <c r="FH43" s="1102"/>
      <c r="FI43" s="1102"/>
      <c r="FJ43" s="1102"/>
      <c r="FK43" s="1102"/>
      <c r="FL43" s="1102"/>
      <c r="FM43" s="1102"/>
      <c r="FN43" s="1102"/>
      <c r="FO43" s="1102"/>
      <c r="FP43" s="1102"/>
      <c r="FQ43" s="1102"/>
      <c r="FR43" s="1102"/>
      <c r="FS43" s="1102"/>
      <c r="FT43" s="1102"/>
      <c r="FU43" s="1102"/>
      <c r="FV43" s="1102"/>
      <c r="FW43" s="1109"/>
      <c r="FX43" s="1101"/>
      <c r="FY43" s="1102"/>
      <c r="FZ43" s="1102"/>
      <c r="GA43" s="1102"/>
      <c r="GB43" s="1102"/>
      <c r="GC43" s="1102"/>
      <c r="GD43" s="1102"/>
      <c r="GE43" s="1102"/>
      <c r="GF43" s="1102"/>
      <c r="GG43" s="1102"/>
      <c r="GH43" s="1102"/>
      <c r="GI43" s="1102"/>
      <c r="GJ43" s="1102"/>
      <c r="GK43" s="1102"/>
      <c r="GL43" s="1102"/>
      <c r="GM43" s="1102"/>
      <c r="GN43" s="1102"/>
      <c r="GO43" s="1102"/>
      <c r="GP43" s="1102"/>
      <c r="GQ43" s="1103"/>
      <c r="GR43" s="96"/>
      <c r="GS43" s="96"/>
      <c r="GT43" s="96"/>
      <c r="GU43" s="96"/>
      <c r="GV43" s="96"/>
      <c r="GW43" s="96"/>
      <c r="GX43" s="96"/>
      <c r="GY43" s="96"/>
      <c r="GZ43" s="187"/>
      <c r="HA43" s="187"/>
    </row>
    <row r="44" spans="1:209" s="139" customFormat="1" ht="3" customHeight="1" x14ac:dyDescent="0.2">
      <c r="A44" s="84"/>
      <c r="B44" s="954"/>
      <c r="C44" s="954"/>
      <c r="D44" s="954"/>
      <c r="E44" s="954"/>
      <c r="F44" s="954"/>
      <c r="G44" s="954"/>
      <c r="H44" s="954"/>
      <c r="I44" s="954"/>
      <c r="J44" s="954"/>
      <c r="K44" s="954"/>
      <c r="L44" s="954"/>
      <c r="M44" s="954"/>
      <c r="N44" s="954"/>
      <c r="O44" s="954"/>
      <c r="P44" s="954"/>
      <c r="Q44" s="954"/>
      <c r="R44" s="954"/>
      <c r="S44" s="954"/>
      <c r="T44" s="954"/>
      <c r="U44" s="954"/>
      <c r="V44" s="954"/>
      <c r="W44" s="954"/>
      <c r="X44" s="954"/>
      <c r="Y44" s="954"/>
      <c r="Z44" s="954"/>
      <c r="AA44" s="954"/>
      <c r="AB44" s="954"/>
      <c r="AC44" s="954"/>
      <c r="AD44" s="954"/>
      <c r="AE44" s="954"/>
      <c r="AF44" s="954"/>
      <c r="AG44" s="954"/>
      <c r="AH44" s="954"/>
      <c r="AI44" s="954"/>
      <c r="AJ44" s="954"/>
      <c r="AK44" s="954"/>
      <c r="AL44" s="954"/>
      <c r="AM44" s="954"/>
      <c r="AN44" s="954"/>
      <c r="AO44" s="954"/>
      <c r="AP44" s="954"/>
      <c r="AQ44" s="954"/>
      <c r="AR44" s="1091"/>
      <c r="AS44" s="732"/>
      <c r="AT44" s="693" t="s">
        <v>212</v>
      </c>
      <c r="AU44" s="694"/>
      <c r="AV44" s="694"/>
      <c r="AW44" s="694"/>
      <c r="AX44" s="694"/>
      <c r="AY44" s="694"/>
      <c r="AZ44" s="694"/>
      <c r="BA44" s="694"/>
      <c r="BB44" s="694"/>
      <c r="BC44" s="694"/>
      <c r="BD44" s="694"/>
      <c r="BE44" s="694"/>
      <c r="BF44" s="694"/>
      <c r="BG44" s="694"/>
      <c r="BH44" s="694"/>
      <c r="BI44" s="1150"/>
      <c r="BJ44" s="1137"/>
      <c r="BK44" s="1137"/>
      <c r="BL44" s="1137"/>
      <c r="BM44" s="1137"/>
      <c r="BN44" s="1137"/>
      <c r="BO44" s="1137"/>
      <c r="BP44" s="1137"/>
      <c r="BQ44" s="1137"/>
      <c r="BR44" s="1137"/>
      <c r="BS44" s="1137"/>
      <c r="BT44" s="1137"/>
      <c r="BU44" s="1137"/>
      <c r="BV44" s="1137"/>
      <c r="BW44" s="1137"/>
      <c r="BX44" s="1137"/>
      <c r="BY44" s="1137"/>
      <c r="BZ44" s="1137"/>
      <c r="CA44" s="1148"/>
      <c r="CB44" s="1137"/>
      <c r="CC44" s="1137"/>
      <c r="CD44" s="1137"/>
      <c r="CE44" s="1137"/>
      <c r="CF44" s="1137"/>
      <c r="CG44" s="1137"/>
      <c r="CH44" s="1137"/>
      <c r="CI44" s="1137"/>
      <c r="CJ44" s="1137"/>
      <c r="CK44" s="1137"/>
      <c r="CL44" s="1137"/>
      <c r="CM44" s="1137"/>
      <c r="CN44" s="1137"/>
      <c r="CO44" s="1137"/>
      <c r="CP44" s="1137"/>
      <c r="CQ44" s="1137"/>
      <c r="CR44" s="1137"/>
      <c r="CS44" s="1137"/>
      <c r="CT44" s="1151"/>
      <c r="CU44" s="1148"/>
      <c r="CV44" s="1137"/>
      <c r="CW44" s="1137"/>
      <c r="CX44" s="1137"/>
      <c r="CY44" s="1137"/>
      <c r="CZ44" s="1137"/>
      <c r="DA44" s="1137"/>
      <c r="DB44" s="1137"/>
      <c r="DC44" s="1137"/>
      <c r="DD44" s="1137"/>
      <c r="DE44" s="1137"/>
      <c r="DF44" s="1137"/>
      <c r="DG44" s="1137"/>
      <c r="DH44" s="1137"/>
      <c r="DI44" s="1137"/>
      <c r="DJ44" s="1137"/>
      <c r="DK44" s="1137"/>
      <c r="DL44" s="1137"/>
      <c r="DM44" s="1137"/>
      <c r="DN44" s="1137"/>
      <c r="DO44" s="1151"/>
      <c r="DP44" s="1142"/>
      <c r="DQ44" s="1140"/>
      <c r="DR44" s="1137"/>
      <c r="DS44" s="1137"/>
      <c r="DT44" s="1137"/>
      <c r="DU44" s="1137"/>
      <c r="DV44" s="1137"/>
      <c r="DW44" s="1137"/>
      <c r="DX44" s="1137"/>
      <c r="DY44" s="1137"/>
      <c r="DZ44" s="1137"/>
      <c r="EA44" s="1137"/>
      <c r="EB44" s="1137"/>
      <c r="EC44" s="1137"/>
      <c r="ED44" s="1137"/>
      <c r="EE44" s="1137"/>
      <c r="EF44" s="1137"/>
      <c r="EG44" s="1137"/>
      <c r="EH44" s="1137"/>
      <c r="EI44" s="1143"/>
      <c r="EJ44" s="1144"/>
      <c r="EK44" s="1142"/>
      <c r="EL44" s="1140"/>
      <c r="EM44" s="1137"/>
      <c r="EN44" s="1137"/>
      <c r="EO44" s="1137"/>
      <c r="EP44" s="1137"/>
      <c r="EQ44" s="1137"/>
      <c r="ER44" s="1137"/>
      <c r="ES44" s="1137"/>
      <c r="ET44" s="1137"/>
      <c r="EU44" s="1137"/>
      <c r="EV44" s="1137"/>
      <c r="EW44" s="1137"/>
      <c r="EX44" s="1137"/>
      <c r="EY44" s="1137"/>
      <c r="EZ44" s="1137"/>
      <c r="FA44" s="1137"/>
      <c r="FB44" s="1143"/>
      <c r="FC44" s="1144"/>
      <c r="FD44" s="1137"/>
      <c r="FE44" s="1137"/>
      <c r="FF44" s="1137"/>
      <c r="FG44" s="1137"/>
      <c r="FH44" s="1137"/>
      <c r="FI44" s="1137"/>
      <c r="FJ44" s="1137"/>
      <c r="FK44" s="1137"/>
      <c r="FL44" s="1137"/>
      <c r="FM44" s="1137"/>
      <c r="FN44" s="1137"/>
      <c r="FO44" s="1137"/>
      <c r="FP44" s="1137"/>
      <c r="FQ44" s="1137"/>
      <c r="FR44" s="1137"/>
      <c r="FS44" s="1137"/>
      <c r="FT44" s="1137"/>
      <c r="FU44" s="1137"/>
      <c r="FV44" s="1137"/>
      <c r="FW44" s="1151"/>
      <c r="FX44" s="1148"/>
      <c r="FY44" s="1137"/>
      <c r="FZ44" s="1137"/>
      <c r="GA44" s="1137"/>
      <c r="GB44" s="1137"/>
      <c r="GC44" s="1137"/>
      <c r="GD44" s="1137"/>
      <c r="GE44" s="1137"/>
      <c r="GF44" s="1137"/>
      <c r="GG44" s="1137"/>
      <c r="GH44" s="1137"/>
      <c r="GI44" s="1137"/>
      <c r="GJ44" s="1137"/>
      <c r="GK44" s="1137"/>
      <c r="GL44" s="1137"/>
      <c r="GM44" s="1137"/>
      <c r="GN44" s="1137"/>
      <c r="GO44" s="1137"/>
      <c r="GP44" s="1137"/>
      <c r="GQ44" s="1149"/>
      <c r="GR44" s="96"/>
      <c r="GS44" s="96"/>
      <c r="GT44" s="96"/>
      <c r="GU44" s="96"/>
      <c r="GV44" s="96"/>
      <c r="GW44" s="96"/>
      <c r="GX44" s="96"/>
      <c r="GY44" s="96"/>
      <c r="GZ44" s="187"/>
      <c r="HA44" s="187"/>
    </row>
    <row r="45" spans="1:209" s="139" customFormat="1" x14ac:dyDescent="0.2">
      <c r="A45" s="84"/>
      <c r="B45" s="954"/>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c r="AD45" s="954"/>
      <c r="AE45" s="954"/>
      <c r="AF45" s="954"/>
      <c r="AG45" s="954"/>
      <c r="AH45" s="954"/>
      <c r="AI45" s="954"/>
      <c r="AJ45" s="954"/>
      <c r="AK45" s="954"/>
      <c r="AL45" s="954"/>
      <c r="AM45" s="954"/>
      <c r="AN45" s="954"/>
      <c r="AO45" s="954"/>
      <c r="AP45" s="954"/>
      <c r="AQ45" s="954"/>
      <c r="AR45" s="1091"/>
      <c r="AS45" s="731">
        <v>5581</v>
      </c>
      <c r="AT45" s="676" t="s">
        <v>220</v>
      </c>
      <c r="AU45" s="677"/>
      <c r="AV45" s="677"/>
      <c r="AW45" s="677"/>
      <c r="AX45" s="677"/>
      <c r="AY45" s="677"/>
      <c r="AZ45" s="677"/>
      <c r="BA45" s="677"/>
      <c r="BB45" s="677"/>
      <c r="BC45" s="677"/>
      <c r="BD45" s="677"/>
      <c r="BE45" s="677"/>
      <c r="BF45" s="677"/>
      <c r="BG45" s="677"/>
      <c r="BH45" s="678"/>
      <c r="BI45" s="1094">
        <v>6512341</v>
      </c>
      <c r="BJ45" s="1069"/>
      <c r="BK45" s="1069"/>
      <c r="BL45" s="1069"/>
      <c r="BM45" s="1069"/>
      <c r="BN45" s="1069"/>
      <c r="BO45" s="1069"/>
      <c r="BP45" s="1069"/>
      <c r="BQ45" s="1069"/>
      <c r="BR45" s="1069"/>
      <c r="BS45" s="1069"/>
      <c r="BT45" s="1069"/>
      <c r="BU45" s="1069"/>
      <c r="BV45" s="1069"/>
      <c r="BW45" s="1069"/>
      <c r="BX45" s="1069"/>
      <c r="BY45" s="1069"/>
      <c r="BZ45" s="1069"/>
      <c r="CA45" s="1096">
        <v>9171165</v>
      </c>
      <c r="CB45" s="1069"/>
      <c r="CC45" s="1069"/>
      <c r="CD45" s="1069"/>
      <c r="CE45" s="1069"/>
      <c r="CF45" s="1069"/>
      <c r="CG45" s="1069"/>
      <c r="CH45" s="1069"/>
      <c r="CI45" s="1069"/>
      <c r="CJ45" s="1069"/>
      <c r="CK45" s="1069"/>
      <c r="CL45" s="1069"/>
      <c r="CM45" s="1069"/>
      <c r="CN45" s="1069"/>
      <c r="CO45" s="1069"/>
      <c r="CP45" s="1069"/>
      <c r="CQ45" s="1069"/>
      <c r="CR45" s="1069"/>
      <c r="CS45" s="1069"/>
      <c r="CT45" s="1070"/>
      <c r="CU45" s="1096"/>
      <c r="CV45" s="1069"/>
      <c r="CW45" s="1069"/>
      <c r="CX45" s="1069"/>
      <c r="CY45" s="1069"/>
      <c r="CZ45" s="1069"/>
      <c r="DA45" s="1069"/>
      <c r="DB45" s="1069"/>
      <c r="DC45" s="1069"/>
      <c r="DD45" s="1069"/>
      <c r="DE45" s="1069"/>
      <c r="DF45" s="1069"/>
      <c r="DG45" s="1069"/>
      <c r="DH45" s="1069"/>
      <c r="DI45" s="1069"/>
      <c r="DJ45" s="1069"/>
      <c r="DK45" s="1069"/>
      <c r="DL45" s="1069"/>
      <c r="DM45" s="1069"/>
      <c r="DN45" s="1069"/>
      <c r="DO45" s="1070"/>
      <c r="DP45" s="1082" t="s">
        <v>6</v>
      </c>
      <c r="DQ45" s="1083"/>
      <c r="DR45" s="1069">
        <v>6398467</v>
      </c>
      <c r="DS45" s="1069"/>
      <c r="DT45" s="1069"/>
      <c r="DU45" s="1069"/>
      <c r="DV45" s="1069"/>
      <c r="DW45" s="1069"/>
      <c r="DX45" s="1069"/>
      <c r="DY45" s="1069"/>
      <c r="DZ45" s="1069"/>
      <c r="EA45" s="1069"/>
      <c r="EB45" s="1069"/>
      <c r="EC45" s="1069"/>
      <c r="ED45" s="1069"/>
      <c r="EE45" s="1069"/>
      <c r="EF45" s="1069"/>
      <c r="EG45" s="1069"/>
      <c r="EH45" s="1069"/>
      <c r="EI45" s="1073" t="s">
        <v>7</v>
      </c>
      <c r="EJ45" s="1074"/>
      <c r="EK45" s="1082" t="s">
        <v>6</v>
      </c>
      <c r="EL45" s="1083"/>
      <c r="EM45" s="1069">
        <v>18617</v>
      </c>
      <c r="EN45" s="1069"/>
      <c r="EO45" s="1069"/>
      <c r="EP45" s="1069"/>
      <c r="EQ45" s="1069"/>
      <c r="ER45" s="1069"/>
      <c r="ES45" s="1069"/>
      <c r="ET45" s="1069"/>
      <c r="EU45" s="1069"/>
      <c r="EV45" s="1069"/>
      <c r="EW45" s="1069"/>
      <c r="EX45" s="1069"/>
      <c r="EY45" s="1069"/>
      <c r="EZ45" s="1069"/>
      <c r="FA45" s="1069"/>
      <c r="FB45" s="1073" t="s">
        <v>7</v>
      </c>
      <c r="FC45" s="1074"/>
      <c r="FD45" s="1069"/>
      <c r="FE45" s="1069"/>
      <c r="FF45" s="1069"/>
      <c r="FG45" s="1069"/>
      <c r="FH45" s="1069"/>
      <c r="FI45" s="1069"/>
      <c r="FJ45" s="1069"/>
      <c r="FK45" s="1069"/>
      <c r="FL45" s="1069"/>
      <c r="FM45" s="1069"/>
      <c r="FN45" s="1069"/>
      <c r="FO45" s="1069"/>
      <c r="FP45" s="1069"/>
      <c r="FQ45" s="1069"/>
      <c r="FR45" s="1069"/>
      <c r="FS45" s="1069"/>
      <c r="FT45" s="1069"/>
      <c r="FU45" s="1069"/>
      <c r="FV45" s="1069"/>
      <c r="FW45" s="1070"/>
      <c r="FX45" s="550">
        <f>+BI45+CA45+CU45-DR45-EM45+FD45</f>
        <v>9266422</v>
      </c>
      <c r="FY45" s="551"/>
      <c r="FZ45" s="551"/>
      <c r="GA45" s="551"/>
      <c r="GB45" s="551"/>
      <c r="GC45" s="551"/>
      <c r="GD45" s="551"/>
      <c r="GE45" s="551"/>
      <c r="GF45" s="551"/>
      <c r="GG45" s="551"/>
      <c r="GH45" s="551"/>
      <c r="GI45" s="551"/>
      <c r="GJ45" s="551"/>
      <c r="GK45" s="551"/>
      <c r="GL45" s="551"/>
      <c r="GM45" s="551"/>
      <c r="GN45" s="551"/>
      <c r="GO45" s="551"/>
      <c r="GP45" s="551"/>
      <c r="GQ45" s="746"/>
      <c r="GR45" s="96"/>
      <c r="GS45" s="96"/>
      <c r="GT45" s="96"/>
      <c r="GU45" s="96"/>
      <c r="GV45" s="96"/>
      <c r="GW45" s="96"/>
      <c r="GX45" s="96"/>
      <c r="GY45" s="96"/>
      <c r="GZ45" s="187"/>
      <c r="HA45" s="187"/>
    </row>
    <row r="46" spans="1:209" s="139" customFormat="1" ht="3" customHeight="1" x14ac:dyDescent="0.2">
      <c r="A46" s="101"/>
      <c r="B46" s="955"/>
      <c r="C46" s="955"/>
      <c r="D46" s="955"/>
      <c r="E46" s="955"/>
      <c r="F46" s="955"/>
      <c r="G46" s="955"/>
      <c r="H46" s="955"/>
      <c r="I46" s="955"/>
      <c r="J46" s="955"/>
      <c r="K46" s="955"/>
      <c r="L46" s="955"/>
      <c r="M46" s="955"/>
      <c r="N46" s="955"/>
      <c r="O46" s="955"/>
      <c r="P46" s="955"/>
      <c r="Q46" s="955"/>
      <c r="R46" s="955"/>
      <c r="S46" s="955"/>
      <c r="T46" s="955"/>
      <c r="U46" s="955"/>
      <c r="V46" s="955"/>
      <c r="W46" s="955"/>
      <c r="X46" s="955"/>
      <c r="Y46" s="955"/>
      <c r="Z46" s="955"/>
      <c r="AA46" s="955"/>
      <c r="AB46" s="955"/>
      <c r="AC46" s="955"/>
      <c r="AD46" s="955"/>
      <c r="AE46" s="955"/>
      <c r="AF46" s="955"/>
      <c r="AG46" s="955"/>
      <c r="AH46" s="955"/>
      <c r="AI46" s="955"/>
      <c r="AJ46" s="955"/>
      <c r="AK46" s="955"/>
      <c r="AL46" s="955"/>
      <c r="AM46" s="955"/>
      <c r="AN46" s="955"/>
      <c r="AO46" s="955"/>
      <c r="AP46" s="955"/>
      <c r="AQ46" s="955"/>
      <c r="AR46" s="1092"/>
      <c r="AS46" s="732"/>
      <c r="AT46" s="693"/>
      <c r="AU46" s="694"/>
      <c r="AV46" s="694"/>
      <c r="AW46" s="694"/>
      <c r="AX46" s="694"/>
      <c r="AY46" s="694"/>
      <c r="AZ46" s="694"/>
      <c r="BA46" s="694"/>
      <c r="BB46" s="694"/>
      <c r="BC46" s="694"/>
      <c r="BD46" s="694"/>
      <c r="BE46" s="694"/>
      <c r="BF46" s="694"/>
      <c r="BG46" s="694"/>
      <c r="BH46" s="694"/>
      <c r="BI46" s="1095"/>
      <c r="BJ46" s="1071"/>
      <c r="BK46" s="1071"/>
      <c r="BL46" s="1071"/>
      <c r="BM46" s="1071"/>
      <c r="BN46" s="1071"/>
      <c r="BO46" s="1071"/>
      <c r="BP46" s="1071"/>
      <c r="BQ46" s="1071"/>
      <c r="BR46" s="1071"/>
      <c r="BS46" s="1071"/>
      <c r="BT46" s="1071"/>
      <c r="BU46" s="1071"/>
      <c r="BV46" s="1071"/>
      <c r="BW46" s="1071"/>
      <c r="BX46" s="1071"/>
      <c r="BY46" s="1071"/>
      <c r="BZ46" s="1071"/>
      <c r="CA46" s="1097"/>
      <c r="CB46" s="1071"/>
      <c r="CC46" s="1071"/>
      <c r="CD46" s="1071"/>
      <c r="CE46" s="1071"/>
      <c r="CF46" s="1071"/>
      <c r="CG46" s="1071"/>
      <c r="CH46" s="1071"/>
      <c r="CI46" s="1071"/>
      <c r="CJ46" s="1071"/>
      <c r="CK46" s="1071"/>
      <c r="CL46" s="1071"/>
      <c r="CM46" s="1071"/>
      <c r="CN46" s="1071"/>
      <c r="CO46" s="1071"/>
      <c r="CP46" s="1071"/>
      <c r="CQ46" s="1071"/>
      <c r="CR46" s="1071"/>
      <c r="CS46" s="1071"/>
      <c r="CT46" s="1072"/>
      <c r="CU46" s="1097"/>
      <c r="CV46" s="1071"/>
      <c r="CW46" s="1071"/>
      <c r="CX46" s="1071"/>
      <c r="CY46" s="1071"/>
      <c r="CZ46" s="1071"/>
      <c r="DA46" s="1071"/>
      <c r="DB46" s="1071"/>
      <c r="DC46" s="1071"/>
      <c r="DD46" s="1071"/>
      <c r="DE46" s="1071"/>
      <c r="DF46" s="1071"/>
      <c r="DG46" s="1071"/>
      <c r="DH46" s="1071"/>
      <c r="DI46" s="1071"/>
      <c r="DJ46" s="1071"/>
      <c r="DK46" s="1071"/>
      <c r="DL46" s="1071"/>
      <c r="DM46" s="1071"/>
      <c r="DN46" s="1071"/>
      <c r="DO46" s="1072"/>
      <c r="DP46" s="1084"/>
      <c r="DQ46" s="1085"/>
      <c r="DR46" s="1071"/>
      <c r="DS46" s="1071"/>
      <c r="DT46" s="1071"/>
      <c r="DU46" s="1071"/>
      <c r="DV46" s="1071"/>
      <c r="DW46" s="1071"/>
      <c r="DX46" s="1071"/>
      <c r="DY46" s="1071"/>
      <c r="DZ46" s="1071"/>
      <c r="EA46" s="1071"/>
      <c r="EB46" s="1071"/>
      <c r="EC46" s="1071"/>
      <c r="ED46" s="1071"/>
      <c r="EE46" s="1071"/>
      <c r="EF46" s="1071"/>
      <c r="EG46" s="1071"/>
      <c r="EH46" s="1071"/>
      <c r="EI46" s="1075"/>
      <c r="EJ46" s="1076"/>
      <c r="EK46" s="1084"/>
      <c r="EL46" s="1085"/>
      <c r="EM46" s="1071"/>
      <c r="EN46" s="1071"/>
      <c r="EO46" s="1071"/>
      <c r="EP46" s="1071"/>
      <c r="EQ46" s="1071"/>
      <c r="ER46" s="1071"/>
      <c r="ES46" s="1071"/>
      <c r="ET46" s="1071"/>
      <c r="EU46" s="1071"/>
      <c r="EV46" s="1071"/>
      <c r="EW46" s="1071"/>
      <c r="EX46" s="1071"/>
      <c r="EY46" s="1071"/>
      <c r="EZ46" s="1071"/>
      <c r="FA46" s="1071"/>
      <c r="FB46" s="1075"/>
      <c r="FC46" s="1076"/>
      <c r="FD46" s="1071"/>
      <c r="FE46" s="1071"/>
      <c r="FF46" s="1071"/>
      <c r="FG46" s="1071"/>
      <c r="FH46" s="1071"/>
      <c r="FI46" s="1071"/>
      <c r="FJ46" s="1071"/>
      <c r="FK46" s="1071"/>
      <c r="FL46" s="1071"/>
      <c r="FM46" s="1071"/>
      <c r="FN46" s="1071"/>
      <c r="FO46" s="1071"/>
      <c r="FP46" s="1071"/>
      <c r="FQ46" s="1071"/>
      <c r="FR46" s="1071"/>
      <c r="FS46" s="1071"/>
      <c r="FT46" s="1071"/>
      <c r="FU46" s="1071"/>
      <c r="FV46" s="1071"/>
      <c r="FW46" s="1072"/>
      <c r="FX46" s="582"/>
      <c r="FY46" s="583"/>
      <c r="FZ46" s="583"/>
      <c r="GA46" s="583"/>
      <c r="GB46" s="583"/>
      <c r="GC46" s="583"/>
      <c r="GD46" s="583"/>
      <c r="GE46" s="583"/>
      <c r="GF46" s="583"/>
      <c r="GG46" s="583"/>
      <c r="GH46" s="583"/>
      <c r="GI46" s="583"/>
      <c r="GJ46" s="583"/>
      <c r="GK46" s="583"/>
      <c r="GL46" s="583"/>
      <c r="GM46" s="583"/>
      <c r="GN46" s="583"/>
      <c r="GO46" s="583"/>
      <c r="GP46" s="583"/>
      <c r="GQ46" s="744"/>
      <c r="GR46" s="96"/>
      <c r="GS46" s="96"/>
      <c r="GT46" s="96"/>
      <c r="GU46" s="96"/>
      <c r="GV46" s="96"/>
      <c r="GW46" s="96"/>
      <c r="GX46" s="96"/>
      <c r="GY46" s="96"/>
      <c r="GZ46" s="187"/>
      <c r="HA46" s="187"/>
    </row>
    <row r="47" spans="1:209" s="139" customFormat="1" x14ac:dyDescent="0.2">
      <c r="A47" s="84"/>
      <c r="B47" s="954" t="s">
        <v>156</v>
      </c>
      <c r="C47" s="954"/>
      <c r="D47" s="954"/>
      <c r="E47" s="954"/>
      <c r="F47" s="954"/>
      <c r="G47" s="954"/>
      <c r="H47" s="954"/>
      <c r="I47" s="954"/>
      <c r="J47" s="954"/>
      <c r="K47" s="954"/>
      <c r="L47" s="954"/>
      <c r="M47" s="954"/>
      <c r="N47" s="954"/>
      <c r="O47" s="954"/>
      <c r="P47" s="954"/>
      <c r="Q47" s="954"/>
      <c r="R47" s="954"/>
      <c r="S47" s="954"/>
      <c r="T47" s="954"/>
      <c r="U47" s="954"/>
      <c r="V47" s="954"/>
      <c r="W47" s="954"/>
      <c r="X47" s="954"/>
      <c r="Y47" s="954"/>
      <c r="Z47" s="954"/>
      <c r="AA47" s="954"/>
      <c r="AB47" s="954"/>
      <c r="AC47" s="954"/>
      <c r="AD47" s="954"/>
      <c r="AE47" s="954"/>
      <c r="AF47" s="954"/>
      <c r="AG47" s="954"/>
      <c r="AH47" s="954"/>
      <c r="AI47" s="954"/>
      <c r="AJ47" s="954"/>
      <c r="AK47" s="954"/>
      <c r="AL47" s="954"/>
      <c r="AM47" s="954"/>
      <c r="AN47" s="954"/>
      <c r="AO47" s="954"/>
      <c r="AP47" s="954"/>
      <c r="AQ47" s="954"/>
      <c r="AR47" s="1091"/>
      <c r="AS47" s="1093">
        <v>5562</v>
      </c>
      <c r="AT47" s="676" t="s">
        <v>219</v>
      </c>
      <c r="AU47" s="677"/>
      <c r="AV47" s="677"/>
      <c r="AW47" s="677"/>
      <c r="AX47" s="677"/>
      <c r="AY47" s="677"/>
      <c r="AZ47" s="677"/>
      <c r="BA47" s="677"/>
      <c r="BB47" s="677"/>
      <c r="BC47" s="677"/>
      <c r="BD47" s="677"/>
      <c r="BE47" s="677"/>
      <c r="BF47" s="677"/>
      <c r="BG47" s="677"/>
      <c r="BH47" s="678"/>
      <c r="BI47" s="1094">
        <v>499341</v>
      </c>
      <c r="BJ47" s="1069"/>
      <c r="BK47" s="1069"/>
      <c r="BL47" s="1069"/>
      <c r="BM47" s="1069"/>
      <c r="BN47" s="1069"/>
      <c r="BO47" s="1069"/>
      <c r="BP47" s="1069"/>
      <c r="BQ47" s="1069"/>
      <c r="BR47" s="1069"/>
      <c r="BS47" s="1069"/>
      <c r="BT47" s="1069"/>
      <c r="BU47" s="1069"/>
      <c r="BV47" s="1069"/>
      <c r="BW47" s="1069"/>
      <c r="BX47" s="1069"/>
      <c r="BY47" s="1069"/>
      <c r="BZ47" s="1069"/>
      <c r="CA47" s="1096">
        <v>560485</v>
      </c>
      <c r="CB47" s="1069"/>
      <c r="CC47" s="1069"/>
      <c r="CD47" s="1069"/>
      <c r="CE47" s="1069"/>
      <c r="CF47" s="1069"/>
      <c r="CG47" s="1069"/>
      <c r="CH47" s="1069"/>
      <c r="CI47" s="1069"/>
      <c r="CJ47" s="1069"/>
      <c r="CK47" s="1069"/>
      <c r="CL47" s="1069"/>
      <c r="CM47" s="1069"/>
      <c r="CN47" s="1069"/>
      <c r="CO47" s="1069"/>
      <c r="CP47" s="1069"/>
      <c r="CQ47" s="1069"/>
      <c r="CR47" s="1069"/>
      <c r="CS47" s="1069"/>
      <c r="CT47" s="1070"/>
      <c r="CU47" s="1096"/>
      <c r="CV47" s="1069"/>
      <c r="CW47" s="1069"/>
      <c r="CX47" s="1069"/>
      <c r="CY47" s="1069"/>
      <c r="CZ47" s="1069"/>
      <c r="DA47" s="1069"/>
      <c r="DB47" s="1069"/>
      <c r="DC47" s="1069"/>
      <c r="DD47" s="1069"/>
      <c r="DE47" s="1069"/>
      <c r="DF47" s="1069"/>
      <c r="DG47" s="1069"/>
      <c r="DH47" s="1069"/>
      <c r="DI47" s="1069"/>
      <c r="DJ47" s="1069"/>
      <c r="DK47" s="1069"/>
      <c r="DL47" s="1069"/>
      <c r="DM47" s="1069"/>
      <c r="DN47" s="1069"/>
      <c r="DO47" s="1070"/>
      <c r="DP47" s="1082" t="s">
        <v>6</v>
      </c>
      <c r="DQ47" s="1083"/>
      <c r="DR47" s="1069">
        <v>499341</v>
      </c>
      <c r="DS47" s="1069"/>
      <c r="DT47" s="1069"/>
      <c r="DU47" s="1069"/>
      <c r="DV47" s="1069"/>
      <c r="DW47" s="1069"/>
      <c r="DX47" s="1069"/>
      <c r="DY47" s="1069"/>
      <c r="DZ47" s="1069"/>
      <c r="EA47" s="1069"/>
      <c r="EB47" s="1069"/>
      <c r="EC47" s="1069"/>
      <c r="ED47" s="1069"/>
      <c r="EE47" s="1069"/>
      <c r="EF47" s="1069"/>
      <c r="EG47" s="1069"/>
      <c r="EH47" s="1069"/>
      <c r="EI47" s="1073" t="s">
        <v>7</v>
      </c>
      <c r="EJ47" s="1074"/>
      <c r="EK47" s="1082"/>
      <c r="EL47" s="1083"/>
      <c r="EM47" s="1069"/>
      <c r="EN47" s="1069"/>
      <c r="EO47" s="1069"/>
      <c r="EP47" s="1069"/>
      <c r="EQ47" s="1069"/>
      <c r="ER47" s="1069"/>
      <c r="ES47" s="1069"/>
      <c r="ET47" s="1069"/>
      <c r="EU47" s="1069"/>
      <c r="EV47" s="1069"/>
      <c r="EW47" s="1069"/>
      <c r="EX47" s="1069"/>
      <c r="EY47" s="1069"/>
      <c r="EZ47" s="1069"/>
      <c r="FA47" s="1069"/>
      <c r="FB47" s="1073"/>
      <c r="FC47" s="1074"/>
      <c r="FD47" s="1069"/>
      <c r="FE47" s="1069"/>
      <c r="FF47" s="1069"/>
      <c r="FG47" s="1069"/>
      <c r="FH47" s="1069"/>
      <c r="FI47" s="1069"/>
      <c r="FJ47" s="1069"/>
      <c r="FK47" s="1069"/>
      <c r="FL47" s="1069"/>
      <c r="FM47" s="1069"/>
      <c r="FN47" s="1069"/>
      <c r="FO47" s="1069"/>
      <c r="FP47" s="1069"/>
      <c r="FQ47" s="1069"/>
      <c r="FR47" s="1069"/>
      <c r="FS47" s="1069"/>
      <c r="FT47" s="1069"/>
      <c r="FU47" s="1069"/>
      <c r="FV47" s="1069"/>
      <c r="FW47" s="1070"/>
      <c r="FX47" s="550">
        <f>+BI47+CA47+CU47-DR47-EM47+FD47</f>
        <v>560485</v>
      </c>
      <c r="FY47" s="551"/>
      <c r="FZ47" s="551"/>
      <c r="GA47" s="551"/>
      <c r="GB47" s="551"/>
      <c r="GC47" s="551"/>
      <c r="GD47" s="551"/>
      <c r="GE47" s="551"/>
      <c r="GF47" s="551"/>
      <c r="GG47" s="551"/>
      <c r="GH47" s="551"/>
      <c r="GI47" s="551"/>
      <c r="GJ47" s="551"/>
      <c r="GK47" s="551"/>
      <c r="GL47" s="551"/>
      <c r="GM47" s="551"/>
      <c r="GN47" s="551"/>
      <c r="GO47" s="551"/>
      <c r="GP47" s="551"/>
      <c r="GQ47" s="746"/>
      <c r="GR47" s="96"/>
      <c r="GS47" s="96"/>
      <c r="GT47" s="96"/>
      <c r="GU47" s="96"/>
      <c r="GV47" s="96"/>
      <c r="GW47" s="96"/>
      <c r="GX47" s="96"/>
      <c r="GY47" s="96"/>
      <c r="GZ47" s="187"/>
      <c r="HA47" s="187"/>
    </row>
    <row r="48" spans="1:209" s="139" customFormat="1" ht="3" customHeight="1" x14ac:dyDescent="0.2">
      <c r="A48" s="84"/>
      <c r="B48" s="954"/>
      <c r="C48" s="954"/>
      <c r="D48" s="954"/>
      <c r="E48" s="954"/>
      <c r="F48" s="954"/>
      <c r="G48" s="954"/>
      <c r="H48" s="954"/>
      <c r="I48" s="954"/>
      <c r="J48" s="954"/>
      <c r="K48" s="954"/>
      <c r="L48" s="954"/>
      <c r="M48" s="954"/>
      <c r="N48" s="954"/>
      <c r="O48" s="954"/>
      <c r="P48" s="954"/>
      <c r="Q48" s="954"/>
      <c r="R48" s="954"/>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1091"/>
      <c r="AS48" s="732"/>
      <c r="AT48" s="691"/>
      <c r="AU48" s="692"/>
      <c r="AV48" s="692"/>
      <c r="AW48" s="692"/>
      <c r="AX48" s="692"/>
      <c r="AY48" s="692"/>
      <c r="AZ48" s="692"/>
      <c r="BA48" s="692"/>
      <c r="BB48" s="692"/>
      <c r="BC48" s="692"/>
      <c r="BD48" s="692"/>
      <c r="BE48" s="692"/>
      <c r="BF48" s="692"/>
      <c r="BG48" s="692"/>
      <c r="BH48" s="692"/>
      <c r="BI48" s="1095"/>
      <c r="BJ48" s="1071"/>
      <c r="BK48" s="1071"/>
      <c r="BL48" s="1071"/>
      <c r="BM48" s="1071"/>
      <c r="BN48" s="1071"/>
      <c r="BO48" s="1071"/>
      <c r="BP48" s="1071"/>
      <c r="BQ48" s="1071"/>
      <c r="BR48" s="1071"/>
      <c r="BS48" s="1071"/>
      <c r="BT48" s="1071"/>
      <c r="BU48" s="1071"/>
      <c r="BV48" s="1071"/>
      <c r="BW48" s="1071"/>
      <c r="BX48" s="1071"/>
      <c r="BY48" s="1071"/>
      <c r="BZ48" s="1071"/>
      <c r="CA48" s="1097"/>
      <c r="CB48" s="1071"/>
      <c r="CC48" s="1071"/>
      <c r="CD48" s="1071"/>
      <c r="CE48" s="1071"/>
      <c r="CF48" s="1071"/>
      <c r="CG48" s="1071"/>
      <c r="CH48" s="1071"/>
      <c r="CI48" s="1071"/>
      <c r="CJ48" s="1071"/>
      <c r="CK48" s="1071"/>
      <c r="CL48" s="1071"/>
      <c r="CM48" s="1071"/>
      <c r="CN48" s="1071"/>
      <c r="CO48" s="1071"/>
      <c r="CP48" s="1071"/>
      <c r="CQ48" s="1071"/>
      <c r="CR48" s="1071"/>
      <c r="CS48" s="1071"/>
      <c r="CT48" s="1072"/>
      <c r="CU48" s="1097"/>
      <c r="CV48" s="1071"/>
      <c r="CW48" s="1071"/>
      <c r="CX48" s="1071"/>
      <c r="CY48" s="1071"/>
      <c r="CZ48" s="1071"/>
      <c r="DA48" s="1071"/>
      <c r="DB48" s="1071"/>
      <c r="DC48" s="1071"/>
      <c r="DD48" s="1071"/>
      <c r="DE48" s="1071"/>
      <c r="DF48" s="1071"/>
      <c r="DG48" s="1071"/>
      <c r="DH48" s="1071"/>
      <c r="DI48" s="1071"/>
      <c r="DJ48" s="1071"/>
      <c r="DK48" s="1071"/>
      <c r="DL48" s="1071"/>
      <c r="DM48" s="1071"/>
      <c r="DN48" s="1071"/>
      <c r="DO48" s="1072"/>
      <c r="DP48" s="1089"/>
      <c r="DQ48" s="1090"/>
      <c r="DR48" s="1086"/>
      <c r="DS48" s="1086"/>
      <c r="DT48" s="1086"/>
      <c r="DU48" s="1086"/>
      <c r="DV48" s="1086"/>
      <c r="DW48" s="1086"/>
      <c r="DX48" s="1086"/>
      <c r="DY48" s="1086"/>
      <c r="DZ48" s="1086"/>
      <c r="EA48" s="1086"/>
      <c r="EB48" s="1086"/>
      <c r="EC48" s="1086"/>
      <c r="ED48" s="1086"/>
      <c r="EE48" s="1086"/>
      <c r="EF48" s="1086"/>
      <c r="EG48" s="1086"/>
      <c r="EH48" s="1086"/>
      <c r="EI48" s="1087"/>
      <c r="EJ48" s="1088"/>
      <c r="EK48" s="1089"/>
      <c r="EL48" s="1090"/>
      <c r="EM48" s="1086"/>
      <c r="EN48" s="1086"/>
      <c r="EO48" s="1086"/>
      <c r="EP48" s="1086"/>
      <c r="EQ48" s="1086"/>
      <c r="ER48" s="1086"/>
      <c r="ES48" s="1086"/>
      <c r="ET48" s="1086"/>
      <c r="EU48" s="1086"/>
      <c r="EV48" s="1086"/>
      <c r="EW48" s="1086"/>
      <c r="EX48" s="1086"/>
      <c r="EY48" s="1086"/>
      <c r="EZ48" s="1086"/>
      <c r="FA48" s="1086"/>
      <c r="FB48" s="1087"/>
      <c r="FC48" s="1088"/>
      <c r="FD48" s="1071"/>
      <c r="FE48" s="1071"/>
      <c r="FF48" s="1071"/>
      <c r="FG48" s="1071"/>
      <c r="FH48" s="1071"/>
      <c r="FI48" s="1071"/>
      <c r="FJ48" s="1071"/>
      <c r="FK48" s="1071"/>
      <c r="FL48" s="1071"/>
      <c r="FM48" s="1071"/>
      <c r="FN48" s="1071"/>
      <c r="FO48" s="1071"/>
      <c r="FP48" s="1071"/>
      <c r="FQ48" s="1071"/>
      <c r="FR48" s="1071"/>
      <c r="FS48" s="1071"/>
      <c r="FT48" s="1071"/>
      <c r="FU48" s="1071"/>
      <c r="FV48" s="1071"/>
      <c r="FW48" s="1072"/>
      <c r="FX48" s="582"/>
      <c r="FY48" s="583"/>
      <c r="FZ48" s="583"/>
      <c r="GA48" s="583"/>
      <c r="GB48" s="583"/>
      <c r="GC48" s="583"/>
      <c r="GD48" s="583"/>
      <c r="GE48" s="583"/>
      <c r="GF48" s="583"/>
      <c r="GG48" s="583"/>
      <c r="GH48" s="583"/>
      <c r="GI48" s="583"/>
      <c r="GJ48" s="583"/>
      <c r="GK48" s="583"/>
      <c r="GL48" s="583"/>
      <c r="GM48" s="583"/>
      <c r="GN48" s="583"/>
      <c r="GO48" s="583"/>
      <c r="GP48" s="583"/>
      <c r="GQ48" s="744"/>
      <c r="GR48" s="96"/>
      <c r="GS48" s="96"/>
      <c r="GT48" s="96"/>
      <c r="GU48" s="96"/>
      <c r="GV48" s="96"/>
      <c r="GW48" s="96"/>
      <c r="GX48" s="96"/>
      <c r="GY48" s="96"/>
      <c r="GZ48" s="187"/>
      <c r="HA48" s="187"/>
    </row>
    <row r="49" spans="1:209" s="139" customFormat="1" x14ac:dyDescent="0.2">
      <c r="A49" s="84"/>
      <c r="B49" s="954"/>
      <c r="C49" s="954"/>
      <c r="D49" s="954"/>
      <c r="E49" s="954"/>
      <c r="F49" s="954"/>
      <c r="G49" s="954"/>
      <c r="H49" s="954"/>
      <c r="I49" s="954"/>
      <c r="J49" s="954"/>
      <c r="K49" s="954"/>
      <c r="L49" s="954"/>
      <c r="M49" s="954"/>
      <c r="N49" s="954"/>
      <c r="O49" s="954"/>
      <c r="P49" s="954"/>
      <c r="Q49" s="954"/>
      <c r="R49" s="954"/>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1091"/>
      <c r="AS49" s="731">
        <v>5582</v>
      </c>
      <c r="AT49" s="676" t="s">
        <v>220</v>
      </c>
      <c r="AU49" s="677"/>
      <c r="AV49" s="677"/>
      <c r="AW49" s="677"/>
      <c r="AX49" s="677"/>
      <c r="AY49" s="677"/>
      <c r="AZ49" s="677"/>
      <c r="BA49" s="677"/>
      <c r="BB49" s="677"/>
      <c r="BC49" s="677"/>
      <c r="BD49" s="677"/>
      <c r="BE49" s="677"/>
      <c r="BF49" s="677"/>
      <c r="BG49" s="677"/>
      <c r="BH49" s="678"/>
      <c r="BI49" s="1094">
        <v>246811</v>
      </c>
      <c r="BJ49" s="1069"/>
      <c r="BK49" s="1069"/>
      <c r="BL49" s="1069"/>
      <c r="BM49" s="1069"/>
      <c r="BN49" s="1069"/>
      <c r="BO49" s="1069"/>
      <c r="BP49" s="1069"/>
      <c r="BQ49" s="1069"/>
      <c r="BR49" s="1069"/>
      <c r="BS49" s="1069"/>
      <c r="BT49" s="1069"/>
      <c r="BU49" s="1069"/>
      <c r="BV49" s="1069"/>
      <c r="BW49" s="1069"/>
      <c r="BX49" s="1069"/>
      <c r="BY49" s="1069"/>
      <c r="BZ49" s="1069"/>
      <c r="CA49" s="1096">
        <v>499341</v>
      </c>
      <c r="CB49" s="1069"/>
      <c r="CC49" s="1069"/>
      <c r="CD49" s="1069"/>
      <c r="CE49" s="1069"/>
      <c r="CF49" s="1069"/>
      <c r="CG49" s="1069"/>
      <c r="CH49" s="1069"/>
      <c r="CI49" s="1069"/>
      <c r="CJ49" s="1069"/>
      <c r="CK49" s="1069"/>
      <c r="CL49" s="1069"/>
      <c r="CM49" s="1069"/>
      <c r="CN49" s="1069"/>
      <c r="CO49" s="1069"/>
      <c r="CP49" s="1069"/>
      <c r="CQ49" s="1069"/>
      <c r="CR49" s="1069"/>
      <c r="CS49" s="1069"/>
      <c r="CT49" s="1070"/>
      <c r="CU49" s="1096"/>
      <c r="CV49" s="1069"/>
      <c r="CW49" s="1069"/>
      <c r="CX49" s="1069"/>
      <c r="CY49" s="1069"/>
      <c r="CZ49" s="1069"/>
      <c r="DA49" s="1069"/>
      <c r="DB49" s="1069"/>
      <c r="DC49" s="1069"/>
      <c r="DD49" s="1069"/>
      <c r="DE49" s="1069"/>
      <c r="DF49" s="1069"/>
      <c r="DG49" s="1069"/>
      <c r="DH49" s="1069"/>
      <c r="DI49" s="1069"/>
      <c r="DJ49" s="1069"/>
      <c r="DK49" s="1069"/>
      <c r="DL49" s="1069"/>
      <c r="DM49" s="1069"/>
      <c r="DN49" s="1069"/>
      <c r="DO49" s="1070"/>
      <c r="DP49" s="1082" t="s">
        <v>6</v>
      </c>
      <c r="DQ49" s="1083"/>
      <c r="DR49" s="1069">
        <v>246811</v>
      </c>
      <c r="DS49" s="1069"/>
      <c r="DT49" s="1069"/>
      <c r="DU49" s="1069"/>
      <c r="DV49" s="1069"/>
      <c r="DW49" s="1069"/>
      <c r="DX49" s="1069"/>
      <c r="DY49" s="1069"/>
      <c r="DZ49" s="1069"/>
      <c r="EA49" s="1069"/>
      <c r="EB49" s="1069"/>
      <c r="EC49" s="1069"/>
      <c r="ED49" s="1069"/>
      <c r="EE49" s="1069"/>
      <c r="EF49" s="1069"/>
      <c r="EG49" s="1069"/>
      <c r="EH49" s="1069"/>
      <c r="EI49" s="1073" t="s">
        <v>7</v>
      </c>
      <c r="EJ49" s="1074"/>
      <c r="EK49" s="1082"/>
      <c r="EL49" s="1083"/>
      <c r="EM49" s="1069"/>
      <c r="EN49" s="1069"/>
      <c r="EO49" s="1069"/>
      <c r="EP49" s="1069"/>
      <c r="EQ49" s="1069"/>
      <c r="ER49" s="1069"/>
      <c r="ES49" s="1069"/>
      <c r="ET49" s="1069"/>
      <c r="EU49" s="1069"/>
      <c r="EV49" s="1069"/>
      <c r="EW49" s="1069"/>
      <c r="EX49" s="1069"/>
      <c r="EY49" s="1069"/>
      <c r="EZ49" s="1069"/>
      <c r="FA49" s="1069"/>
      <c r="FB49" s="1073"/>
      <c r="FC49" s="1074"/>
      <c r="FD49" s="1069"/>
      <c r="FE49" s="1069"/>
      <c r="FF49" s="1069"/>
      <c r="FG49" s="1069"/>
      <c r="FH49" s="1069"/>
      <c r="FI49" s="1069"/>
      <c r="FJ49" s="1069"/>
      <c r="FK49" s="1069"/>
      <c r="FL49" s="1069"/>
      <c r="FM49" s="1069"/>
      <c r="FN49" s="1069"/>
      <c r="FO49" s="1069"/>
      <c r="FP49" s="1069"/>
      <c r="FQ49" s="1069"/>
      <c r="FR49" s="1069"/>
      <c r="FS49" s="1069"/>
      <c r="FT49" s="1069"/>
      <c r="FU49" s="1069"/>
      <c r="FV49" s="1069"/>
      <c r="FW49" s="1070"/>
      <c r="FX49" s="550">
        <f>+BI49+CA49+CU49-DR49-EM49+FD49</f>
        <v>499341</v>
      </c>
      <c r="FY49" s="551"/>
      <c r="FZ49" s="551"/>
      <c r="GA49" s="551"/>
      <c r="GB49" s="551"/>
      <c r="GC49" s="551"/>
      <c r="GD49" s="551"/>
      <c r="GE49" s="551"/>
      <c r="GF49" s="551"/>
      <c r="GG49" s="551"/>
      <c r="GH49" s="551"/>
      <c r="GI49" s="551"/>
      <c r="GJ49" s="551"/>
      <c r="GK49" s="551"/>
      <c r="GL49" s="551"/>
      <c r="GM49" s="551"/>
      <c r="GN49" s="551"/>
      <c r="GO49" s="551"/>
      <c r="GP49" s="551"/>
      <c r="GQ49" s="746"/>
      <c r="GR49" s="96"/>
      <c r="GS49" s="96"/>
      <c r="GT49" s="96"/>
      <c r="GU49" s="96"/>
      <c r="GV49" s="96"/>
      <c r="GW49" s="96"/>
      <c r="GX49" s="96"/>
      <c r="GY49" s="96"/>
      <c r="GZ49" s="187"/>
      <c r="HA49" s="187"/>
    </row>
    <row r="50" spans="1:209" s="139" customFormat="1" ht="3" customHeight="1" x14ac:dyDescent="0.2">
      <c r="A50" s="101"/>
      <c r="B50" s="955"/>
      <c r="C50" s="955"/>
      <c r="D50" s="955"/>
      <c r="E50" s="955"/>
      <c r="F50" s="955"/>
      <c r="G50" s="955"/>
      <c r="H50" s="955"/>
      <c r="I50" s="955"/>
      <c r="J50" s="955"/>
      <c r="K50" s="955"/>
      <c r="L50" s="955"/>
      <c r="M50" s="955"/>
      <c r="N50" s="955"/>
      <c r="O50" s="955"/>
      <c r="P50" s="955"/>
      <c r="Q50" s="955"/>
      <c r="R50" s="955"/>
      <c r="S50" s="955"/>
      <c r="T50" s="955"/>
      <c r="U50" s="955"/>
      <c r="V50" s="955"/>
      <c r="W50" s="955"/>
      <c r="X50" s="955"/>
      <c r="Y50" s="955"/>
      <c r="Z50" s="955"/>
      <c r="AA50" s="955"/>
      <c r="AB50" s="955"/>
      <c r="AC50" s="955"/>
      <c r="AD50" s="955"/>
      <c r="AE50" s="955"/>
      <c r="AF50" s="955"/>
      <c r="AG50" s="955"/>
      <c r="AH50" s="955"/>
      <c r="AI50" s="955"/>
      <c r="AJ50" s="955"/>
      <c r="AK50" s="955"/>
      <c r="AL50" s="955"/>
      <c r="AM50" s="955"/>
      <c r="AN50" s="955"/>
      <c r="AO50" s="955"/>
      <c r="AP50" s="955"/>
      <c r="AQ50" s="955"/>
      <c r="AR50" s="1092"/>
      <c r="AS50" s="1093"/>
      <c r="AT50" s="693"/>
      <c r="AU50" s="694"/>
      <c r="AV50" s="694"/>
      <c r="AW50" s="694"/>
      <c r="AX50" s="694"/>
      <c r="AY50" s="694"/>
      <c r="AZ50" s="694"/>
      <c r="BA50" s="694"/>
      <c r="BB50" s="694"/>
      <c r="BC50" s="694"/>
      <c r="BD50" s="694"/>
      <c r="BE50" s="694"/>
      <c r="BF50" s="694"/>
      <c r="BG50" s="694"/>
      <c r="BH50" s="1164"/>
      <c r="BI50" s="1171"/>
      <c r="BJ50" s="1086"/>
      <c r="BK50" s="1086"/>
      <c r="BL50" s="1086"/>
      <c r="BM50" s="1086"/>
      <c r="BN50" s="1086"/>
      <c r="BO50" s="1086"/>
      <c r="BP50" s="1086"/>
      <c r="BQ50" s="1086"/>
      <c r="BR50" s="1086"/>
      <c r="BS50" s="1086"/>
      <c r="BT50" s="1086"/>
      <c r="BU50" s="1086"/>
      <c r="BV50" s="1086"/>
      <c r="BW50" s="1086"/>
      <c r="BX50" s="1086"/>
      <c r="BY50" s="1086"/>
      <c r="BZ50" s="1086"/>
      <c r="CA50" s="1168"/>
      <c r="CB50" s="1086"/>
      <c r="CC50" s="1086"/>
      <c r="CD50" s="1086"/>
      <c r="CE50" s="1086"/>
      <c r="CF50" s="1086"/>
      <c r="CG50" s="1086"/>
      <c r="CH50" s="1086"/>
      <c r="CI50" s="1086"/>
      <c r="CJ50" s="1086"/>
      <c r="CK50" s="1086"/>
      <c r="CL50" s="1086"/>
      <c r="CM50" s="1086"/>
      <c r="CN50" s="1086"/>
      <c r="CO50" s="1086"/>
      <c r="CP50" s="1086"/>
      <c r="CQ50" s="1086"/>
      <c r="CR50" s="1086"/>
      <c r="CS50" s="1086"/>
      <c r="CT50" s="1169"/>
      <c r="CU50" s="1168"/>
      <c r="CV50" s="1086"/>
      <c r="CW50" s="1086"/>
      <c r="CX50" s="1086"/>
      <c r="CY50" s="1086"/>
      <c r="CZ50" s="1086"/>
      <c r="DA50" s="1086"/>
      <c r="DB50" s="1086"/>
      <c r="DC50" s="1086"/>
      <c r="DD50" s="1086"/>
      <c r="DE50" s="1086"/>
      <c r="DF50" s="1086"/>
      <c r="DG50" s="1086"/>
      <c r="DH50" s="1086"/>
      <c r="DI50" s="1086"/>
      <c r="DJ50" s="1086"/>
      <c r="DK50" s="1086"/>
      <c r="DL50" s="1086"/>
      <c r="DM50" s="1086"/>
      <c r="DN50" s="1086"/>
      <c r="DO50" s="1169"/>
      <c r="DP50" s="1089"/>
      <c r="DQ50" s="1090"/>
      <c r="DR50" s="1086"/>
      <c r="DS50" s="1086"/>
      <c r="DT50" s="1086"/>
      <c r="DU50" s="1086"/>
      <c r="DV50" s="1086"/>
      <c r="DW50" s="1086"/>
      <c r="DX50" s="1086"/>
      <c r="DY50" s="1086"/>
      <c r="DZ50" s="1086"/>
      <c r="EA50" s="1086"/>
      <c r="EB50" s="1086"/>
      <c r="EC50" s="1086"/>
      <c r="ED50" s="1086"/>
      <c r="EE50" s="1086"/>
      <c r="EF50" s="1086"/>
      <c r="EG50" s="1086"/>
      <c r="EH50" s="1086"/>
      <c r="EI50" s="1087"/>
      <c r="EJ50" s="1088"/>
      <c r="EK50" s="1089"/>
      <c r="EL50" s="1090"/>
      <c r="EM50" s="1086"/>
      <c r="EN50" s="1086"/>
      <c r="EO50" s="1086"/>
      <c r="EP50" s="1086"/>
      <c r="EQ50" s="1086"/>
      <c r="ER50" s="1086"/>
      <c r="ES50" s="1086"/>
      <c r="ET50" s="1086"/>
      <c r="EU50" s="1086"/>
      <c r="EV50" s="1086"/>
      <c r="EW50" s="1086"/>
      <c r="EX50" s="1086"/>
      <c r="EY50" s="1086"/>
      <c r="EZ50" s="1086"/>
      <c r="FA50" s="1086"/>
      <c r="FB50" s="1087"/>
      <c r="FC50" s="1088"/>
      <c r="FD50" s="1071"/>
      <c r="FE50" s="1071"/>
      <c r="FF50" s="1071"/>
      <c r="FG50" s="1071"/>
      <c r="FH50" s="1071"/>
      <c r="FI50" s="1071"/>
      <c r="FJ50" s="1071"/>
      <c r="FK50" s="1071"/>
      <c r="FL50" s="1071"/>
      <c r="FM50" s="1071"/>
      <c r="FN50" s="1071"/>
      <c r="FO50" s="1071"/>
      <c r="FP50" s="1071"/>
      <c r="FQ50" s="1071"/>
      <c r="FR50" s="1071"/>
      <c r="FS50" s="1071"/>
      <c r="FT50" s="1071"/>
      <c r="FU50" s="1071"/>
      <c r="FV50" s="1071"/>
      <c r="FW50" s="1072"/>
      <c r="FX50" s="582"/>
      <c r="FY50" s="583"/>
      <c r="FZ50" s="583"/>
      <c r="GA50" s="583"/>
      <c r="GB50" s="583"/>
      <c r="GC50" s="583"/>
      <c r="GD50" s="583"/>
      <c r="GE50" s="583"/>
      <c r="GF50" s="583"/>
      <c r="GG50" s="583"/>
      <c r="GH50" s="583"/>
      <c r="GI50" s="583"/>
      <c r="GJ50" s="583"/>
      <c r="GK50" s="583"/>
      <c r="GL50" s="583"/>
      <c r="GM50" s="583"/>
      <c r="GN50" s="583"/>
      <c r="GO50" s="583"/>
      <c r="GP50" s="583"/>
      <c r="GQ50" s="744"/>
      <c r="GR50" s="96"/>
      <c r="GS50" s="96"/>
      <c r="GT50" s="96"/>
      <c r="GU50" s="96"/>
      <c r="GV50" s="96"/>
      <c r="GW50" s="96"/>
      <c r="GX50" s="96"/>
      <c r="GY50" s="96"/>
      <c r="GZ50" s="187"/>
      <c r="HA50" s="187"/>
    </row>
    <row r="51" spans="1:209" s="138" customFormat="1" x14ac:dyDescent="0.2">
      <c r="A51" s="16"/>
      <c r="B51" s="988" t="s">
        <v>157</v>
      </c>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731">
        <v>5563</v>
      </c>
      <c r="AT51" s="676" t="s">
        <v>219</v>
      </c>
      <c r="AU51" s="677"/>
      <c r="AV51" s="677"/>
      <c r="AW51" s="677"/>
      <c r="AX51" s="677"/>
      <c r="AY51" s="677"/>
      <c r="AZ51" s="677"/>
      <c r="BA51" s="677"/>
      <c r="BB51" s="677"/>
      <c r="BC51" s="677"/>
      <c r="BD51" s="677"/>
      <c r="BE51" s="677"/>
      <c r="BF51" s="677"/>
      <c r="BG51" s="677"/>
      <c r="BH51" s="678"/>
      <c r="BI51" s="626">
        <v>289589</v>
      </c>
      <c r="BJ51" s="551"/>
      <c r="BK51" s="551"/>
      <c r="BL51" s="551"/>
      <c r="BM51" s="551"/>
      <c r="BN51" s="551"/>
      <c r="BO51" s="551"/>
      <c r="BP51" s="551"/>
      <c r="BQ51" s="551"/>
      <c r="BR51" s="551"/>
      <c r="BS51" s="551"/>
      <c r="BT51" s="551"/>
      <c r="BU51" s="551"/>
      <c r="BV51" s="551"/>
      <c r="BW51" s="551"/>
      <c r="BX51" s="551"/>
      <c r="BY51" s="551"/>
      <c r="BZ51" s="551"/>
      <c r="CA51" s="550">
        <v>237634</v>
      </c>
      <c r="CB51" s="551"/>
      <c r="CC51" s="551"/>
      <c r="CD51" s="551"/>
      <c r="CE51" s="551"/>
      <c r="CF51" s="551"/>
      <c r="CG51" s="551"/>
      <c r="CH51" s="551"/>
      <c r="CI51" s="551"/>
      <c r="CJ51" s="551"/>
      <c r="CK51" s="551"/>
      <c r="CL51" s="551"/>
      <c r="CM51" s="551"/>
      <c r="CN51" s="551"/>
      <c r="CO51" s="551"/>
      <c r="CP51" s="551"/>
      <c r="CQ51" s="551"/>
      <c r="CR51" s="551"/>
      <c r="CS51" s="551"/>
      <c r="CT51" s="552"/>
      <c r="CU51" s="550"/>
      <c r="CV51" s="551"/>
      <c r="CW51" s="551"/>
      <c r="CX51" s="551"/>
      <c r="CY51" s="551"/>
      <c r="CZ51" s="551"/>
      <c r="DA51" s="551"/>
      <c r="DB51" s="551"/>
      <c r="DC51" s="551"/>
      <c r="DD51" s="551"/>
      <c r="DE51" s="551"/>
      <c r="DF51" s="551"/>
      <c r="DG51" s="551"/>
      <c r="DH51" s="551"/>
      <c r="DI51" s="551"/>
      <c r="DJ51" s="551"/>
      <c r="DK51" s="551"/>
      <c r="DL51" s="551"/>
      <c r="DM51" s="551"/>
      <c r="DN51" s="551"/>
      <c r="DO51" s="552"/>
      <c r="DP51" s="537" t="s">
        <v>6</v>
      </c>
      <c r="DQ51" s="538"/>
      <c r="DR51" s="551">
        <v>289589</v>
      </c>
      <c r="DS51" s="551"/>
      <c r="DT51" s="551"/>
      <c r="DU51" s="551"/>
      <c r="DV51" s="551"/>
      <c r="DW51" s="551"/>
      <c r="DX51" s="551"/>
      <c r="DY51" s="551"/>
      <c r="DZ51" s="551"/>
      <c r="EA51" s="551"/>
      <c r="EB51" s="551"/>
      <c r="EC51" s="551"/>
      <c r="ED51" s="551"/>
      <c r="EE51" s="551"/>
      <c r="EF51" s="551"/>
      <c r="EG51" s="551"/>
      <c r="EH51" s="551"/>
      <c r="EI51" s="595" t="s">
        <v>7</v>
      </c>
      <c r="EJ51" s="601"/>
      <c r="EK51" s="537"/>
      <c r="EL51" s="538"/>
      <c r="EM51" s="551"/>
      <c r="EN51" s="551"/>
      <c r="EO51" s="551"/>
      <c r="EP51" s="551"/>
      <c r="EQ51" s="551"/>
      <c r="ER51" s="551"/>
      <c r="ES51" s="551"/>
      <c r="ET51" s="551"/>
      <c r="EU51" s="551"/>
      <c r="EV51" s="551"/>
      <c r="EW51" s="551"/>
      <c r="EX51" s="551"/>
      <c r="EY51" s="551"/>
      <c r="EZ51" s="551"/>
      <c r="FA51" s="551"/>
      <c r="FB51" s="595"/>
      <c r="FC51" s="601"/>
      <c r="FD51" s="551">
        <f>+FF22</f>
        <v>81918</v>
      </c>
      <c r="FE51" s="551"/>
      <c r="FF51" s="551"/>
      <c r="FG51" s="551"/>
      <c r="FH51" s="551"/>
      <c r="FI51" s="551"/>
      <c r="FJ51" s="551"/>
      <c r="FK51" s="551"/>
      <c r="FL51" s="551"/>
      <c r="FM51" s="551"/>
      <c r="FN51" s="551"/>
      <c r="FO51" s="551"/>
      <c r="FP51" s="551"/>
      <c r="FQ51" s="551"/>
      <c r="FR51" s="551"/>
      <c r="FS51" s="551"/>
      <c r="FT51" s="551"/>
      <c r="FU51" s="551"/>
      <c r="FV51" s="551"/>
      <c r="FW51" s="552"/>
      <c r="FX51" s="550">
        <f>+BI51+CA51+CU51-DR51-EM51+FD51</f>
        <v>319552</v>
      </c>
      <c r="FY51" s="551"/>
      <c r="FZ51" s="551"/>
      <c r="GA51" s="551"/>
      <c r="GB51" s="551"/>
      <c r="GC51" s="551"/>
      <c r="GD51" s="551"/>
      <c r="GE51" s="551"/>
      <c r="GF51" s="551"/>
      <c r="GG51" s="551"/>
      <c r="GH51" s="551"/>
      <c r="GI51" s="551"/>
      <c r="GJ51" s="551"/>
      <c r="GK51" s="551"/>
      <c r="GL51" s="551"/>
      <c r="GM51" s="551"/>
      <c r="GN51" s="551"/>
      <c r="GO51" s="551"/>
      <c r="GP51" s="551"/>
      <c r="GQ51" s="746"/>
      <c r="GR51" s="3"/>
      <c r="GS51" s="3"/>
      <c r="GT51" s="3"/>
      <c r="GU51" s="3"/>
      <c r="GV51" s="3"/>
      <c r="GW51" s="3"/>
      <c r="GX51" s="3"/>
      <c r="GY51" s="3"/>
      <c r="GZ51" s="186"/>
      <c r="HA51" s="186"/>
    </row>
    <row r="52" spans="1:209" s="138" customFormat="1" ht="3" customHeight="1" x14ac:dyDescent="0.2">
      <c r="A52" s="18"/>
      <c r="B52" s="954"/>
      <c r="C52" s="954"/>
      <c r="D52" s="954"/>
      <c r="E52" s="954"/>
      <c r="F52" s="954"/>
      <c r="G52" s="954"/>
      <c r="H52" s="954"/>
      <c r="I52" s="954"/>
      <c r="J52" s="954"/>
      <c r="K52" s="954"/>
      <c r="L52" s="954"/>
      <c r="M52" s="954"/>
      <c r="N52" s="954"/>
      <c r="O52" s="954"/>
      <c r="P52" s="954"/>
      <c r="Q52" s="954"/>
      <c r="R52" s="954"/>
      <c r="S52" s="954"/>
      <c r="T52" s="954"/>
      <c r="U52" s="954"/>
      <c r="V52" s="954"/>
      <c r="W52" s="954"/>
      <c r="X52" s="954"/>
      <c r="Y52" s="954"/>
      <c r="Z52" s="954"/>
      <c r="AA52" s="954"/>
      <c r="AB52" s="954"/>
      <c r="AC52" s="954"/>
      <c r="AD52" s="954"/>
      <c r="AE52" s="954"/>
      <c r="AF52" s="954"/>
      <c r="AG52" s="954"/>
      <c r="AH52" s="954"/>
      <c r="AI52" s="954"/>
      <c r="AJ52" s="954"/>
      <c r="AK52" s="954"/>
      <c r="AL52" s="954"/>
      <c r="AM52" s="954"/>
      <c r="AN52" s="954"/>
      <c r="AO52" s="954"/>
      <c r="AP52" s="954"/>
      <c r="AQ52" s="954"/>
      <c r="AR52" s="954"/>
      <c r="AS52" s="732"/>
      <c r="AT52" s="691"/>
      <c r="AU52" s="692"/>
      <c r="AV52" s="692"/>
      <c r="AW52" s="692"/>
      <c r="AX52" s="692"/>
      <c r="AY52" s="692"/>
      <c r="AZ52" s="692"/>
      <c r="BA52" s="692"/>
      <c r="BB52" s="692"/>
      <c r="BC52" s="692"/>
      <c r="BD52" s="692"/>
      <c r="BE52" s="692"/>
      <c r="BF52" s="692"/>
      <c r="BG52" s="692"/>
      <c r="BH52" s="692"/>
      <c r="BI52" s="623"/>
      <c r="BJ52" s="583"/>
      <c r="BK52" s="583"/>
      <c r="BL52" s="583"/>
      <c r="BM52" s="583"/>
      <c r="BN52" s="583"/>
      <c r="BO52" s="583"/>
      <c r="BP52" s="583"/>
      <c r="BQ52" s="583"/>
      <c r="BR52" s="583"/>
      <c r="BS52" s="583"/>
      <c r="BT52" s="583"/>
      <c r="BU52" s="583"/>
      <c r="BV52" s="583"/>
      <c r="BW52" s="583"/>
      <c r="BX52" s="583"/>
      <c r="BY52" s="583"/>
      <c r="BZ52" s="583"/>
      <c r="CA52" s="582"/>
      <c r="CB52" s="583"/>
      <c r="CC52" s="583"/>
      <c r="CD52" s="583"/>
      <c r="CE52" s="583"/>
      <c r="CF52" s="583"/>
      <c r="CG52" s="583"/>
      <c r="CH52" s="583"/>
      <c r="CI52" s="583"/>
      <c r="CJ52" s="583"/>
      <c r="CK52" s="583"/>
      <c r="CL52" s="583"/>
      <c r="CM52" s="583"/>
      <c r="CN52" s="583"/>
      <c r="CO52" s="583"/>
      <c r="CP52" s="583"/>
      <c r="CQ52" s="583"/>
      <c r="CR52" s="583"/>
      <c r="CS52" s="583"/>
      <c r="CT52" s="584"/>
      <c r="CU52" s="582"/>
      <c r="CV52" s="583"/>
      <c r="CW52" s="583"/>
      <c r="CX52" s="583"/>
      <c r="CY52" s="583"/>
      <c r="CZ52" s="583"/>
      <c r="DA52" s="583"/>
      <c r="DB52" s="583"/>
      <c r="DC52" s="583"/>
      <c r="DD52" s="583"/>
      <c r="DE52" s="583"/>
      <c r="DF52" s="583"/>
      <c r="DG52" s="583"/>
      <c r="DH52" s="583"/>
      <c r="DI52" s="583"/>
      <c r="DJ52" s="583"/>
      <c r="DK52" s="583"/>
      <c r="DL52" s="583"/>
      <c r="DM52" s="583"/>
      <c r="DN52" s="583"/>
      <c r="DO52" s="584"/>
      <c r="DP52" s="599"/>
      <c r="DQ52" s="600"/>
      <c r="DR52" s="603"/>
      <c r="DS52" s="603"/>
      <c r="DT52" s="603"/>
      <c r="DU52" s="603"/>
      <c r="DV52" s="603"/>
      <c r="DW52" s="603"/>
      <c r="DX52" s="603"/>
      <c r="DY52" s="603"/>
      <c r="DZ52" s="603"/>
      <c r="EA52" s="603"/>
      <c r="EB52" s="603"/>
      <c r="EC52" s="603"/>
      <c r="ED52" s="603"/>
      <c r="EE52" s="603"/>
      <c r="EF52" s="603"/>
      <c r="EG52" s="603"/>
      <c r="EH52" s="603"/>
      <c r="EI52" s="606"/>
      <c r="EJ52" s="611"/>
      <c r="EK52" s="599"/>
      <c r="EL52" s="600"/>
      <c r="EM52" s="603"/>
      <c r="EN52" s="603"/>
      <c r="EO52" s="603"/>
      <c r="EP52" s="603"/>
      <c r="EQ52" s="603"/>
      <c r="ER52" s="603"/>
      <c r="ES52" s="603"/>
      <c r="ET52" s="603"/>
      <c r="EU52" s="603"/>
      <c r="EV52" s="603"/>
      <c r="EW52" s="603"/>
      <c r="EX52" s="603"/>
      <c r="EY52" s="603"/>
      <c r="EZ52" s="603"/>
      <c r="FA52" s="603"/>
      <c r="FB52" s="606"/>
      <c r="FC52" s="611"/>
      <c r="FD52" s="583"/>
      <c r="FE52" s="583"/>
      <c r="FF52" s="583"/>
      <c r="FG52" s="583"/>
      <c r="FH52" s="583"/>
      <c r="FI52" s="583"/>
      <c r="FJ52" s="583"/>
      <c r="FK52" s="583"/>
      <c r="FL52" s="583"/>
      <c r="FM52" s="583"/>
      <c r="FN52" s="583"/>
      <c r="FO52" s="583"/>
      <c r="FP52" s="583"/>
      <c r="FQ52" s="583"/>
      <c r="FR52" s="583"/>
      <c r="FS52" s="583"/>
      <c r="FT52" s="583"/>
      <c r="FU52" s="583"/>
      <c r="FV52" s="583"/>
      <c r="FW52" s="584"/>
      <c r="FX52" s="582"/>
      <c r="FY52" s="583"/>
      <c r="FZ52" s="583"/>
      <c r="GA52" s="583"/>
      <c r="GB52" s="583"/>
      <c r="GC52" s="583"/>
      <c r="GD52" s="583"/>
      <c r="GE52" s="583"/>
      <c r="GF52" s="583"/>
      <c r="GG52" s="583"/>
      <c r="GH52" s="583"/>
      <c r="GI52" s="583"/>
      <c r="GJ52" s="583"/>
      <c r="GK52" s="583"/>
      <c r="GL52" s="583"/>
      <c r="GM52" s="583"/>
      <c r="GN52" s="583"/>
      <c r="GO52" s="583"/>
      <c r="GP52" s="583"/>
      <c r="GQ52" s="744"/>
      <c r="GR52" s="3"/>
      <c r="GS52" s="3"/>
      <c r="GT52" s="3"/>
      <c r="GU52" s="3"/>
      <c r="GV52" s="3"/>
      <c r="GW52" s="3"/>
      <c r="GX52" s="3"/>
      <c r="GY52" s="3"/>
      <c r="GZ52" s="186"/>
      <c r="HA52" s="186"/>
    </row>
    <row r="53" spans="1:209" s="138" customFormat="1" x14ac:dyDescent="0.2">
      <c r="A53" s="18"/>
      <c r="B53" s="954"/>
      <c r="C53" s="954"/>
      <c r="D53" s="954"/>
      <c r="E53" s="954"/>
      <c r="F53" s="954"/>
      <c r="G53" s="954"/>
      <c r="H53" s="954"/>
      <c r="I53" s="954"/>
      <c r="J53" s="954"/>
      <c r="K53" s="954"/>
      <c r="L53" s="954"/>
      <c r="M53" s="954"/>
      <c r="N53" s="954"/>
      <c r="O53" s="954"/>
      <c r="P53" s="954"/>
      <c r="Q53" s="954"/>
      <c r="R53" s="954"/>
      <c r="S53" s="954"/>
      <c r="T53" s="954"/>
      <c r="U53" s="954"/>
      <c r="V53" s="954"/>
      <c r="W53" s="954"/>
      <c r="X53" s="954"/>
      <c r="Y53" s="954"/>
      <c r="Z53" s="954"/>
      <c r="AA53" s="954"/>
      <c r="AB53" s="954"/>
      <c r="AC53" s="954"/>
      <c r="AD53" s="954"/>
      <c r="AE53" s="954"/>
      <c r="AF53" s="954"/>
      <c r="AG53" s="954"/>
      <c r="AH53" s="954"/>
      <c r="AI53" s="954"/>
      <c r="AJ53" s="954"/>
      <c r="AK53" s="954"/>
      <c r="AL53" s="954"/>
      <c r="AM53" s="954"/>
      <c r="AN53" s="954"/>
      <c r="AO53" s="954"/>
      <c r="AP53" s="954"/>
      <c r="AQ53" s="954"/>
      <c r="AR53" s="954"/>
      <c r="AS53" s="731">
        <v>5583</v>
      </c>
      <c r="AT53" s="676" t="s">
        <v>220</v>
      </c>
      <c r="AU53" s="677"/>
      <c r="AV53" s="677"/>
      <c r="AW53" s="677"/>
      <c r="AX53" s="677"/>
      <c r="AY53" s="677"/>
      <c r="AZ53" s="677"/>
      <c r="BA53" s="677"/>
      <c r="BB53" s="677"/>
      <c r="BC53" s="677"/>
      <c r="BD53" s="677"/>
      <c r="BE53" s="677"/>
      <c r="BF53" s="677"/>
      <c r="BG53" s="677"/>
      <c r="BH53" s="678"/>
      <c r="BI53" s="626">
        <v>130726</v>
      </c>
      <c r="BJ53" s="551"/>
      <c r="BK53" s="551"/>
      <c r="BL53" s="551"/>
      <c r="BM53" s="551"/>
      <c r="BN53" s="551"/>
      <c r="BO53" s="551"/>
      <c r="BP53" s="551"/>
      <c r="BQ53" s="551"/>
      <c r="BR53" s="551"/>
      <c r="BS53" s="551"/>
      <c r="BT53" s="551"/>
      <c r="BU53" s="551"/>
      <c r="BV53" s="551"/>
      <c r="BW53" s="551"/>
      <c r="BX53" s="551"/>
      <c r="BY53" s="551"/>
      <c r="BZ53" s="551"/>
      <c r="CA53" s="550">
        <v>214796</v>
      </c>
      <c r="CB53" s="551"/>
      <c r="CC53" s="551"/>
      <c r="CD53" s="551"/>
      <c r="CE53" s="551"/>
      <c r="CF53" s="551"/>
      <c r="CG53" s="551"/>
      <c r="CH53" s="551"/>
      <c r="CI53" s="551"/>
      <c r="CJ53" s="551"/>
      <c r="CK53" s="551"/>
      <c r="CL53" s="551"/>
      <c r="CM53" s="551"/>
      <c r="CN53" s="551"/>
      <c r="CO53" s="551"/>
      <c r="CP53" s="551"/>
      <c r="CQ53" s="551"/>
      <c r="CR53" s="551"/>
      <c r="CS53" s="551"/>
      <c r="CT53" s="552"/>
      <c r="CU53" s="550"/>
      <c r="CV53" s="551"/>
      <c r="CW53" s="551"/>
      <c r="CX53" s="551"/>
      <c r="CY53" s="551"/>
      <c r="CZ53" s="551"/>
      <c r="DA53" s="551"/>
      <c r="DB53" s="551"/>
      <c r="DC53" s="551"/>
      <c r="DD53" s="551"/>
      <c r="DE53" s="551"/>
      <c r="DF53" s="551"/>
      <c r="DG53" s="551"/>
      <c r="DH53" s="551"/>
      <c r="DI53" s="551"/>
      <c r="DJ53" s="551"/>
      <c r="DK53" s="551"/>
      <c r="DL53" s="551"/>
      <c r="DM53" s="551"/>
      <c r="DN53" s="551"/>
      <c r="DO53" s="552"/>
      <c r="DP53" s="537" t="s">
        <v>6</v>
      </c>
      <c r="DQ53" s="538"/>
      <c r="DR53" s="551">
        <v>130726</v>
      </c>
      <c r="DS53" s="551"/>
      <c r="DT53" s="551"/>
      <c r="DU53" s="551"/>
      <c r="DV53" s="551"/>
      <c r="DW53" s="551"/>
      <c r="DX53" s="551"/>
      <c r="DY53" s="551"/>
      <c r="DZ53" s="551"/>
      <c r="EA53" s="551"/>
      <c r="EB53" s="551"/>
      <c r="EC53" s="551"/>
      <c r="ED53" s="551"/>
      <c r="EE53" s="551"/>
      <c r="EF53" s="551"/>
      <c r="EG53" s="551"/>
      <c r="EH53" s="551"/>
      <c r="EI53" s="595" t="s">
        <v>7</v>
      </c>
      <c r="EJ53" s="601"/>
      <c r="EK53" s="537"/>
      <c r="EL53" s="538"/>
      <c r="EM53" s="551"/>
      <c r="EN53" s="551"/>
      <c r="EO53" s="551"/>
      <c r="EP53" s="551"/>
      <c r="EQ53" s="551"/>
      <c r="ER53" s="551"/>
      <c r="ES53" s="551"/>
      <c r="ET53" s="551"/>
      <c r="EU53" s="551"/>
      <c r="EV53" s="551"/>
      <c r="EW53" s="551"/>
      <c r="EX53" s="551"/>
      <c r="EY53" s="551"/>
      <c r="EZ53" s="551"/>
      <c r="FA53" s="551"/>
      <c r="FB53" s="595"/>
      <c r="FC53" s="601"/>
      <c r="FD53" s="551">
        <f>+FF24</f>
        <v>74793</v>
      </c>
      <c r="FE53" s="551"/>
      <c r="FF53" s="551"/>
      <c r="FG53" s="551"/>
      <c r="FH53" s="551"/>
      <c r="FI53" s="551"/>
      <c r="FJ53" s="551"/>
      <c r="FK53" s="551"/>
      <c r="FL53" s="551"/>
      <c r="FM53" s="551"/>
      <c r="FN53" s="551"/>
      <c r="FO53" s="551"/>
      <c r="FP53" s="551"/>
      <c r="FQ53" s="551"/>
      <c r="FR53" s="551"/>
      <c r="FS53" s="551"/>
      <c r="FT53" s="551"/>
      <c r="FU53" s="551"/>
      <c r="FV53" s="551"/>
      <c r="FW53" s="552"/>
      <c r="FX53" s="550">
        <f>+BI53+CA53+CU53-DR53-EM53+FD53</f>
        <v>289589</v>
      </c>
      <c r="FY53" s="551"/>
      <c r="FZ53" s="551"/>
      <c r="GA53" s="551"/>
      <c r="GB53" s="551"/>
      <c r="GC53" s="551"/>
      <c r="GD53" s="551"/>
      <c r="GE53" s="551"/>
      <c r="GF53" s="551"/>
      <c r="GG53" s="551"/>
      <c r="GH53" s="551"/>
      <c r="GI53" s="551"/>
      <c r="GJ53" s="551"/>
      <c r="GK53" s="551"/>
      <c r="GL53" s="551"/>
      <c r="GM53" s="551"/>
      <c r="GN53" s="551"/>
      <c r="GO53" s="551"/>
      <c r="GP53" s="551"/>
      <c r="GQ53" s="746"/>
      <c r="GR53" s="3"/>
      <c r="GS53" s="3"/>
      <c r="GT53" s="3"/>
      <c r="GU53" s="3"/>
      <c r="GV53" s="3"/>
      <c r="GW53" s="3"/>
      <c r="GX53" s="3"/>
      <c r="GY53" s="3"/>
      <c r="GZ53" s="186"/>
      <c r="HA53" s="186"/>
    </row>
    <row r="54" spans="1:209" s="138" customFormat="1" ht="3" customHeight="1" x14ac:dyDescent="0.2">
      <c r="A54" s="20"/>
      <c r="B54" s="955"/>
      <c r="C54" s="955"/>
      <c r="D54" s="955"/>
      <c r="E54" s="955"/>
      <c r="F54" s="955"/>
      <c r="G54" s="955"/>
      <c r="H54" s="955"/>
      <c r="I54" s="955"/>
      <c r="J54" s="955"/>
      <c r="K54" s="955"/>
      <c r="L54" s="955"/>
      <c r="M54" s="955"/>
      <c r="N54" s="955"/>
      <c r="O54" s="955"/>
      <c r="P54" s="955"/>
      <c r="Q54" s="955"/>
      <c r="R54" s="955"/>
      <c r="S54" s="955"/>
      <c r="T54" s="955"/>
      <c r="U54" s="955"/>
      <c r="V54" s="955"/>
      <c r="W54" s="955"/>
      <c r="X54" s="955"/>
      <c r="Y54" s="955"/>
      <c r="Z54" s="955"/>
      <c r="AA54" s="955"/>
      <c r="AB54" s="955"/>
      <c r="AC54" s="955"/>
      <c r="AD54" s="955"/>
      <c r="AE54" s="955"/>
      <c r="AF54" s="955"/>
      <c r="AG54" s="955"/>
      <c r="AH54" s="955"/>
      <c r="AI54" s="955"/>
      <c r="AJ54" s="955"/>
      <c r="AK54" s="955"/>
      <c r="AL54" s="955"/>
      <c r="AM54" s="955"/>
      <c r="AN54" s="955"/>
      <c r="AO54" s="955"/>
      <c r="AP54" s="955"/>
      <c r="AQ54" s="955"/>
      <c r="AR54" s="955"/>
      <c r="AS54" s="732"/>
      <c r="AT54" s="693"/>
      <c r="AU54" s="694"/>
      <c r="AV54" s="694"/>
      <c r="AW54" s="694"/>
      <c r="AX54" s="694"/>
      <c r="AY54" s="694"/>
      <c r="AZ54" s="694"/>
      <c r="BA54" s="694"/>
      <c r="BB54" s="694"/>
      <c r="BC54" s="694"/>
      <c r="BD54" s="694"/>
      <c r="BE54" s="694"/>
      <c r="BF54" s="694"/>
      <c r="BG54" s="694"/>
      <c r="BH54" s="1164"/>
      <c r="BI54" s="623"/>
      <c r="BJ54" s="583"/>
      <c r="BK54" s="583"/>
      <c r="BL54" s="583"/>
      <c r="BM54" s="583"/>
      <c r="BN54" s="583"/>
      <c r="BO54" s="583"/>
      <c r="BP54" s="583"/>
      <c r="BQ54" s="583"/>
      <c r="BR54" s="583"/>
      <c r="BS54" s="583"/>
      <c r="BT54" s="583"/>
      <c r="BU54" s="583"/>
      <c r="BV54" s="583"/>
      <c r="BW54" s="583"/>
      <c r="BX54" s="583"/>
      <c r="BY54" s="583"/>
      <c r="BZ54" s="583"/>
      <c r="CA54" s="582"/>
      <c r="CB54" s="583"/>
      <c r="CC54" s="583"/>
      <c r="CD54" s="583"/>
      <c r="CE54" s="583"/>
      <c r="CF54" s="583"/>
      <c r="CG54" s="583"/>
      <c r="CH54" s="583"/>
      <c r="CI54" s="583"/>
      <c r="CJ54" s="583"/>
      <c r="CK54" s="583"/>
      <c r="CL54" s="583"/>
      <c r="CM54" s="583"/>
      <c r="CN54" s="583"/>
      <c r="CO54" s="583"/>
      <c r="CP54" s="583"/>
      <c r="CQ54" s="583"/>
      <c r="CR54" s="583"/>
      <c r="CS54" s="583"/>
      <c r="CT54" s="584"/>
      <c r="CU54" s="582"/>
      <c r="CV54" s="583"/>
      <c r="CW54" s="583"/>
      <c r="CX54" s="583"/>
      <c r="CY54" s="583"/>
      <c r="CZ54" s="583"/>
      <c r="DA54" s="583"/>
      <c r="DB54" s="583"/>
      <c r="DC54" s="583"/>
      <c r="DD54" s="583"/>
      <c r="DE54" s="583"/>
      <c r="DF54" s="583"/>
      <c r="DG54" s="583"/>
      <c r="DH54" s="583"/>
      <c r="DI54" s="583"/>
      <c r="DJ54" s="583"/>
      <c r="DK54" s="583"/>
      <c r="DL54" s="583"/>
      <c r="DM54" s="583"/>
      <c r="DN54" s="583"/>
      <c r="DO54" s="584"/>
      <c r="DP54" s="587"/>
      <c r="DQ54" s="588"/>
      <c r="DR54" s="583"/>
      <c r="DS54" s="583"/>
      <c r="DT54" s="583"/>
      <c r="DU54" s="583"/>
      <c r="DV54" s="583"/>
      <c r="DW54" s="583"/>
      <c r="DX54" s="583"/>
      <c r="DY54" s="583"/>
      <c r="DZ54" s="583"/>
      <c r="EA54" s="583"/>
      <c r="EB54" s="583"/>
      <c r="EC54" s="583"/>
      <c r="ED54" s="583"/>
      <c r="EE54" s="583"/>
      <c r="EF54" s="583"/>
      <c r="EG54" s="583"/>
      <c r="EH54" s="583"/>
      <c r="EI54" s="608"/>
      <c r="EJ54" s="668"/>
      <c r="EK54" s="587"/>
      <c r="EL54" s="588"/>
      <c r="EM54" s="583"/>
      <c r="EN54" s="583"/>
      <c r="EO54" s="583"/>
      <c r="EP54" s="583"/>
      <c r="EQ54" s="583"/>
      <c r="ER54" s="583"/>
      <c r="ES54" s="583"/>
      <c r="ET54" s="583"/>
      <c r="EU54" s="583"/>
      <c r="EV54" s="583"/>
      <c r="EW54" s="583"/>
      <c r="EX54" s="583"/>
      <c r="EY54" s="583"/>
      <c r="EZ54" s="583"/>
      <c r="FA54" s="583"/>
      <c r="FB54" s="608"/>
      <c r="FC54" s="668"/>
      <c r="FD54" s="583"/>
      <c r="FE54" s="583"/>
      <c r="FF54" s="583"/>
      <c r="FG54" s="583"/>
      <c r="FH54" s="583"/>
      <c r="FI54" s="583"/>
      <c r="FJ54" s="583"/>
      <c r="FK54" s="583"/>
      <c r="FL54" s="583"/>
      <c r="FM54" s="583"/>
      <c r="FN54" s="583"/>
      <c r="FO54" s="583"/>
      <c r="FP54" s="583"/>
      <c r="FQ54" s="583"/>
      <c r="FR54" s="583"/>
      <c r="FS54" s="583"/>
      <c r="FT54" s="583"/>
      <c r="FU54" s="583"/>
      <c r="FV54" s="583"/>
      <c r="FW54" s="584"/>
      <c r="FX54" s="582"/>
      <c r="FY54" s="583"/>
      <c r="FZ54" s="583"/>
      <c r="GA54" s="583"/>
      <c r="GB54" s="583"/>
      <c r="GC54" s="583"/>
      <c r="GD54" s="583"/>
      <c r="GE54" s="583"/>
      <c r="GF54" s="583"/>
      <c r="GG54" s="583"/>
      <c r="GH54" s="583"/>
      <c r="GI54" s="583"/>
      <c r="GJ54" s="583"/>
      <c r="GK54" s="583"/>
      <c r="GL54" s="583"/>
      <c r="GM54" s="583"/>
      <c r="GN54" s="583"/>
      <c r="GO54" s="583"/>
      <c r="GP54" s="583"/>
      <c r="GQ54" s="744"/>
      <c r="GR54" s="3"/>
      <c r="GS54" s="3"/>
      <c r="GT54" s="3"/>
      <c r="GU54" s="3"/>
      <c r="GV54" s="3"/>
      <c r="GW54" s="3"/>
      <c r="GX54" s="3"/>
      <c r="GY54" s="3"/>
      <c r="GZ54" s="186"/>
      <c r="HA54" s="186"/>
    </row>
    <row r="55" spans="1:209" s="138" customFormat="1" x14ac:dyDescent="0.2">
      <c r="A55" s="16"/>
      <c r="B55" s="988" t="s">
        <v>158</v>
      </c>
      <c r="C55" s="988"/>
      <c r="D55" s="988"/>
      <c r="E55" s="988"/>
      <c r="F55" s="988"/>
      <c r="G55" s="988"/>
      <c r="H55" s="988"/>
      <c r="I55" s="988"/>
      <c r="J55" s="988"/>
      <c r="K55" s="988"/>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8"/>
      <c r="AJ55" s="988"/>
      <c r="AK55" s="988"/>
      <c r="AL55" s="988"/>
      <c r="AM55" s="988"/>
      <c r="AN55" s="988"/>
      <c r="AO55" s="988"/>
      <c r="AP55" s="988"/>
      <c r="AQ55" s="988"/>
      <c r="AR55" s="988"/>
      <c r="AS55" s="731">
        <v>5564</v>
      </c>
      <c r="AT55" s="676" t="s">
        <v>219</v>
      </c>
      <c r="AU55" s="677"/>
      <c r="AV55" s="677"/>
      <c r="AW55" s="677"/>
      <c r="AX55" s="677"/>
      <c r="AY55" s="677"/>
      <c r="AZ55" s="677"/>
      <c r="BA55" s="677"/>
      <c r="BB55" s="677"/>
      <c r="BC55" s="677"/>
      <c r="BD55" s="677"/>
      <c r="BE55" s="677"/>
      <c r="BF55" s="677"/>
      <c r="BG55" s="677"/>
      <c r="BH55" s="678"/>
      <c r="BI55" s="626">
        <v>534749</v>
      </c>
      <c r="BJ55" s="551"/>
      <c r="BK55" s="551"/>
      <c r="BL55" s="551"/>
      <c r="BM55" s="551"/>
      <c r="BN55" s="551"/>
      <c r="BO55" s="551"/>
      <c r="BP55" s="551"/>
      <c r="BQ55" s="551"/>
      <c r="BR55" s="551"/>
      <c r="BS55" s="551"/>
      <c r="BT55" s="551"/>
      <c r="BU55" s="551"/>
      <c r="BV55" s="551"/>
      <c r="BW55" s="551"/>
      <c r="BX55" s="551"/>
      <c r="BY55" s="551"/>
      <c r="BZ55" s="551"/>
      <c r="CA55" s="550">
        <v>766662</v>
      </c>
      <c r="CB55" s="551"/>
      <c r="CC55" s="551"/>
      <c r="CD55" s="551"/>
      <c r="CE55" s="551"/>
      <c r="CF55" s="551"/>
      <c r="CG55" s="551"/>
      <c r="CH55" s="551"/>
      <c r="CI55" s="551"/>
      <c r="CJ55" s="551"/>
      <c r="CK55" s="551"/>
      <c r="CL55" s="551"/>
      <c r="CM55" s="551"/>
      <c r="CN55" s="551"/>
      <c r="CO55" s="551"/>
      <c r="CP55" s="551"/>
      <c r="CQ55" s="551"/>
      <c r="CR55" s="551"/>
      <c r="CS55" s="551"/>
      <c r="CT55" s="552"/>
      <c r="CU55" s="550"/>
      <c r="CV55" s="551"/>
      <c r="CW55" s="551"/>
      <c r="CX55" s="551"/>
      <c r="CY55" s="551"/>
      <c r="CZ55" s="551"/>
      <c r="DA55" s="551"/>
      <c r="DB55" s="551"/>
      <c r="DC55" s="551"/>
      <c r="DD55" s="551"/>
      <c r="DE55" s="551"/>
      <c r="DF55" s="551"/>
      <c r="DG55" s="551"/>
      <c r="DH55" s="551"/>
      <c r="DI55" s="551"/>
      <c r="DJ55" s="551"/>
      <c r="DK55" s="551"/>
      <c r="DL55" s="551"/>
      <c r="DM55" s="551"/>
      <c r="DN55" s="551"/>
      <c r="DO55" s="552"/>
      <c r="DP55" s="537" t="s">
        <v>6</v>
      </c>
      <c r="DQ55" s="538"/>
      <c r="DR55" s="551">
        <v>534749</v>
      </c>
      <c r="DS55" s="551"/>
      <c r="DT55" s="551"/>
      <c r="DU55" s="551"/>
      <c r="DV55" s="551"/>
      <c r="DW55" s="551"/>
      <c r="DX55" s="551"/>
      <c r="DY55" s="551"/>
      <c r="DZ55" s="551"/>
      <c r="EA55" s="551"/>
      <c r="EB55" s="551"/>
      <c r="EC55" s="551"/>
      <c r="ED55" s="551"/>
      <c r="EE55" s="551"/>
      <c r="EF55" s="551"/>
      <c r="EG55" s="551"/>
      <c r="EH55" s="551"/>
      <c r="EI55" s="595" t="s">
        <v>7</v>
      </c>
      <c r="EJ55" s="601"/>
      <c r="EK55" s="537"/>
      <c r="EL55" s="538"/>
      <c r="EM55" s="551"/>
      <c r="EN55" s="551"/>
      <c r="EO55" s="551"/>
      <c r="EP55" s="551"/>
      <c r="EQ55" s="551"/>
      <c r="ER55" s="551"/>
      <c r="ES55" s="551"/>
      <c r="ET55" s="551"/>
      <c r="EU55" s="551"/>
      <c r="EV55" s="551"/>
      <c r="EW55" s="551"/>
      <c r="EX55" s="551"/>
      <c r="EY55" s="551"/>
      <c r="EZ55" s="551"/>
      <c r="FA55" s="551"/>
      <c r="FB55" s="595"/>
      <c r="FC55" s="601"/>
      <c r="FD55" s="551"/>
      <c r="FE55" s="551"/>
      <c r="FF55" s="551"/>
      <c r="FG55" s="551"/>
      <c r="FH55" s="551"/>
      <c r="FI55" s="551"/>
      <c r="FJ55" s="551"/>
      <c r="FK55" s="551"/>
      <c r="FL55" s="551"/>
      <c r="FM55" s="551"/>
      <c r="FN55" s="551"/>
      <c r="FO55" s="551"/>
      <c r="FP55" s="551"/>
      <c r="FQ55" s="551"/>
      <c r="FR55" s="551"/>
      <c r="FS55" s="551"/>
      <c r="FT55" s="551"/>
      <c r="FU55" s="551"/>
      <c r="FV55" s="551"/>
      <c r="FW55" s="552"/>
      <c r="FX55" s="550">
        <f>+BI55+CA55+CU55-DR55-EM55+FD55</f>
        <v>766662</v>
      </c>
      <c r="FY55" s="551"/>
      <c r="FZ55" s="551"/>
      <c r="GA55" s="551"/>
      <c r="GB55" s="551"/>
      <c r="GC55" s="551"/>
      <c r="GD55" s="551"/>
      <c r="GE55" s="551"/>
      <c r="GF55" s="551"/>
      <c r="GG55" s="551"/>
      <c r="GH55" s="551"/>
      <c r="GI55" s="551"/>
      <c r="GJ55" s="551"/>
      <c r="GK55" s="551"/>
      <c r="GL55" s="551"/>
      <c r="GM55" s="551"/>
      <c r="GN55" s="551"/>
      <c r="GO55" s="551"/>
      <c r="GP55" s="551"/>
      <c r="GQ55" s="746"/>
      <c r="GR55" s="3"/>
      <c r="GS55" s="3"/>
      <c r="GT55" s="3"/>
      <c r="GU55" s="3"/>
      <c r="GV55" s="3"/>
      <c r="GW55" s="3"/>
      <c r="GX55" s="3"/>
      <c r="GY55" s="3"/>
      <c r="GZ55" s="186"/>
      <c r="HA55" s="186"/>
    </row>
    <row r="56" spans="1:209" s="138" customFormat="1" ht="3" customHeight="1" x14ac:dyDescent="0.2">
      <c r="A56" s="18"/>
      <c r="B56" s="954"/>
      <c r="C56" s="954"/>
      <c r="D56" s="954"/>
      <c r="E56" s="954"/>
      <c r="F56" s="954"/>
      <c r="G56" s="954"/>
      <c r="H56" s="954"/>
      <c r="I56" s="954"/>
      <c r="J56" s="954"/>
      <c r="K56" s="954"/>
      <c r="L56" s="954"/>
      <c r="M56" s="954"/>
      <c r="N56" s="954"/>
      <c r="O56" s="954"/>
      <c r="P56" s="954"/>
      <c r="Q56" s="954"/>
      <c r="R56" s="954"/>
      <c r="S56" s="954"/>
      <c r="T56" s="954"/>
      <c r="U56" s="954"/>
      <c r="V56" s="954"/>
      <c r="W56" s="954"/>
      <c r="X56" s="954"/>
      <c r="Y56" s="954"/>
      <c r="Z56" s="954"/>
      <c r="AA56" s="954"/>
      <c r="AB56" s="954"/>
      <c r="AC56" s="954"/>
      <c r="AD56" s="954"/>
      <c r="AE56" s="954"/>
      <c r="AF56" s="954"/>
      <c r="AG56" s="954"/>
      <c r="AH56" s="954"/>
      <c r="AI56" s="954"/>
      <c r="AJ56" s="954"/>
      <c r="AK56" s="954"/>
      <c r="AL56" s="954"/>
      <c r="AM56" s="954"/>
      <c r="AN56" s="954"/>
      <c r="AO56" s="954"/>
      <c r="AP56" s="954"/>
      <c r="AQ56" s="954"/>
      <c r="AR56" s="954"/>
      <c r="AS56" s="732"/>
      <c r="AT56" s="691"/>
      <c r="AU56" s="692"/>
      <c r="AV56" s="692"/>
      <c r="AW56" s="692"/>
      <c r="AX56" s="692"/>
      <c r="AY56" s="692"/>
      <c r="AZ56" s="692"/>
      <c r="BA56" s="692"/>
      <c r="BB56" s="692"/>
      <c r="BC56" s="692"/>
      <c r="BD56" s="692"/>
      <c r="BE56" s="692"/>
      <c r="BF56" s="692"/>
      <c r="BG56" s="692"/>
      <c r="BH56" s="692"/>
      <c r="BI56" s="623"/>
      <c r="BJ56" s="583"/>
      <c r="BK56" s="583"/>
      <c r="BL56" s="583"/>
      <c r="BM56" s="583"/>
      <c r="BN56" s="583"/>
      <c r="BO56" s="583"/>
      <c r="BP56" s="583"/>
      <c r="BQ56" s="583"/>
      <c r="BR56" s="583"/>
      <c r="BS56" s="583"/>
      <c r="BT56" s="583"/>
      <c r="BU56" s="583"/>
      <c r="BV56" s="583"/>
      <c r="BW56" s="583"/>
      <c r="BX56" s="583"/>
      <c r="BY56" s="583"/>
      <c r="BZ56" s="583"/>
      <c r="CA56" s="582"/>
      <c r="CB56" s="583"/>
      <c r="CC56" s="583"/>
      <c r="CD56" s="583"/>
      <c r="CE56" s="583"/>
      <c r="CF56" s="583"/>
      <c r="CG56" s="583"/>
      <c r="CH56" s="583"/>
      <c r="CI56" s="583"/>
      <c r="CJ56" s="583"/>
      <c r="CK56" s="583"/>
      <c r="CL56" s="583"/>
      <c r="CM56" s="583"/>
      <c r="CN56" s="583"/>
      <c r="CO56" s="583"/>
      <c r="CP56" s="583"/>
      <c r="CQ56" s="583"/>
      <c r="CR56" s="583"/>
      <c r="CS56" s="583"/>
      <c r="CT56" s="584"/>
      <c r="CU56" s="582"/>
      <c r="CV56" s="583"/>
      <c r="CW56" s="583"/>
      <c r="CX56" s="583"/>
      <c r="CY56" s="583"/>
      <c r="CZ56" s="583"/>
      <c r="DA56" s="583"/>
      <c r="DB56" s="583"/>
      <c r="DC56" s="583"/>
      <c r="DD56" s="583"/>
      <c r="DE56" s="583"/>
      <c r="DF56" s="583"/>
      <c r="DG56" s="583"/>
      <c r="DH56" s="583"/>
      <c r="DI56" s="583"/>
      <c r="DJ56" s="583"/>
      <c r="DK56" s="583"/>
      <c r="DL56" s="583"/>
      <c r="DM56" s="583"/>
      <c r="DN56" s="583"/>
      <c r="DO56" s="584"/>
      <c r="DP56" s="599"/>
      <c r="DQ56" s="600"/>
      <c r="DR56" s="603"/>
      <c r="DS56" s="603"/>
      <c r="DT56" s="603"/>
      <c r="DU56" s="603"/>
      <c r="DV56" s="603"/>
      <c r="DW56" s="603"/>
      <c r="DX56" s="603"/>
      <c r="DY56" s="603"/>
      <c r="DZ56" s="603"/>
      <c r="EA56" s="603"/>
      <c r="EB56" s="603"/>
      <c r="EC56" s="603"/>
      <c r="ED56" s="603"/>
      <c r="EE56" s="603"/>
      <c r="EF56" s="603"/>
      <c r="EG56" s="603"/>
      <c r="EH56" s="603"/>
      <c r="EI56" s="606"/>
      <c r="EJ56" s="611"/>
      <c r="EK56" s="599"/>
      <c r="EL56" s="600"/>
      <c r="EM56" s="603"/>
      <c r="EN56" s="603"/>
      <c r="EO56" s="603"/>
      <c r="EP56" s="603"/>
      <c r="EQ56" s="603"/>
      <c r="ER56" s="603"/>
      <c r="ES56" s="603"/>
      <c r="ET56" s="603"/>
      <c r="EU56" s="603"/>
      <c r="EV56" s="603"/>
      <c r="EW56" s="603"/>
      <c r="EX56" s="603"/>
      <c r="EY56" s="603"/>
      <c r="EZ56" s="603"/>
      <c r="FA56" s="603"/>
      <c r="FB56" s="606"/>
      <c r="FC56" s="611"/>
      <c r="FD56" s="583"/>
      <c r="FE56" s="583"/>
      <c r="FF56" s="583"/>
      <c r="FG56" s="583"/>
      <c r="FH56" s="583"/>
      <c r="FI56" s="583"/>
      <c r="FJ56" s="583"/>
      <c r="FK56" s="583"/>
      <c r="FL56" s="583"/>
      <c r="FM56" s="583"/>
      <c r="FN56" s="583"/>
      <c r="FO56" s="583"/>
      <c r="FP56" s="583"/>
      <c r="FQ56" s="583"/>
      <c r="FR56" s="583"/>
      <c r="FS56" s="583"/>
      <c r="FT56" s="583"/>
      <c r="FU56" s="583"/>
      <c r="FV56" s="583"/>
      <c r="FW56" s="584"/>
      <c r="FX56" s="582"/>
      <c r="FY56" s="583"/>
      <c r="FZ56" s="583"/>
      <c r="GA56" s="583"/>
      <c r="GB56" s="583"/>
      <c r="GC56" s="583"/>
      <c r="GD56" s="583"/>
      <c r="GE56" s="583"/>
      <c r="GF56" s="583"/>
      <c r="GG56" s="583"/>
      <c r="GH56" s="583"/>
      <c r="GI56" s="583"/>
      <c r="GJ56" s="583"/>
      <c r="GK56" s="583"/>
      <c r="GL56" s="583"/>
      <c r="GM56" s="583"/>
      <c r="GN56" s="583"/>
      <c r="GO56" s="583"/>
      <c r="GP56" s="583"/>
      <c r="GQ56" s="744"/>
      <c r="GR56" s="3"/>
      <c r="GS56" s="3"/>
      <c r="GT56" s="3"/>
      <c r="GU56" s="3"/>
      <c r="GV56" s="3"/>
      <c r="GW56" s="3"/>
      <c r="GX56" s="3"/>
      <c r="GY56" s="3"/>
      <c r="GZ56" s="186"/>
      <c r="HA56" s="186"/>
    </row>
    <row r="57" spans="1:209" s="138" customFormat="1" x14ac:dyDescent="0.2">
      <c r="A57" s="18"/>
      <c r="B57" s="954"/>
      <c r="C57" s="954"/>
      <c r="D57" s="954"/>
      <c r="E57" s="954"/>
      <c r="F57" s="954"/>
      <c r="G57" s="954"/>
      <c r="H57" s="954"/>
      <c r="I57" s="954"/>
      <c r="J57" s="954"/>
      <c r="K57" s="954"/>
      <c r="L57" s="954"/>
      <c r="M57" s="954"/>
      <c r="N57" s="954"/>
      <c r="O57" s="954"/>
      <c r="P57" s="954"/>
      <c r="Q57" s="954"/>
      <c r="R57" s="954"/>
      <c r="S57" s="954"/>
      <c r="T57" s="954"/>
      <c r="U57" s="954"/>
      <c r="V57" s="954"/>
      <c r="W57" s="954"/>
      <c r="X57" s="954"/>
      <c r="Y57" s="954"/>
      <c r="Z57" s="954"/>
      <c r="AA57" s="954"/>
      <c r="AB57" s="954"/>
      <c r="AC57" s="954"/>
      <c r="AD57" s="954"/>
      <c r="AE57" s="954"/>
      <c r="AF57" s="954"/>
      <c r="AG57" s="954"/>
      <c r="AH57" s="954"/>
      <c r="AI57" s="954"/>
      <c r="AJ57" s="954"/>
      <c r="AK57" s="954"/>
      <c r="AL57" s="954"/>
      <c r="AM57" s="954"/>
      <c r="AN57" s="954"/>
      <c r="AO57" s="954"/>
      <c r="AP57" s="954"/>
      <c r="AQ57" s="954"/>
      <c r="AR57" s="954"/>
      <c r="AS57" s="731">
        <v>5584</v>
      </c>
      <c r="AT57" s="676" t="s">
        <v>220</v>
      </c>
      <c r="AU57" s="677"/>
      <c r="AV57" s="677"/>
      <c r="AW57" s="677"/>
      <c r="AX57" s="677"/>
      <c r="AY57" s="677"/>
      <c r="AZ57" s="677"/>
      <c r="BA57" s="677"/>
      <c r="BB57" s="677"/>
      <c r="BC57" s="677"/>
      <c r="BD57" s="677"/>
      <c r="BE57" s="677"/>
      <c r="BF57" s="677"/>
      <c r="BG57" s="677"/>
      <c r="BH57" s="678"/>
      <c r="BI57" s="626">
        <v>56395</v>
      </c>
      <c r="BJ57" s="551"/>
      <c r="BK57" s="551"/>
      <c r="BL57" s="551"/>
      <c r="BM57" s="551"/>
      <c r="BN57" s="551"/>
      <c r="BO57" s="551"/>
      <c r="BP57" s="551"/>
      <c r="BQ57" s="551"/>
      <c r="BR57" s="551"/>
      <c r="BS57" s="551"/>
      <c r="BT57" s="551"/>
      <c r="BU57" s="551"/>
      <c r="BV57" s="551"/>
      <c r="BW57" s="551"/>
      <c r="BX57" s="551"/>
      <c r="BY57" s="551"/>
      <c r="BZ57" s="551"/>
      <c r="CA57" s="550">
        <v>534749</v>
      </c>
      <c r="CB57" s="551"/>
      <c r="CC57" s="551"/>
      <c r="CD57" s="551"/>
      <c r="CE57" s="551"/>
      <c r="CF57" s="551"/>
      <c r="CG57" s="551"/>
      <c r="CH57" s="551"/>
      <c r="CI57" s="551"/>
      <c r="CJ57" s="551"/>
      <c r="CK57" s="551"/>
      <c r="CL57" s="551"/>
      <c r="CM57" s="551"/>
      <c r="CN57" s="551"/>
      <c r="CO57" s="551"/>
      <c r="CP57" s="551"/>
      <c r="CQ57" s="551"/>
      <c r="CR57" s="551"/>
      <c r="CS57" s="551"/>
      <c r="CT57" s="552"/>
      <c r="CU57" s="550"/>
      <c r="CV57" s="551"/>
      <c r="CW57" s="551"/>
      <c r="CX57" s="551"/>
      <c r="CY57" s="551"/>
      <c r="CZ57" s="551"/>
      <c r="DA57" s="551"/>
      <c r="DB57" s="551"/>
      <c r="DC57" s="551"/>
      <c r="DD57" s="551"/>
      <c r="DE57" s="551"/>
      <c r="DF57" s="551"/>
      <c r="DG57" s="551"/>
      <c r="DH57" s="551"/>
      <c r="DI57" s="551"/>
      <c r="DJ57" s="551"/>
      <c r="DK57" s="551"/>
      <c r="DL57" s="551"/>
      <c r="DM57" s="551"/>
      <c r="DN57" s="551"/>
      <c r="DO57" s="552"/>
      <c r="DP57" s="537" t="s">
        <v>6</v>
      </c>
      <c r="DQ57" s="538"/>
      <c r="DR57" s="551">
        <v>56395</v>
      </c>
      <c r="DS57" s="551"/>
      <c r="DT57" s="551"/>
      <c r="DU57" s="551"/>
      <c r="DV57" s="551"/>
      <c r="DW57" s="551"/>
      <c r="DX57" s="551"/>
      <c r="DY57" s="551"/>
      <c r="DZ57" s="551"/>
      <c r="EA57" s="551"/>
      <c r="EB57" s="551"/>
      <c r="EC57" s="551"/>
      <c r="ED57" s="551"/>
      <c r="EE57" s="551"/>
      <c r="EF57" s="551"/>
      <c r="EG57" s="551"/>
      <c r="EH57" s="551"/>
      <c r="EI57" s="595" t="s">
        <v>7</v>
      </c>
      <c r="EJ57" s="601"/>
      <c r="EK57" s="537"/>
      <c r="EL57" s="538"/>
      <c r="EM57" s="551"/>
      <c r="EN57" s="551"/>
      <c r="EO57" s="551"/>
      <c r="EP57" s="551"/>
      <c r="EQ57" s="551"/>
      <c r="ER57" s="551"/>
      <c r="ES57" s="551"/>
      <c r="ET57" s="551"/>
      <c r="EU57" s="551"/>
      <c r="EV57" s="551"/>
      <c r="EW57" s="551"/>
      <c r="EX57" s="551"/>
      <c r="EY57" s="551"/>
      <c r="EZ57" s="551"/>
      <c r="FA57" s="551"/>
      <c r="FB57" s="595"/>
      <c r="FC57" s="601"/>
      <c r="FD57" s="551"/>
      <c r="FE57" s="551"/>
      <c r="FF57" s="551"/>
      <c r="FG57" s="551"/>
      <c r="FH57" s="551"/>
      <c r="FI57" s="551"/>
      <c r="FJ57" s="551"/>
      <c r="FK57" s="551"/>
      <c r="FL57" s="551"/>
      <c r="FM57" s="551"/>
      <c r="FN57" s="551"/>
      <c r="FO57" s="551"/>
      <c r="FP57" s="551"/>
      <c r="FQ57" s="551"/>
      <c r="FR57" s="551"/>
      <c r="FS57" s="551"/>
      <c r="FT57" s="551"/>
      <c r="FU57" s="551"/>
      <c r="FV57" s="551"/>
      <c r="FW57" s="552"/>
      <c r="FX57" s="550">
        <f>+BI57+CA57+CU57-DR57-EM57+FD57</f>
        <v>534749</v>
      </c>
      <c r="FY57" s="551"/>
      <c r="FZ57" s="551"/>
      <c r="GA57" s="551"/>
      <c r="GB57" s="551"/>
      <c r="GC57" s="551"/>
      <c r="GD57" s="551"/>
      <c r="GE57" s="551"/>
      <c r="GF57" s="551"/>
      <c r="GG57" s="551"/>
      <c r="GH57" s="551"/>
      <c r="GI57" s="551"/>
      <c r="GJ57" s="551"/>
      <c r="GK57" s="551"/>
      <c r="GL57" s="551"/>
      <c r="GM57" s="551"/>
      <c r="GN57" s="551"/>
      <c r="GO57" s="551"/>
      <c r="GP57" s="551"/>
      <c r="GQ57" s="746"/>
      <c r="GR57" s="3"/>
      <c r="GS57" s="3"/>
      <c r="GT57" s="3"/>
      <c r="GU57" s="3"/>
      <c r="GV57" s="3"/>
      <c r="GW57" s="3"/>
      <c r="GX57" s="3"/>
      <c r="GY57" s="3"/>
      <c r="GZ57" s="186"/>
      <c r="HA57" s="186"/>
    </row>
    <row r="58" spans="1:209" s="138" customFormat="1" ht="3" customHeight="1" x14ac:dyDescent="0.2">
      <c r="A58" s="20"/>
      <c r="B58" s="955"/>
      <c r="C58" s="955"/>
      <c r="D58" s="955"/>
      <c r="E58" s="955"/>
      <c r="F58" s="955"/>
      <c r="G58" s="955"/>
      <c r="H58" s="955"/>
      <c r="I58" s="955"/>
      <c r="J58" s="955"/>
      <c r="K58" s="955"/>
      <c r="L58" s="955"/>
      <c r="M58" s="955"/>
      <c r="N58" s="955"/>
      <c r="O58" s="955"/>
      <c r="P58" s="955"/>
      <c r="Q58" s="955"/>
      <c r="R58" s="955"/>
      <c r="S58" s="955"/>
      <c r="T58" s="955"/>
      <c r="U58" s="955"/>
      <c r="V58" s="955"/>
      <c r="W58" s="955"/>
      <c r="X58" s="955"/>
      <c r="Y58" s="955"/>
      <c r="Z58" s="955"/>
      <c r="AA58" s="955"/>
      <c r="AB58" s="955"/>
      <c r="AC58" s="955"/>
      <c r="AD58" s="955"/>
      <c r="AE58" s="955"/>
      <c r="AF58" s="955"/>
      <c r="AG58" s="955"/>
      <c r="AH58" s="955"/>
      <c r="AI58" s="955"/>
      <c r="AJ58" s="955"/>
      <c r="AK58" s="955"/>
      <c r="AL58" s="955"/>
      <c r="AM58" s="955"/>
      <c r="AN58" s="955"/>
      <c r="AO58" s="955"/>
      <c r="AP58" s="955"/>
      <c r="AQ58" s="955"/>
      <c r="AR58" s="955"/>
      <c r="AS58" s="732"/>
      <c r="AT58" s="693"/>
      <c r="AU58" s="694"/>
      <c r="AV58" s="694"/>
      <c r="AW58" s="694"/>
      <c r="AX58" s="694"/>
      <c r="AY58" s="694"/>
      <c r="AZ58" s="694"/>
      <c r="BA58" s="694"/>
      <c r="BB58" s="694"/>
      <c r="BC58" s="694"/>
      <c r="BD58" s="694"/>
      <c r="BE58" s="694"/>
      <c r="BF58" s="694"/>
      <c r="BG58" s="694"/>
      <c r="BH58" s="1164"/>
      <c r="BI58" s="623"/>
      <c r="BJ58" s="583"/>
      <c r="BK58" s="583"/>
      <c r="BL58" s="583"/>
      <c r="BM58" s="583"/>
      <c r="BN58" s="583"/>
      <c r="BO58" s="583"/>
      <c r="BP58" s="583"/>
      <c r="BQ58" s="583"/>
      <c r="BR58" s="583"/>
      <c r="BS58" s="583"/>
      <c r="BT58" s="583"/>
      <c r="BU58" s="583"/>
      <c r="BV58" s="583"/>
      <c r="BW58" s="583"/>
      <c r="BX58" s="583"/>
      <c r="BY58" s="583"/>
      <c r="BZ58" s="583"/>
      <c r="CA58" s="582"/>
      <c r="CB58" s="583"/>
      <c r="CC58" s="583"/>
      <c r="CD58" s="583"/>
      <c r="CE58" s="583"/>
      <c r="CF58" s="583"/>
      <c r="CG58" s="583"/>
      <c r="CH58" s="583"/>
      <c r="CI58" s="583"/>
      <c r="CJ58" s="583"/>
      <c r="CK58" s="583"/>
      <c r="CL58" s="583"/>
      <c r="CM58" s="583"/>
      <c r="CN58" s="583"/>
      <c r="CO58" s="583"/>
      <c r="CP58" s="583"/>
      <c r="CQ58" s="583"/>
      <c r="CR58" s="583"/>
      <c r="CS58" s="583"/>
      <c r="CT58" s="584"/>
      <c r="CU58" s="582"/>
      <c r="CV58" s="583"/>
      <c r="CW58" s="583"/>
      <c r="CX58" s="583"/>
      <c r="CY58" s="583"/>
      <c r="CZ58" s="583"/>
      <c r="DA58" s="583"/>
      <c r="DB58" s="583"/>
      <c r="DC58" s="583"/>
      <c r="DD58" s="583"/>
      <c r="DE58" s="583"/>
      <c r="DF58" s="583"/>
      <c r="DG58" s="583"/>
      <c r="DH58" s="583"/>
      <c r="DI58" s="583"/>
      <c r="DJ58" s="583"/>
      <c r="DK58" s="583"/>
      <c r="DL58" s="583"/>
      <c r="DM58" s="583"/>
      <c r="DN58" s="583"/>
      <c r="DO58" s="584"/>
      <c r="DP58" s="587"/>
      <c r="DQ58" s="588"/>
      <c r="DR58" s="583"/>
      <c r="DS58" s="583"/>
      <c r="DT58" s="583"/>
      <c r="DU58" s="583"/>
      <c r="DV58" s="583"/>
      <c r="DW58" s="583"/>
      <c r="DX58" s="583"/>
      <c r="DY58" s="583"/>
      <c r="DZ58" s="583"/>
      <c r="EA58" s="583"/>
      <c r="EB58" s="583"/>
      <c r="EC58" s="583"/>
      <c r="ED58" s="583"/>
      <c r="EE58" s="583"/>
      <c r="EF58" s="583"/>
      <c r="EG58" s="583"/>
      <c r="EH58" s="583"/>
      <c r="EI58" s="608"/>
      <c r="EJ58" s="668"/>
      <c r="EK58" s="587"/>
      <c r="EL58" s="588"/>
      <c r="EM58" s="583"/>
      <c r="EN58" s="583"/>
      <c r="EO58" s="583"/>
      <c r="EP58" s="583"/>
      <c r="EQ58" s="583"/>
      <c r="ER58" s="583"/>
      <c r="ES58" s="583"/>
      <c r="ET58" s="583"/>
      <c r="EU58" s="583"/>
      <c r="EV58" s="583"/>
      <c r="EW58" s="583"/>
      <c r="EX58" s="583"/>
      <c r="EY58" s="583"/>
      <c r="EZ58" s="583"/>
      <c r="FA58" s="583"/>
      <c r="FB58" s="608"/>
      <c r="FC58" s="668"/>
      <c r="FD58" s="583"/>
      <c r="FE58" s="583"/>
      <c r="FF58" s="583"/>
      <c r="FG58" s="583"/>
      <c r="FH58" s="583"/>
      <c r="FI58" s="583"/>
      <c r="FJ58" s="583"/>
      <c r="FK58" s="583"/>
      <c r="FL58" s="583"/>
      <c r="FM58" s="583"/>
      <c r="FN58" s="583"/>
      <c r="FO58" s="583"/>
      <c r="FP58" s="583"/>
      <c r="FQ58" s="583"/>
      <c r="FR58" s="583"/>
      <c r="FS58" s="583"/>
      <c r="FT58" s="583"/>
      <c r="FU58" s="583"/>
      <c r="FV58" s="583"/>
      <c r="FW58" s="584"/>
      <c r="FX58" s="582"/>
      <c r="FY58" s="583"/>
      <c r="FZ58" s="583"/>
      <c r="GA58" s="583"/>
      <c r="GB58" s="583"/>
      <c r="GC58" s="583"/>
      <c r="GD58" s="583"/>
      <c r="GE58" s="583"/>
      <c r="GF58" s="583"/>
      <c r="GG58" s="583"/>
      <c r="GH58" s="583"/>
      <c r="GI58" s="583"/>
      <c r="GJ58" s="583"/>
      <c r="GK58" s="583"/>
      <c r="GL58" s="583"/>
      <c r="GM58" s="583"/>
      <c r="GN58" s="583"/>
      <c r="GO58" s="583"/>
      <c r="GP58" s="583"/>
      <c r="GQ58" s="744"/>
      <c r="GR58" s="3"/>
      <c r="GS58" s="3"/>
      <c r="GT58" s="3"/>
      <c r="GU58" s="3"/>
      <c r="GV58" s="3"/>
      <c r="GW58" s="3"/>
      <c r="GX58" s="3"/>
      <c r="GY58" s="3"/>
      <c r="GZ58" s="186"/>
      <c r="HA58" s="186"/>
    </row>
    <row r="59" spans="1:209" s="138" customFormat="1" x14ac:dyDescent="0.2">
      <c r="A59" s="16"/>
      <c r="B59" s="988" t="s">
        <v>159</v>
      </c>
      <c r="C59" s="988"/>
      <c r="D59" s="988"/>
      <c r="E59" s="988"/>
      <c r="F59" s="988"/>
      <c r="G59" s="988"/>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8"/>
      <c r="AJ59" s="988"/>
      <c r="AK59" s="988"/>
      <c r="AL59" s="988"/>
      <c r="AM59" s="988"/>
      <c r="AN59" s="988"/>
      <c r="AO59" s="988"/>
      <c r="AP59" s="988"/>
      <c r="AQ59" s="988"/>
      <c r="AR59" s="988"/>
      <c r="AS59" s="731">
        <v>5568</v>
      </c>
      <c r="AT59" s="1063" t="s">
        <v>219</v>
      </c>
      <c r="AU59" s="1064"/>
      <c r="AV59" s="1064"/>
      <c r="AW59" s="1064"/>
      <c r="AX59" s="1064"/>
      <c r="AY59" s="1064"/>
      <c r="AZ59" s="1064"/>
      <c r="BA59" s="1064"/>
      <c r="BB59" s="1064"/>
      <c r="BC59" s="1064"/>
      <c r="BD59" s="1064"/>
      <c r="BE59" s="1064"/>
      <c r="BF59" s="1064"/>
      <c r="BG59" s="1064"/>
      <c r="BH59" s="1065"/>
      <c r="BI59" s="626"/>
      <c r="BJ59" s="551"/>
      <c r="BK59" s="551"/>
      <c r="BL59" s="551"/>
      <c r="BM59" s="551"/>
      <c r="BN59" s="551"/>
      <c r="BO59" s="551"/>
      <c r="BP59" s="551"/>
      <c r="BQ59" s="551"/>
      <c r="BR59" s="551"/>
      <c r="BS59" s="551"/>
      <c r="BT59" s="551"/>
      <c r="BU59" s="551"/>
      <c r="BV59" s="551"/>
      <c r="BW59" s="551"/>
      <c r="BX59" s="551"/>
      <c r="BY59" s="551"/>
      <c r="BZ59" s="551"/>
      <c r="CA59" s="550"/>
      <c r="CB59" s="551"/>
      <c r="CC59" s="551"/>
      <c r="CD59" s="551"/>
      <c r="CE59" s="551"/>
      <c r="CF59" s="551"/>
      <c r="CG59" s="551"/>
      <c r="CH59" s="551"/>
      <c r="CI59" s="551"/>
      <c r="CJ59" s="551"/>
      <c r="CK59" s="551"/>
      <c r="CL59" s="551"/>
      <c r="CM59" s="551"/>
      <c r="CN59" s="551"/>
      <c r="CO59" s="551"/>
      <c r="CP59" s="551"/>
      <c r="CQ59" s="551"/>
      <c r="CR59" s="551"/>
      <c r="CS59" s="551"/>
      <c r="CT59" s="552"/>
      <c r="CU59" s="550"/>
      <c r="CV59" s="551"/>
      <c r="CW59" s="551"/>
      <c r="CX59" s="551"/>
      <c r="CY59" s="551"/>
      <c r="CZ59" s="551"/>
      <c r="DA59" s="551"/>
      <c r="DB59" s="551"/>
      <c r="DC59" s="551"/>
      <c r="DD59" s="551"/>
      <c r="DE59" s="551"/>
      <c r="DF59" s="551"/>
      <c r="DG59" s="551"/>
      <c r="DH59" s="551"/>
      <c r="DI59" s="551"/>
      <c r="DJ59" s="551"/>
      <c r="DK59" s="551"/>
      <c r="DL59" s="551"/>
      <c r="DM59" s="551"/>
      <c r="DN59" s="551"/>
      <c r="DO59" s="552"/>
      <c r="DP59" s="537"/>
      <c r="DQ59" s="538"/>
      <c r="DR59" s="551"/>
      <c r="DS59" s="551"/>
      <c r="DT59" s="551"/>
      <c r="DU59" s="551"/>
      <c r="DV59" s="551"/>
      <c r="DW59" s="551"/>
      <c r="DX59" s="551"/>
      <c r="DY59" s="551"/>
      <c r="DZ59" s="551"/>
      <c r="EA59" s="551"/>
      <c r="EB59" s="551"/>
      <c r="EC59" s="551"/>
      <c r="ED59" s="551"/>
      <c r="EE59" s="551"/>
      <c r="EF59" s="551"/>
      <c r="EG59" s="551"/>
      <c r="EH59" s="551"/>
      <c r="EI59" s="595"/>
      <c r="EJ59" s="601"/>
      <c r="EK59" s="537"/>
      <c r="EL59" s="538"/>
      <c r="EM59" s="551"/>
      <c r="EN59" s="551"/>
      <c r="EO59" s="551"/>
      <c r="EP59" s="551"/>
      <c r="EQ59" s="551"/>
      <c r="ER59" s="551"/>
      <c r="ES59" s="551"/>
      <c r="ET59" s="551"/>
      <c r="EU59" s="551"/>
      <c r="EV59" s="551"/>
      <c r="EW59" s="551"/>
      <c r="EX59" s="551"/>
      <c r="EY59" s="551"/>
      <c r="EZ59" s="551"/>
      <c r="FA59" s="551"/>
      <c r="FB59" s="595"/>
      <c r="FC59" s="601"/>
      <c r="FD59" s="551"/>
      <c r="FE59" s="551"/>
      <c r="FF59" s="551"/>
      <c r="FG59" s="551"/>
      <c r="FH59" s="551"/>
      <c r="FI59" s="551"/>
      <c r="FJ59" s="551"/>
      <c r="FK59" s="551"/>
      <c r="FL59" s="551"/>
      <c r="FM59" s="551"/>
      <c r="FN59" s="551"/>
      <c r="FO59" s="551"/>
      <c r="FP59" s="551"/>
      <c r="FQ59" s="551"/>
      <c r="FR59" s="551"/>
      <c r="FS59" s="551"/>
      <c r="FT59" s="551"/>
      <c r="FU59" s="551"/>
      <c r="FV59" s="551"/>
      <c r="FW59" s="552"/>
      <c r="FX59" s="550">
        <f>+BI59+CA59+CU59-DR59-EM59+FD59</f>
        <v>0</v>
      </c>
      <c r="FY59" s="551"/>
      <c r="FZ59" s="551"/>
      <c r="GA59" s="551"/>
      <c r="GB59" s="551"/>
      <c r="GC59" s="551"/>
      <c r="GD59" s="551"/>
      <c r="GE59" s="551"/>
      <c r="GF59" s="551"/>
      <c r="GG59" s="551"/>
      <c r="GH59" s="551"/>
      <c r="GI59" s="551"/>
      <c r="GJ59" s="551"/>
      <c r="GK59" s="551"/>
      <c r="GL59" s="551"/>
      <c r="GM59" s="551"/>
      <c r="GN59" s="551"/>
      <c r="GO59" s="551"/>
      <c r="GP59" s="551"/>
      <c r="GQ59" s="746"/>
      <c r="GR59" s="3"/>
      <c r="GS59" s="3"/>
      <c r="GT59" s="3"/>
      <c r="GU59" s="3"/>
      <c r="GV59" s="3"/>
      <c r="GW59" s="3"/>
      <c r="GX59" s="3"/>
      <c r="GY59" s="3"/>
      <c r="GZ59" s="186"/>
      <c r="HA59" s="186"/>
    </row>
    <row r="60" spans="1:209" s="138" customFormat="1" ht="3" customHeight="1" x14ac:dyDescent="0.2">
      <c r="A60" s="18"/>
      <c r="B60" s="954"/>
      <c r="C60" s="954"/>
      <c r="D60" s="954"/>
      <c r="E60" s="954"/>
      <c r="F60" s="954"/>
      <c r="G60" s="954"/>
      <c r="H60" s="954"/>
      <c r="I60" s="954"/>
      <c r="J60" s="954"/>
      <c r="K60" s="954"/>
      <c r="L60" s="954"/>
      <c r="M60" s="954"/>
      <c r="N60" s="954"/>
      <c r="O60" s="954"/>
      <c r="P60" s="954"/>
      <c r="Q60" s="954"/>
      <c r="R60" s="954"/>
      <c r="S60" s="954"/>
      <c r="T60" s="954"/>
      <c r="U60" s="954"/>
      <c r="V60" s="954"/>
      <c r="W60" s="954"/>
      <c r="X60" s="954"/>
      <c r="Y60" s="954"/>
      <c r="Z60" s="954"/>
      <c r="AA60" s="954"/>
      <c r="AB60" s="954"/>
      <c r="AC60" s="954"/>
      <c r="AD60" s="954"/>
      <c r="AE60" s="954"/>
      <c r="AF60" s="954"/>
      <c r="AG60" s="954"/>
      <c r="AH60" s="954"/>
      <c r="AI60" s="954"/>
      <c r="AJ60" s="954"/>
      <c r="AK60" s="954"/>
      <c r="AL60" s="954"/>
      <c r="AM60" s="954"/>
      <c r="AN60" s="954"/>
      <c r="AO60" s="954"/>
      <c r="AP60" s="954"/>
      <c r="AQ60" s="954"/>
      <c r="AR60" s="954"/>
      <c r="AS60" s="732"/>
      <c r="AT60" s="189"/>
      <c r="AU60" s="157"/>
      <c r="AV60" s="157"/>
      <c r="AW60" s="157"/>
      <c r="AX60" s="157"/>
      <c r="AY60" s="157"/>
      <c r="AZ60" s="98"/>
      <c r="BA60" s="190"/>
      <c r="BB60" s="190"/>
      <c r="BC60" s="190"/>
      <c r="BD60" s="157"/>
      <c r="BE60" s="157"/>
      <c r="BF60" s="157"/>
      <c r="BG60" s="157"/>
      <c r="BH60" s="168"/>
      <c r="BI60" s="623"/>
      <c r="BJ60" s="583"/>
      <c r="BK60" s="583"/>
      <c r="BL60" s="583"/>
      <c r="BM60" s="583"/>
      <c r="BN60" s="583"/>
      <c r="BO60" s="583"/>
      <c r="BP60" s="583"/>
      <c r="BQ60" s="583"/>
      <c r="BR60" s="583"/>
      <c r="BS60" s="583"/>
      <c r="BT60" s="583"/>
      <c r="BU60" s="583"/>
      <c r="BV60" s="583"/>
      <c r="BW60" s="583"/>
      <c r="BX60" s="583"/>
      <c r="BY60" s="583"/>
      <c r="BZ60" s="583"/>
      <c r="CA60" s="582"/>
      <c r="CB60" s="583"/>
      <c r="CC60" s="583"/>
      <c r="CD60" s="583"/>
      <c r="CE60" s="583"/>
      <c r="CF60" s="583"/>
      <c r="CG60" s="583"/>
      <c r="CH60" s="583"/>
      <c r="CI60" s="583"/>
      <c r="CJ60" s="583"/>
      <c r="CK60" s="583"/>
      <c r="CL60" s="583"/>
      <c r="CM60" s="583"/>
      <c r="CN60" s="583"/>
      <c r="CO60" s="583"/>
      <c r="CP60" s="583"/>
      <c r="CQ60" s="583"/>
      <c r="CR60" s="583"/>
      <c r="CS60" s="583"/>
      <c r="CT60" s="584"/>
      <c r="CU60" s="582"/>
      <c r="CV60" s="583"/>
      <c r="CW60" s="583"/>
      <c r="CX60" s="583"/>
      <c r="CY60" s="583"/>
      <c r="CZ60" s="583"/>
      <c r="DA60" s="583"/>
      <c r="DB60" s="583"/>
      <c r="DC60" s="583"/>
      <c r="DD60" s="583"/>
      <c r="DE60" s="583"/>
      <c r="DF60" s="583"/>
      <c r="DG60" s="583"/>
      <c r="DH60" s="583"/>
      <c r="DI60" s="583"/>
      <c r="DJ60" s="583"/>
      <c r="DK60" s="583"/>
      <c r="DL60" s="583"/>
      <c r="DM60" s="583"/>
      <c r="DN60" s="583"/>
      <c r="DO60" s="584"/>
      <c r="DP60" s="599"/>
      <c r="DQ60" s="600"/>
      <c r="DR60" s="603"/>
      <c r="DS60" s="603"/>
      <c r="DT60" s="603"/>
      <c r="DU60" s="603"/>
      <c r="DV60" s="603"/>
      <c r="DW60" s="603"/>
      <c r="DX60" s="603"/>
      <c r="DY60" s="603"/>
      <c r="DZ60" s="603"/>
      <c r="EA60" s="603"/>
      <c r="EB60" s="603"/>
      <c r="EC60" s="603"/>
      <c r="ED60" s="603"/>
      <c r="EE60" s="603"/>
      <c r="EF60" s="603"/>
      <c r="EG60" s="603"/>
      <c r="EH60" s="603"/>
      <c r="EI60" s="606"/>
      <c r="EJ60" s="611"/>
      <c r="EK60" s="599"/>
      <c r="EL60" s="600"/>
      <c r="EM60" s="603"/>
      <c r="EN60" s="603"/>
      <c r="EO60" s="603"/>
      <c r="EP60" s="603"/>
      <c r="EQ60" s="603"/>
      <c r="ER60" s="603"/>
      <c r="ES60" s="603"/>
      <c r="ET60" s="603"/>
      <c r="EU60" s="603"/>
      <c r="EV60" s="603"/>
      <c r="EW60" s="603"/>
      <c r="EX60" s="603"/>
      <c r="EY60" s="603"/>
      <c r="EZ60" s="603"/>
      <c r="FA60" s="603"/>
      <c r="FB60" s="606"/>
      <c r="FC60" s="611"/>
      <c r="FD60" s="583"/>
      <c r="FE60" s="583"/>
      <c r="FF60" s="583"/>
      <c r="FG60" s="583"/>
      <c r="FH60" s="583"/>
      <c r="FI60" s="583"/>
      <c r="FJ60" s="583"/>
      <c r="FK60" s="583"/>
      <c r="FL60" s="583"/>
      <c r="FM60" s="583"/>
      <c r="FN60" s="583"/>
      <c r="FO60" s="583"/>
      <c r="FP60" s="583"/>
      <c r="FQ60" s="583"/>
      <c r="FR60" s="583"/>
      <c r="FS60" s="583"/>
      <c r="FT60" s="583"/>
      <c r="FU60" s="583"/>
      <c r="FV60" s="583"/>
      <c r="FW60" s="584"/>
      <c r="FX60" s="582"/>
      <c r="FY60" s="583"/>
      <c r="FZ60" s="583"/>
      <c r="GA60" s="583"/>
      <c r="GB60" s="583"/>
      <c r="GC60" s="583"/>
      <c r="GD60" s="583"/>
      <c r="GE60" s="583"/>
      <c r="GF60" s="583"/>
      <c r="GG60" s="583"/>
      <c r="GH60" s="583"/>
      <c r="GI60" s="583"/>
      <c r="GJ60" s="583"/>
      <c r="GK60" s="583"/>
      <c r="GL60" s="583"/>
      <c r="GM60" s="583"/>
      <c r="GN60" s="583"/>
      <c r="GO60" s="583"/>
      <c r="GP60" s="583"/>
      <c r="GQ60" s="744"/>
      <c r="GR60" s="3"/>
      <c r="GS60" s="3"/>
      <c r="GT60" s="3"/>
      <c r="GU60" s="3"/>
      <c r="GV60" s="3"/>
      <c r="GW60" s="3"/>
      <c r="GX60" s="3"/>
      <c r="GY60" s="3"/>
      <c r="GZ60" s="186"/>
      <c r="HA60" s="186"/>
    </row>
    <row r="61" spans="1:209" s="138" customFormat="1" x14ac:dyDescent="0.2">
      <c r="A61" s="18"/>
      <c r="B61" s="954"/>
      <c r="C61" s="954"/>
      <c r="D61" s="954"/>
      <c r="E61" s="954"/>
      <c r="F61" s="954"/>
      <c r="G61" s="954"/>
      <c r="H61" s="954"/>
      <c r="I61" s="954"/>
      <c r="J61" s="954"/>
      <c r="K61" s="954"/>
      <c r="L61" s="954"/>
      <c r="M61" s="954"/>
      <c r="N61" s="954"/>
      <c r="O61" s="954"/>
      <c r="P61" s="954"/>
      <c r="Q61" s="954"/>
      <c r="R61" s="954"/>
      <c r="S61" s="954"/>
      <c r="T61" s="954"/>
      <c r="U61" s="954"/>
      <c r="V61" s="954"/>
      <c r="W61" s="954"/>
      <c r="X61" s="954"/>
      <c r="Y61" s="954"/>
      <c r="Z61" s="954"/>
      <c r="AA61" s="954"/>
      <c r="AB61" s="954"/>
      <c r="AC61" s="954"/>
      <c r="AD61" s="954"/>
      <c r="AE61" s="954"/>
      <c r="AF61" s="954"/>
      <c r="AG61" s="954"/>
      <c r="AH61" s="954"/>
      <c r="AI61" s="954"/>
      <c r="AJ61" s="954"/>
      <c r="AK61" s="954"/>
      <c r="AL61" s="954"/>
      <c r="AM61" s="954"/>
      <c r="AN61" s="954"/>
      <c r="AO61" s="954"/>
      <c r="AP61" s="954"/>
      <c r="AQ61" s="954"/>
      <c r="AR61" s="954"/>
      <c r="AS61" s="731">
        <v>5588</v>
      </c>
      <c r="AT61" s="1063" t="s">
        <v>220</v>
      </c>
      <c r="AU61" s="1064"/>
      <c r="AV61" s="1064"/>
      <c r="AW61" s="1064"/>
      <c r="AX61" s="1064"/>
      <c r="AY61" s="1064"/>
      <c r="AZ61" s="1064"/>
      <c r="BA61" s="1064"/>
      <c r="BB61" s="1064"/>
      <c r="BC61" s="1064"/>
      <c r="BD61" s="1064"/>
      <c r="BE61" s="1064"/>
      <c r="BF61" s="1064"/>
      <c r="BG61" s="1064"/>
      <c r="BH61" s="1065"/>
      <c r="BI61" s="626"/>
      <c r="BJ61" s="551"/>
      <c r="BK61" s="551"/>
      <c r="BL61" s="551"/>
      <c r="BM61" s="551"/>
      <c r="BN61" s="551"/>
      <c r="BO61" s="551"/>
      <c r="BP61" s="551"/>
      <c r="BQ61" s="551"/>
      <c r="BR61" s="551"/>
      <c r="BS61" s="551"/>
      <c r="BT61" s="551"/>
      <c r="BU61" s="551"/>
      <c r="BV61" s="551"/>
      <c r="BW61" s="551"/>
      <c r="BX61" s="551"/>
      <c r="BY61" s="551"/>
      <c r="BZ61" s="551"/>
      <c r="CA61" s="550"/>
      <c r="CB61" s="551"/>
      <c r="CC61" s="551"/>
      <c r="CD61" s="551"/>
      <c r="CE61" s="551"/>
      <c r="CF61" s="551"/>
      <c r="CG61" s="551"/>
      <c r="CH61" s="551"/>
      <c r="CI61" s="551"/>
      <c r="CJ61" s="551"/>
      <c r="CK61" s="551"/>
      <c r="CL61" s="551"/>
      <c r="CM61" s="551"/>
      <c r="CN61" s="551"/>
      <c r="CO61" s="551"/>
      <c r="CP61" s="551"/>
      <c r="CQ61" s="551"/>
      <c r="CR61" s="551"/>
      <c r="CS61" s="551"/>
      <c r="CT61" s="552"/>
      <c r="CU61" s="550"/>
      <c r="CV61" s="551"/>
      <c r="CW61" s="551"/>
      <c r="CX61" s="551"/>
      <c r="CY61" s="551"/>
      <c r="CZ61" s="551"/>
      <c r="DA61" s="551"/>
      <c r="DB61" s="551"/>
      <c r="DC61" s="551"/>
      <c r="DD61" s="551"/>
      <c r="DE61" s="551"/>
      <c r="DF61" s="551"/>
      <c r="DG61" s="551"/>
      <c r="DH61" s="551"/>
      <c r="DI61" s="551"/>
      <c r="DJ61" s="551"/>
      <c r="DK61" s="551"/>
      <c r="DL61" s="551"/>
      <c r="DM61" s="551"/>
      <c r="DN61" s="551"/>
      <c r="DO61" s="552"/>
      <c r="DP61" s="537"/>
      <c r="DQ61" s="538"/>
      <c r="DR61" s="551"/>
      <c r="DS61" s="551"/>
      <c r="DT61" s="551"/>
      <c r="DU61" s="551"/>
      <c r="DV61" s="551"/>
      <c r="DW61" s="551"/>
      <c r="DX61" s="551"/>
      <c r="DY61" s="551"/>
      <c r="DZ61" s="551"/>
      <c r="EA61" s="551"/>
      <c r="EB61" s="551"/>
      <c r="EC61" s="551"/>
      <c r="ED61" s="551"/>
      <c r="EE61" s="551"/>
      <c r="EF61" s="551"/>
      <c r="EG61" s="551"/>
      <c r="EH61" s="551"/>
      <c r="EI61" s="595"/>
      <c r="EJ61" s="601"/>
      <c r="EK61" s="537"/>
      <c r="EL61" s="538"/>
      <c r="EM61" s="551"/>
      <c r="EN61" s="551"/>
      <c r="EO61" s="551"/>
      <c r="EP61" s="551"/>
      <c r="EQ61" s="551"/>
      <c r="ER61" s="551"/>
      <c r="ES61" s="551"/>
      <c r="ET61" s="551"/>
      <c r="EU61" s="551"/>
      <c r="EV61" s="551"/>
      <c r="EW61" s="551"/>
      <c r="EX61" s="551"/>
      <c r="EY61" s="551"/>
      <c r="EZ61" s="551"/>
      <c r="FA61" s="551"/>
      <c r="FB61" s="595"/>
      <c r="FC61" s="601"/>
      <c r="FD61" s="551"/>
      <c r="FE61" s="551"/>
      <c r="FF61" s="551"/>
      <c r="FG61" s="551"/>
      <c r="FH61" s="551"/>
      <c r="FI61" s="551"/>
      <c r="FJ61" s="551"/>
      <c r="FK61" s="551"/>
      <c r="FL61" s="551"/>
      <c r="FM61" s="551"/>
      <c r="FN61" s="551"/>
      <c r="FO61" s="551"/>
      <c r="FP61" s="551"/>
      <c r="FQ61" s="551"/>
      <c r="FR61" s="551"/>
      <c r="FS61" s="551"/>
      <c r="FT61" s="551"/>
      <c r="FU61" s="551"/>
      <c r="FV61" s="551"/>
      <c r="FW61" s="552"/>
      <c r="FX61" s="550">
        <f>+BI61+CA61+CU61-DR61-EM61+FD61</f>
        <v>0</v>
      </c>
      <c r="FY61" s="551"/>
      <c r="FZ61" s="551"/>
      <c r="GA61" s="551"/>
      <c r="GB61" s="551"/>
      <c r="GC61" s="551"/>
      <c r="GD61" s="551"/>
      <c r="GE61" s="551"/>
      <c r="GF61" s="551"/>
      <c r="GG61" s="551"/>
      <c r="GH61" s="551"/>
      <c r="GI61" s="551"/>
      <c r="GJ61" s="551"/>
      <c r="GK61" s="551"/>
      <c r="GL61" s="551"/>
      <c r="GM61" s="551"/>
      <c r="GN61" s="551"/>
      <c r="GO61" s="551"/>
      <c r="GP61" s="551"/>
      <c r="GQ61" s="746"/>
      <c r="GR61" s="3"/>
      <c r="GS61" s="3"/>
      <c r="GT61" s="3"/>
      <c r="GU61" s="3"/>
      <c r="GV61" s="3"/>
      <c r="GW61" s="3"/>
      <c r="GX61" s="3"/>
      <c r="GY61" s="3"/>
      <c r="GZ61" s="186"/>
      <c r="HA61" s="186"/>
    </row>
    <row r="62" spans="1:209" s="138" customFormat="1" ht="3" customHeight="1" x14ac:dyDescent="0.2">
      <c r="A62" s="20"/>
      <c r="B62" s="955"/>
      <c r="C62" s="955"/>
      <c r="D62" s="955"/>
      <c r="E62" s="955"/>
      <c r="F62" s="955"/>
      <c r="G62" s="955"/>
      <c r="H62" s="955"/>
      <c r="I62" s="955"/>
      <c r="J62" s="955"/>
      <c r="K62" s="955"/>
      <c r="L62" s="955"/>
      <c r="M62" s="955"/>
      <c r="N62" s="955"/>
      <c r="O62" s="955"/>
      <c r="P62" s="955"/>
      <c r="Q62" s="955"/>
      <c r="R62" s="955"/>
      <c r="S62" s="955"/>
      <c r="T62" s="955"/>
      <c r="U62" s="955"/>
      <c r="V62" s="955"/>
      <c r="W62" s="955"/>
      <c r="X62" s="955"/>
      <c r="Y62" s="955"/>
      <c r="Z62" s="955"/>
      <c r="AA62" s="955"/>
      <c r="AB62" s="955"/>
      <c r="AC62" s="955"/>
      <c r="AD62" s="955"/>
      <c r="AE62" s="955"/>
      <c r="AF62" s="955"/>
      <c r="AG62" s="955"/>
      <c r="AH62" s="955"/>
      <c r="AI62" s="955"/>
      <c r="AJ62" s="955"/>
      <c r="AK62" s="955"/>
      <c r="AL62" s="955"/>
      <c r="AM62" s="955"/>
      <c r="AN62" s="955"/>
      <c r="AO62" s="955"/>
      <c r="AP62" s="955"/>
      <c r="AQ62" s="955"/>
      <c r="AR62" s="955"/>
      <c r="AS62" s="732"/>
      <c r="AT62" s="189"/>
      <c r="AU62" s="157"/>
      <c r="AV62" s="157"/>
      <c r="AW62" s="157"/>
      <c r="AX62" s="157"/>
      <c r="AY62" s="157"/>
      <c r="AZ62" s="61"/>
      <c r="BA62" s="190"/>
      <c r="BB62" s="190"/>
      <c r="BC62" s="190"/>
      <c r="BD62" s="157"/>
      <c r="BE62" s="157"/>
      <c r="BF62" s="157"/>
      <c r="BG62" s="157"/>
      <c r="BH62" s="168"/>
      <c r="BI62" s="623"/>
      <c r="BJ62" s="583"/>
      <c r="BK62" s="583"/>
      <c r="BL62" s="583"/>
      <c r="BM62" s="583"/>
      <c r="BN62" s="583"/>
      <c r="BO62" s="583"/>
      <c r="BP62" s="583"/>
      <c r="BQ62" s="583"/>
      <c r="BR62" s="583"/>
      <c r="BS62" s="583"/>
      <c r="BT62" s="583"/>
      <c r="BU62" s="583"/>
      <c r="BV62" s="583"/>
      <c r="BW62" s="583"/>
      <c r="BX62" s="583"/>
      <c r="BY62" s="583"/>
      <c r="BZ62" s="583"/>
      <c r="CA62" s="582"/>
      <c r="CB62" s="583"/>
      <c r="CC62" s="583"/>
      <c r="CD62" s="583"/>
      <c r="CE62" s="583"/>
      <c r="CF62" s="583"/>
      <c r="CG62" s="583"/>
      <c r="CH62" s="583"/>
      <c r="CI62" s="583"/>
      <c r="CJ62" s="583"/>
      <c r="CK62" s="583"/>
      <c r="CL62" s="583"/>
      <c r="CM62" s="583"/>
      <c r="CN62" s="583"/>
      <c r="CO62" s="583"/>
      <c r="CP62" s="583"/>
      <c r="CQ62" s="583"/>
      <c r="CR62" s="583"/>
      <c r="CS62" s="583"/>
      <c r="CT62" s="584"/>
      <c r="CU62" s="582"/>
      <c r="CV62" s="583"/>
      <c r="CW62" s="583"/>
      <c r="CX62" s="583"/>
      <c r="CY62" s="583"/>
      <c r="CZ62" s="583"/>
      <c r="DA62" s="583"/>
      <c r="DB62" s="583"/>
      <c r="DC62" s="583"/>
      <c r="DD62" s="583"/>
      <c r="DE62" s="583"/>
      <c r="DF62" s="583"/>
      <c r="DG62" s="583"/>
      <c r="DH62" s="583"/>
      <c r="DI62" s="583"/>
      <c r="DJ62" s="583"/>
      <c r="DK62" s="583"/>
      <c r="DL62" s="583"/>
      <c r="DM62" s="583"/>
      <c r="DN62" s="583"/>
      <c r="DO62" s="584"/>
      <c r="DP62" s="587"/>
      <c r="DQ62" s="588"/>
      <c r="DR62" s="583"/>
      <c r="DS62" s="583"/>
      <c r="DT62" s="583"/>
      <c r="DU62" s="583"/>
      <c r="DV62" s="583"/>
      <c r="DW62" s="583"/>
      <c r="DX62" s="583"/>
      <c r="DY62" s="583"/>
      <c r="DZ62" s="583"/>
      <c r="EA62" s="583"/>
      <c r="EB62" s="583"/>
      <c r="EC62" s="583"/>
      <c r="ED62" s="583"/>
      <c r="EE62" s="583"/>
      <c r="EF62" s="583"/>
      <c r="EG62" s="583"/>
      <c r="EH62" s="583"/>
      <c r="EI62" s="608"/>
      <c r="EJ62" s="668"/>
      <c r="EK62" s="587"/>
      <c r="EL62" s="588"/>
      <c r="EM62" s="583"/>
      <c r="EN62" s="583"/>
      <c r="EO62" s="583"/>
      <c r="EP62" s="583"/>
      <c r="EQ62" s="583"/>
      <c r="ER62" s="583"/>
      <c r="ES62" s="583"/>
      <c r="ET62" s="583"/>
      <c r="EU62" s="583"/>
      <c r="EV62" s="583"/>
      <c r="EW62" s="583"/>
      <c r="EX62" s="583"/>
      <c r="EY62" s="583"/>
      <c r="EZ62" s="583"/>
      <c r="FA62" s="583"/>
      <c r="FB62" s="608"/>
      <c r="FC62" s="668"/>
      <c r="FD62" s="583"/>
      <c r="FE62" s="583"/>
      <c r="FF62" s="583"/>
      <c r="FG62" s="583"/>
      <c r="FH62" s="583"/>
      <c r="FI62" s="583"/>
      <c r="FJ62" s="583"/>
      <c r="FK62" s="583"/>
      <c r="FL62" s="583"/>
      <c r="FM62" s="583"/>
      <c r="FN62" s="583"/>
      <c r="FO62" s="583"/>
      <c r="FP62" s="583"/>
      <c r="FQ62" s="583"/>
      <c r="FR62" s="583"/>
      <c r="FS62" s="583"/>
      <c r="FT62" s="583"/>
      <c r="FU62" s="583"/>
      <c r="FV62" s="583"/>
      <c r="FW62" s="584"/>
      <c r="FX62" s="582"/>
      <c r="FY62" s="583"/>
      <c r="FZ62" s="583"/>
      <c r="GA62" s="583"/>
      <c r="GB62" s="583"/>
      <c r="GC62" s="583"/>
      <c r="GD62" s="583"/>
      <c r="GE62" s="583"/>
      <c r="GF62" s="583"/>
      <c r="GG62" s="583"/>
      <c r="GH62" s="583"/>
      <c r="GI62" s="583"/>
      <c r="GJ62" s="583"/>
      <c r="GK62" s="583"/>
      <c r="GL62" s="583"/>
      <c r="GM62" s="583"/>
      <c r="GN62" s="583"/>
      <c r="GO62" s="583"/>
      <c r="GP62" s="583"/>
      <c r="GQ62" s="744"/>
      <c r="GR62" s="3"/>
      <c r="GS62" s="3"/>
      <c r="GT62" s="3"/>
      <c r="GU62" s="3"/>
      <c r="GV62" s="3"/>
      <c r="GW62" s="3"/>
      <c r="GX62" s="3"/>
      <c r="GY62" s="3"/>
      <c r="GZ62" s="186"/>
      <c r="HA62" s="186"/>
    </row>
    <row r="63" spans="1:209" s="138" customFormat="1" x14ac:dyDescent="0.2">
      <c r="A63" s="16"/>
      <c r="B63" s="988" t="s">
        <v>139</v>
      </c>
      <c r="C63" s="988"/>
      <c r="D63" s="988"/>
      <c r="E63" s="988"/>
      <c r="F63" s="988"/>
      <c r="G63" s="988"/>
      <c r="H63" s="988"/>
      <c r="I63" s="988"/>
      <c r="J63" s="988"/>
      <c r="K63" s="988"/>
      <c r="L63" s="988"/>
      <c r="M63" s="988"/>
      <c r="N63" s="988"/>
      <c r="O63" s="988"/>
      <c r="P63" s="988"/>
      <c r="Q63" s="988"/>
      <c r="R63" s="988"/>
      <c r="S63" s="988"/>
      <c r="T63" s="988"/>
      <c r="U63" s="988"/>
      <c r="V63" s="988"/>
      <c r="W63" s="988"/>
      <c r="X63" s="988"/>
      <c r="Y63" s="988"/>
      <c r="Z63" s="988"/>
      <c r="AA63" s="988"/>
      <c r="AB63" s="988"/>
      <c r="AC63" s="988"/>
      <c r="AD63" s="988"/>
      <c r="AE63" s="988"/>
      <c r="AF63" s="988"/>
      <c r="AG63" s="988"/>
      <c r="AH63" s="988"/>
      <c r="AI63" s="988"/>
      <c r="AJ63" s="988"/>
      <c r="AK63" s="988"/>
      <c r="AL63" s="988"/>
      <c r="AM63" s="988"/>
      <c r="AN63" s="988"/>
      <c r="AO63" s="988"/>
      <c r="AP63" s="988"/>
      <c r="AQ63" s="988"/>
      <c r="AR63" s="988"/>
      <c r="AS63" s="731">
        <v>5569</v>
      </c>
      <c r="AT63" s="676" t="s">
        <v>219</v>
      </c>
      <c r="AU63" s="677"/>
      <c r="AV63" s="677"/>
      <c r="AW63" s="677"/>
      <c r="AX63" s="677"/>
      <c r="AY63" s="677"/>
      <c r="AZ63" s="677"/>
      <c r="BA63" s="677"/>
      <c r="BB63" s="677"/>
      <c r="BC63" s="677"/>
      <c r="BD63" s="677"/>
      <c r="BE63" s="677"/>
      <c r="BF63" s="677"/>
      <c r="BG63" s="677"/>
      <c r="BH63" s="678"/>
      <c r="BI63" s="626">
        <v>8702996</v>
      </c>
      <c r="BJ63" s="551"/>
      <c r="BK63" s="551"/>
      <c r="BL63" s="551"/>
      <c r="BM63" s="551"/>
      <c r="BN63" s="551"/>
      <c r="BO63" s="551"/>
      <c r="BP63" s="551"/>
      <c r="BQ63" s="551"/>
      <c r="BR63" s="551"/>
      <c r="BS63" s="551"/>
      <c r="BT63" s="551"/>
      <c r="BU63" s="551"/>
      <c r="BV63" s="551"/>
      <c r="BW63" s="551"/>
      <c r="BX63" s="551"/>
      <c r="BY63" s="551"/>
      <c r="BZ63" s="551"/>
      <c r="CA63" s="550">
        <v>4600660</v>
      </c>
      <c r="CB63" s="551"/>
      <c r="CC63" s="551"/>
      <c r="CD63" s="551"/>
      <c r="CE63" s="551"/>
      <c r="CF63" s="551"/>
      <c r="CG63" s="551"/>
      <c r="CH63" s="551"/>
      <c r="CI63" s="551"/>
      <c r="CJ63" s="551"/>
      <c r="CK63" s="551"/>
      <c r="CL63" s="551"/>
      <c r="CM63" s="551"/>
      <c r="CN63" s="551"/>
      <c r="CO63" s="551"/>
      <c r="CP63" s="551"/>
      <c r="CQ63" s="551"/>
      <c r="CR63" s="551"/>
      <c r="CS63" s="551"/>
      <c r="CT63" s="552"/>
      <c r="CU63" s="550">
        <v>751</v>
      </c>
      <c r="CV63" s="551"/>
      <c r="CW63" s="551"/>
      <c r="CX63" s="551"/>
      <c r="CY63" s="551"/>
      <c r="CZ63" s="551"/>
      <c r="DA63" s="551"/>
      <c r="DB63" s="551"/>
      <c r="DC63" s="551"/>
      <c r="DD63" s="551"/>
      <c r="DE63" s="551"/>
      <c r="DF63" s="551"/>
      <c r="DG63" s="551"/>
      <c r="DH63" s="551"/>
      <c r="DI63" s="551"/>
      <c r="DJ63" s="551"/>
      <c r="DK63" s="551"/>
      <c r="DL63" s="551"/>
      <c r="DM63" s="551"/>
      <c r="DN63" s="551"/>
      <c r="DO63" s="552"/>
      <c r="DP63" s="537" t="s">
        <v>6</v>
      </c>
      <c r="DQ63" s="538"/>
      <c r="DR63" s="551">
        <v>6566803</v>
      </c>
      <c r="DS63" s="551"/>
      <c r="DT63" s="551"/>
      <c r="DU63" s="551"/>
      <c r="DV63" s="551"/>
      <c r="DW63" s="551"/>
      <c r="DX63" s="551"/>
      <c r="DY63" s="551"/>
      <c r="DZ63" s="551"/>
      <c r="EA63" s="551"/>
      <c r="EB63" s="551"/>
      <c r="EC63" s="551"/>
      <c r="ED63" s="551"/>
      <c r="EE63" s="551"/>
      <c r="EF63" s="551"/>
      <c r="EG63" s="551"/>
      <c r="EH63" s="551"/>
      <c r="EI63" s="595" t="s">
        <v>7</v>
      </c>
      <c r="EJ63" s="601"/>
      <c r="EK63" s="537" t="s">
        <v>6</v>
      </c>
      <c r="EL63" s="538"/>
      <c r="EM63" s="551">
        <v>17488</v>
      </c>
      <c r="EN63" s="551"/>
      <c r="EO63" s="551"/>
      <c r="EP63" s="551"/>
      <c r="EQ63" s="551"/>
      <c r="ER63" s="551"/>
      <c r="ES63" s="551"/>
      <c r="ET63" s="551"/>
      <c r="EU63" s="551"/>
      <c r="EV63" s="551"/>
      <c r="EW63" s="551"/>
      <c r="EX63" s="551"/>
      <c r="EY63" s="551"/>
      <c r="EZ63" s="551"/>
      <c r="FA63" s="551"/>
      <c r="FB63" s="595" t="s">
        <v>7</v>
      </c>
      <c r="FC63" s="601"/>
      <c r="FD63" s="551">
        <f>+FF34</f>
        <v>739679</v>
      </c>
      <c r="FE63" s="551"/>
      <c r="FF63" s="551"/>
      <c r="FG63" s="551"/>
      <c r="FH63" s="551"/>
      <c r="FI63" s="551"/>
      <c r="FJ63" s="551"/>
      <c r="FK63" s="551"/>
      <c r="FL63" s="551"/>
      <c r="FM63" s="551"/>
      <c r="FN63" s="551"/>
      <c r="FO63" s="551"/>
      <c r="FP63" s="551"/>
      <c r="FQ63" s="551"/>
      <c r="FR63" s="551"/>
      <c r="FS63" s="551"/>
      <c r="FT63" s="551"/>
      <c r="FU63" s="551"/>
      <c r="FV63" s="551"/>
      <c r="FW63" s="552"/>
      <c r="FX63" s="550">
        <f>+BI63+CA63+CU63-DR63-EM63+FD63</f>
        <v>7459795</v>
      </c>
      <c r="FY63" s="551"/>
      <c r="FZ63" s="551"/>
      <c r="GA63" s="551"/>
      <c r="GB63" s="551"/>
      <c r="GC63" s="551"/>
      <c r="GD63" s="551"/>
      <c r="GE63" s="551"/>
      <c r="GF63" s="551"/>
      <c r="GG63" s="551"/>
      <c r="GH63" s="551"/>
      <c r="GI63" s="551"/>
      <c r="GJ63" s="551"/>
      <c r="GK63" s="551"/>
      <c r="GL63" s="551"/>
      <c r="GM63" s="551"/>
      <c r="GN63" s="551"/>
      <c r="GO63" s="551"/>
      <c r="GP63" s="551"/>
      <c r="GQ63" s="746"/>
      <c r="GR63" s="3"/>
      <c r="GS63" s="3"/>
      <c r="GT63" s="3"/>
      <c r="GU63" s="3"/>
      <c r="GV63" s="3"/>
      <c r="GW63" s="3"/>
      <c r="GX63" s="3"/>
      <c r="GY63" s="3"/>
      <c r="GZ63" s="186"/>
      <c r="HA63" s="186"/>
    </row>
    <row r="64" spans="1:209" s="138" customFormat="1" ht="3" customHeight="1" x14ac:dyDescent="0.2">
      <c r="A64" s="18"/>
      <c r="B64" s="954"/>
      <c r="C64" s="954"/>
      <c r="D64" s="954"/>
      <c r="E64" s="954"/>
      <c r="F64" s="954"/>
      <c r="G64" s="954"/>
      <c r="H64" s="954"/>
      <c r="I64" s="954"/>
      <c r="J64" s="954"/>
      <c r="K64" s="954"/>
      <c r="L64" s="954"/>
      <c r="M64" s="954"/>
      <c r="N64" s="954"/>
      <c r="O64" s="954"/>
      <c r="P64" s="954"/>
      <c r="Q64" s="954"/>
      <c r="R64" s="954"/>
      <c r="S64" s="954"/>
      <c r="T64" s="954"/>
      <c r="U64" s="954"/>
      <c r="V64" s="954"/>
      <c r="W64" s="954"/>
      <c r="X64" s="954"/>
      <c r="Y64" s="954"/>
      <c r="Z64" s="954"/>
      <c r="AA64" s="954"/>
      <c r="AB64" s="954"/>
      <c r="AC64" s="954"/>
      <c r="AD64" s="954"/>
      <c r="AE64" s="954"/>
      <c r="AF64" s="954"/>
      <c r="AG64" s="954"/>
      <c r="AH64" s="954"/>
      <c r="AI64" s="954"/>
      <c r="AJ64" s="954"/>
      <c r="AK64" s="954"/>
      <c r="AL64" s="954"/>
      <c r="AM64" s="954"/>
      <c r="AN64" s="954"/>
      <c r="AO64" s="954"/>
      <c r="AP64" s="954"/>
      <c r="AQ64" s="954"/>
      <c r="AR64" s="954"/>
      <c r="AS64" s="732"/>
      <c r="AT64" s="691"/>
      <c r="AU64" s="692"/>
      <c r="AV64" s="692"/>
      <c r="AW64" s="692"/>
      <c r="AX64" s="692"/>
      <c r="AY64" s="692"/>
      <c r="AZ64" s="692"/>
      <c r="BA64" s="692"/>
      <c r="BB64" s="692"/>
      <c r="BC64" s="692"/>
      <c r="BD64" s="692"/>
      <c r="BE64" s="692"/>
      <c r="BF64" s="692"/>
      <c r="BG64" s="692"/>
      <c r="BH64" s="692"/>
      <c r="BI64" s="623"/>
      <c r="BJ64" s="583"/>
      <c r="BK64" s="583"/>
      <c r="BL64" s="583"/>
      <c r="BM64" s="583"/>
      <c r="BN64" s="583"/>
      <c r="BO64" s="583"/>
      <c r="BP64" s="583"/>
      <c r="BQ64" s="583"/>
      <c r="BR64" s="583"/>
      <c r="BS64" s="583"/>
      <c r="BT64" s="583"/>
      <c r="BU64" s="583"/>
      <c r="BV64" s="583"/>
      <c r="BW64" s="583"/>
      <c r="BX64" s="583"/>
      <c r="BY64" s="583"/>
      <c r="BZ64" s="583"/>
      <c r="CA64" s="582"/>
      <c r="CB64" s="583"/>
      <c r="CC64" s="583"/>
      <c r="CD64" s="583"/>
      <c r="CE64" s="583"/>
      <c r="CF64" s="583"/>
      <c r="CG64" s="583"/>
      <c r="CH64" s="583"/>
      <c r="CI64" s="583"/>
      <c r="CJ64" s="583"/>
      <c r="CK64" s="583"/>
      <c r="CL64" s="583"/>
      <c r="CM64" s="583"/>
      <c r="CN64" s="583"/>
      <c r="CO64" s="583"/>
      <c r="CP64" s="583"/>
      <c r="CQ64" s="583"/>
      <c r="CR64" s="583"/>
      <c r="CS64" s="583"/>
      <c r="CT64" s="584"/>
      <c r="CU64" s="582"/>
      <c r="CV64" s="583"/>
      <c r="CW64" s="583"/>
      <c r="CX64" s="583"/>
      <c r="CY64" s="583"/>
      <c r="CZ64" s="583"/>
      <c r="DA64" s="583"/>
      <c r="DB64" s="583"/>
      <c r="DC64" s="583"/>
      <c r="DD64" s="583"/>
      <c r="DE64" s="583"/>
      <c r="DF64" s="583"/>
      <c r="DG64" s="583"/>
      <c r="DH64" s="583"/>
      <c r="DI64" s="583"/>
      <c r="DJ64" s="583"/>
      <c r="DK64" s="583"/>
      <c r="DL64" s="583"/>
      <c r="DM64" s="583"/>
      <c r="DN64" s="583"/>
      <c r="DO64" s="584"/>
      <c r="DP64" s="599"/>
      <c r="DQ64" s="600"/>
      <c r="DR64" s="603"/>
      <c r="DS64" s="603"/>
      <c r="DT64" s="603"/>
      <c r="DU64" s="603"/>
      <c r="DV64" s="603"/>
      <c r="DW64" s="603"/>
      <c r="DX64" s="603"/>
      <c r="DY64" s="603"/>
      <c r="DZ64" s="603"/>
      <c r="EA64" s="603"/>
      <c r="EB64" s="603"/>
      <c r="EC64" s="603"/>
      <c r="ED64" s="603"/>
      <c r="EE64" s="603"/>
      <c r="EF64" s="603"/>
      <c r="EG64" s="603"/>
      <c r="EH64" s="603"/>
      <c r="EI64" s="606"/>
      <c r="EJ64" s="611"/>
      <c r="EK64" s="599"/>
      <c r="EL64" s="600"/>
      <c r="EM64" s="603"/>
      <c r="EN64" s="603"/>
      <c r="EO64" s="603"/>
      <c r="EP64" s="603"/>
      <c r="EQ64" s="603"/>
      <c r="ER64" s="603"/>
      <c r="ES64" s="603"/>
      <c r="ET64" s="603"/>
      <c r="EU64" s="603"/>
      <c r="EV64" s="603"/>
      <c r="EW64" s="603"/>
      <c r="EX64" s="603"/>
      <c r="EY64" s="603"/>
      <c r="EZ64" s="603"/>
      <c r="FA64" s="603"/>
      <c r="FB64" s="606"/>
      <c r="FC64" s="611"/>
      <c r="FD64" s="583"/>
      <c r="FE64" s="583"/>
      <c r="FF64" s="583"/>
      <c r="FG64" s="583"/>
      <c r="FH64" s="583"/>
      <c r="FI64" s="583"/>
      <c r="FJ64" s="583"/>
      <c r="FK64" s="583"/>
      <c r="FL64" s="583"/>
      <c r="FM64" s="583"/>
      <c r="FN64" s="583"/>
      <c r="FO64" s="583"/>
      <c r="FP64" s="583"/>
      <c r="FQ64" s="583"/>
      <c r="FR64" s="583"/>
      <c r="FS64" s="583"/>
      <c r="FT64" s="583"/>
      <c r="FU64" s="583"/>
      <c r="FV64" s="583"/>
      <c r="FW64" s="584"/>
      <c r="FX64" s="582"/>
      <c r="FY64" s="583"/>
      <c r="FZ64" s="583"/>
      <c r="GA64" s="583"/>
      <c r="GB64" s="583"/>
      <c r="GC64" s="583"/>
      <c r="GD64" s="583"/>
      <c r="GE64" s="583"/>
      <c r="GF64" s="583"/>
      <c r="GG64" s="583"/>
      <c r="GH64" s="583"/>
      <c r="GI64" s="583"/>
      <c r="GJ64" s="583"/>
      <c r="GK64" s="583"/>
      <c r="GL64" s="583"/>
      <c r="GM64" s="583"/>
      <c r="GN64" s="583"/>
      <c r="GO64" s="583"/>
      <c r="GP64" s="583"/>
      <c r="GQ64" s="744"/>
      <c r="GR64" s="3"/>
      <c r="GS64" s="3"/>
      <c r="GT64" s="3"/>
      <c r="GU64" s="3"/>
      <c r="GV64" s="3"/>
      <c r="GW64" s="3"/>
      <c r="GX64" s="3"/>
      <c r="GY64" s="3"/>
      <c r="GZ64" s="186"/>
    </row>
    <row r="65" spans="1:208" s="138" customFormat="1" x14ac:dyDescent="0.2">
      <c r="A65" s="18"/>
      <c r="B65" s="954"/>
      <c r="C65" s="954"/>
      <c r="D65" s="954"/>
      <c r="E65" s="954"/>
      <c r="F65" s="954"/>
      <c r="G65" s="954"/>
      <c r="H65" s="954"/>
      <c r="I65" s="954"/>
      <c r="J65" s="954"/>
      <c r="K65" s="954"/>
      <c r="L65" s="954"/>
      <c r="M65" s="954"/>
      <c r="N65" s="954"/>
      <c r="O65" s="954"/>
      <c r="P65" s="954"/>
      <c r="Q65" s="954"/>
      <c r="R65" s="954"/>
      <c r="S65" s="954"/>
      <c r="T65" s="954"/>
      <c r="U65" s="954"/>
      <c r="V65" s="954"/>
      <c r="W65" s="954"/>
      <c r="X65" s="954"/>
      <c r="Y65" s="954"/>
      <c r="Z65" s="954"/>
      <c r="AA65" s="954"/>
      <c r="AB65" s="954"/>
      <c r="AC65" s="954"/>
      <c r="AD65" s="954"/>
      <c r="AE65" s="954"/>
      <c r="AF65" s="954"/>
      <c r="AG65" s="954"/>
      <c r="AH65" s="954"/>
      <c r="AI65" s="954"/>
      <c r="AJ65" s="954"/>
      <c r="AK65" s="954"/>
      <c r="AL65" s="954"/>
      <c r="AM65" s="954"/>
      <c r="AN65" s="954"/>
      <c r="AO65" s="954"/>
      <c r="AP65" s="954"/>
      <c r="AQ65" s="954"/>
      <c r="AR65" s="954"/>
      <c r="AS65" s="731">
        <v>5589</v>
      </c>
      <c r="AT65" s="676" t="s">
        <v>220</v>
      </c>
      <c r="AU65" s="677"/>
      <c r="AV65" s="677"/>
      <c r="AW65" s="677"/>
      <c r="AX65" s="677"/>
      <c r="AY65" s="677"/>
      <c r="AZ65" s="677"/>
      <c r="BA65" s="677"/>
      <c r="BB65" s="677"/>
      <c r="BC65" s="677"/>
      <c r="BD65" s="677"/>
      <c r="BE65" s="677"/>
      <c r="BF65" s="677"/>
      <c r="BG65" s="677"/>
      <c r="BH65" s="678"/>
      <c r="BI65" s="626">
        <v>5512819</v>
      </c>
      <c r="BJ65" s="551"/>
      <c r="BK65" s="551"/>
      <c r="BL65" s="551"/>
      <c r="BM65" s="551"/>
      <c r="BN65" s="551"/>
      <c r="BO65" s="551"/>
      <c r="BP65" s="551"/>
      <c r="BQ65" s="551"/>
      <c r="BR65" s="551"/>
      <c r="BS65" s="551"/>
      <c r="BT65" s="551"/>
      <c r="BU65" s="551"/>
      <c r="BV65" s="551"/>
      <c r="BW65" s="551"/>
      <c r="BX65" s="551"/>
      <c r="BY65" s="551"/>
      <c r="BZ65" s="551"/>
      <c r="CA65" s="550">
        <v>7973262</v>
      </c>
      <c r="CB65" s="551"/>
      <c r="CC65" s="551"/>
      <c r="CD65" s="551"/>
      <c r="CE65" s="551"/>
      <c r="CF65" s="551"/>
      <c r="CG65" s="551"/>
      <c r="CH65" s="551"/>
      <c r="CI65" s="551"/>
      <c r="CJ65" s="551"/>
      <c r="CK65" s="551"/>
      <c r="CL65" s="551"/>
      <c r="CM65" s="551"/>
      <c r="CN65" s="551"/>
      <c r="CO65" s="551"/>
      <c r="CP65" s="551"/>
      <c r="CQ65" s="551"/>
      <c r="CR65" s="551"/>
      <c r="CS65" s="551"/>
      <c r="CT65" s="552"/>
      <c r="CU65" s="550">
        <v>675</v>
      </c>
      <c r="CV65" s="551"/>
      <c r="CW65" s="551"/>
      <c r="CX65" s="551"/>
      <c r="CY65" s="551"/>
      <c r="CZ65" s="551"/>
      <c r="DA65" s="551"/>
      <c r="DB65" s="551"/>
      <c r="DC65" s="551"/>
      <c r="DD65" s="551"/>
      <c r="DE65" s="551"/>
      <c r="DF65" s="551"/>
      <c r="DG65" s="551"/>
      <c r="DH65" s="551"/>
      <c r="DI65" s="551"/>
      <c r="DJ65" s="551"/>
      <c r="DK65" s="551"/>
      <c r="DL65" s="551"/>
      <c r="DM65" s="551"/>
      <c r="DN65" s="551"/>
      <c r="DO65" s="552"/>
      <c r="DP65" s="537" t="s">
        <v>6</v>
      </c>
      <c r="DQ65" s="538"/>
      <c r="DR65" s="551">
        <v>5415420</v>
      </c>
      <c r="DS65" s="551"/>
      <c r="DT65" s="551"/>
      <c r="DU65" s="551"/>
      <c r="DV65" s="551"/>
      <c r="DW65" s="551"/>
      <c r="DX65" s="551"/>
      <c r="DY65" s="551"/>
      <c r="DZ65" s="551"/>
      <c r="EA65" s="551"/>
      <c r="EB65" s="551"/>
      <c r="EC65" s="551"/>
      <c r="ED65" s="551"/>
      <c r="EE65" s="551"/>
      <c r="EF65" s="551"/>
      <c r="EG65" s="551"/>
      <c r="EH65" s="551"/>
      <c r="EI65" s="595" t="s">
        <v>7</v>
      </c>
      <c r="EJ65" s="601"/>
      <c r="EK65" s="537" t="s">
        <v>6</v>
      </c>
      <c r="EL65" s="538"/>
      <c r="EM65" s="551">
        <v>4603</v>
      </c>
      <c r="EN65" s="551"/>
      <c r="EO65" s="551"/>
      <c r="EP65" s="551"/>
      <c r="EQ65" s="551"/>
      <c r="ER65" s="551"/>
      <c r="ES65" s="551"/>
      <c r="ET65" s="551"/>
      <c r="EU65" s="551"/>
      <c r="EV65" s="551"/>
      <c r="EW65" s="551"/>
      <c r="EX65" s="551"/>
      <c r="EY65" s="551"/>
      <c r="EZ65" s="551"/>
      <c r="FA65" s="551"/>
      <c r="FB65" s="595" t="s">
        <v>7</v>
      </c>
      <c r="FC65" s="601"/>
      <c r="FD65" s="551">
        <f>+FF36</f>
        <v>636263</v>
      </c>
      <c r="FE65" s="551"/>
      <c r="FF65" s="551"/>
      <c r="FG65" s="551"/>
      <c r="FH65" s="551"/>
      <c r="FI65" s="551"/>
      <c r="FJ65" s="551"/>
      <c r="FK65" s="551"/>
      <c r="FL65" s="551"/>
      <c r="FM65" s="551"/>
      <c r="FN65" s="551"/>
      <c r="FO65" s="551"/>
      <c r="FP65" s="551"/>
      <c r="FQ65" s="551"/>
      <c r="FR65" s="551"/>
      <c r="FS65" s="551"/>
      <c r="FT65" s="551"/>
      <c r="FU65" s="551"/>
      <c r="FV65" s="551"/>
      <c r="FW65" s="552"/>
      <c r="FX65" s="550">
        <f>+BI65+CA65+CU65-DR65-EM65+FD65</f>
        <v>8702996</v>
      </c>
      <c r="FY65" s="551"/>
      <c r="FZ65" s="551"/>
      <c r="GA65" s="551"/>
      <c r="GB65" s="551"/>
      <c r="GC65" s="551"/>
      <c r="GD65" s="551"/>
      <c r="GE65" s="551"/>
      <c r="GF65" s="551"/>
      <c r="GG65" s="551"/>
      <c r="GH65" s="551"/>
      <c r="GI65" s="551"/>
      <c r="GJ65" s="551"/>
      <c r="GK65" s="551"/>
      <c r="GL65" s="551"/>
      <c r="GM65" s="551"/>
      <c r="GN65" s="551"/>
      <c r="GO65" s="551"/>
      <c r="GP65" s="551"/>
      <c r="GQ65" s="746"/>
      <c r="GR65" s="3"/>
      <c r="GS65" s="3"/>
      <c r="GT65" s="3"/>
      <c r="GU65" s="3"/>
      <c r="GV65" s="3"/>
      <c r="GW65" s="3"/>
      <c r="GX65" s="3"/>
      <c r="GY65" s="3"/>
      <c r="GZ65" s="186"/>
    </row>
    <row r="66" spans="1:208" s="138" customFormat="1" ht="3" customHeight="1" x14ac:dyDescent="0.2">
      <c r="A66" s="20"/>
      <c r="B66" s="955"/>
      <c r="C66" s="955"/>
      <c r="D66" s="955"/>
      <c r="E66" s="955"/>
      <c r="F66" s="955"/>
      <c r="G66" s="955"/>
      <c r="H66" s="955"/>
      <c r="I66" s="955"/>
      <c r="J66" s="955"/>
      <c r="K66" s="955"/>
      <c r="L66" s="955"/>
      <c r="M66" s="955"/>
      <c r="N66" s="955"/>
      <c r="O66" s="955"/>
      <c r="P66" s="955"/>
      <c r="Q66" s="955"/>
      <c r="R66" s="955"/>
      <c r="S66" s="955"/>
      <c r="T66" s="955"/>
      <c r="U66" s="955"/>
      <c r="V66" s="955"/>
      <c r="W66" s="955"/>
      <c r="X66" s="955"/>
      <c r="Y66" s="955"/>
      <c r="Z66" s="955"/>
      <c r="AA66" s="955"/>
      <c r="AB66" s="955"/>
      <c r="AC66" s="955"/>
      <c r="AD66" s="955"/>
      <c r="AE66" s="955"/>
      <c r="AF66" s="955"/>
      <c r="AG66" s="955"/>
      <c r="AH66" s="955"/>
      <c r="AI66" s="955"/>
      <c r="AJ66" s="955"/>
      <c r="AK66" s="955"/>
      <c r="AL66" s="955"/>
      <c r="AM66" s="955"/>
      <c r="AN66" s="955"/>
      <c r="AO66" s="955"/>
      <c r="AP66" s="955"/>
      <c r="AQ66" s="955"/>
      <c r="AR66" s="955"/>
      <c r="AS66" s="732"/>
      <c r="AT66" s="693"/>
      <c r="AU66" s="694"/>
      <c r="AV66" s="694"/>
      <c r="AW66" s="694"/>
      <c r="AX66" s="694"/>
      <c r="AY66" s="694"/>
      <c r="AZ66" s="694"/>
      <c r="BA66" s="694"/>
      <c r="BB66" s="694"/>
      <c r="BC66" s="694"/>
      <c r="BD66" s="694"/>
      <c r="BE66" s="694"/>
      <c r="BF66" s="694"/>
      <c r="BG66" s="694"/>
      <c r="BH66" s="1164"/>
      <c r="BI66" s="623"/>
      <c r="BJ66" s="583"/>
      <c r="BK66" s="583"/>
      <c r="BL66" s="583"/>
      <c r="BM66" s="583"/>
      <c r="BN66" s="583"/>
      <c r="BO66" s="583"/>
      <c r="BP66" s="583"/>
      <c r="BQ66" s="583"/>
      <c r="BR66" s="583"/>
      <c r="BS66" s="583"/>
      <c r="BT66" s="583"/>
      <c r="BU66" s="583"/>
      <c r="BV66" s="583"/>
      <c r="BW66" s="583"/>
      <c r="BX66" s="583"/>
      <c r="BY66" s="583"/>
      <c r="BZ66" s="583"/>
      <c r="CA66" s="582"/>
      <c r="CB66" s="583"/>
      <c r="CC66" s="583"/>
      <c r="CD66" s="583"/>
      <c r="CE66" s="583"/>
      <c r="CF66" s="583"/>
      <c r="CG66" s="583"/>
      <c r="CH66" s="583"/>
      <c r="CI66" s="583"/>
      <c r="CJ66" s="583"/>
      <c r="CK66" s="583"/>
      <c r="CL66" s="583"/>
      <c r="CM66" s="583"/>
      <c r="CN66" s="583"/>
      <c r="CO66" s="583"/>
      <c r="CP66" s="583"/>
      <c r="CQ66" s="583"/>
      <c r="CR66" s="583"/>
      <c r="CS66" s="583"/>
      <c r="CT66" s="584"/>
      <c r="CU66" s="582"/>
      <c r="CV66" s="583"/>
      <c r="CW66" s="583"/>
      <c r="CX66" s="583"/>
      <c r="CY66" s="583"/>
      <c r="CZ66" s="583"/>
      <c r="DA66" s="583"/>
      <c r="DB66" s="583"/>
      <c r="DC66" s="583"/>
      <c r="DD66" s="583"/>
      <c r="DE66" s="583"/>
      <c r="DF66" s="583"/>
      <c r="DG66" s="583"/>
      <c r="DH66" s="583"/>
      <c r="DI66" s="583"/>
      <c r="DJ66" s="583"/>
      <c r="DK66" s="583"/>
      <c r="DL66" s="583"/>
      <c r="DM66" s="583"/>
      <c r="DN66" s="583"/>
      <c r="DO66" s="584"/>
      <c r="DP66" s="587"/>
      <c r="DQ66" s="588"/>
      <c r="DR66" s="583"/>
      <c r="DS66" s="583"/>
      <c r="DT66" s="583"/>
      <c r="DU66" s="583"/>
      <c r="DV66" s="583"/>
      <c r="DW66" s="583"/>
      <c r="DX66" s="583"/>
      <c r="DY66" s="583"/>
      <c r="DZ66" s="583"/>
      <c r="EA66" s="583"/>
      <c r="EB66" s="583"/>
      <c r="EC66" s="583"/>
      <c r="ED66" s="583"/>
      <c r="EE66" s="583"/>
      <c r="EF66" s="583"/>
      <c r="EG66" s="583"/>
      <c r="EH66" s="583"/>
      <c r="EI66" s="608"/>
      <c r="EJ66" s="668"/>
      <c r="EK66" s="587"/>
      <c r="EL66" s="588"/>
      <c r="EM66" s="583"/>
      <c r="EN66" s="583"/>
      <c r="EO66" s="583"/>
      <c r="EP66" s="583"/>
      <c r="EQ66" s="583"/>
      <c r="ER66" s="583"/>
      <c r="ES66" s="583"/>
      <c r="ET66" s="583"/>
      <c r="EU66" s="583"/>
      <c r="EV66" s="583"/>
      <c r="EW66" s="583"/>
      <c r="EX66" s="583"/>
      <c r="EY66" s="583"/>
      <c r="EZ66" s="583"/>
      <c r="FA66" s="583"/>
      <c r="FB66" s="608"/>
      <c r="FC66" s="668"/>
      <c r="FD66" s="583"/>
      <c r="FE66" s="583"/>
      <c r="FF66" s="583"/>
      <c r="FG66" s="583"/>
      <c r="FH66" s="583"/>
      <c r="FI66" s="583"/>
      <c r="FJ66" s="583"/>
      <c r="FK66" s="583"/>
      <c r="FL66" s="583"/>
      <c r="FM66" s="583"/>
      <c r="FN66" s="583"/>
      <c r="FO66" s="583"/>
      <c r="FP66" s="583"/>
      <c r="FQ66" s="583"/>
      <c r="FR66" s="583"/>
      <c r="FS66" s="583"/>
      <c r="FT66" s="583"/>
      <c r="FU66" s="583"/>
      <c r="FV66" s="583"/>
      <c r="FW66" s="584"/>
      <c r="FX66" s="582"/>
      <c r="FY66" s="583"/>
      <c r="FZ66" s="583"/>
      <c r="GA66" s="583"/>
      <c r="GB66" s="583"/>
      <c r="GC66" s="583"/>
      <c r="GD66" s="583"/>
      <c r="GE66" s="583"/>
      <c r="GF66" s="583"/>
      <c r="GG66" s="583"/>
      <c r="GH66" s="583"/>
      <c r="GI66" s="583"/>
      <c r="GJ66" s="583"/>
      <c r="GK66" s="583"/>
      <c r="GL66" s="583"/>
      <c r="GM66" s="583"/>
      <c r="GN66" s="583"/>
      <c r="GO66" s="583"/>
      <c r="GP66" s="583"/>
      <c r="GQ66" s="744"/>
      <c r="GR66" s="3"/>
      <c r="GS66" s="3"/>
      <c r="GT66" s="3"/>
      <c r="GU66" s="3"/>
      <c r="GV66" s="3"/>
      <c r="GW66" s="3"/>
      <c r="GX66" s="3"/>
      <c r="GY66" s="3"/>
      <c r="GZ66" s="186"/>
    </row>
    <row r="67" spans="1:208" s="138" customFormat="1" x14ac:dyDescent="0.2">
      <c r="A67" s="16"/>
      <c r="B67" s="1165" t="s">
        <v>73</v>
      </c>
      <c r="C67" s="1165"/>
      <c r="D67" s="1165"/>
      <c r="E67" s="1165"/>
      <c r="F67" s="1165"/>
      <c r="G67" s="1165"/>
      <c r="H67" s="1165"/>
      <c r="I67" s="1165"/>
      <c r="J67" s="1165"/>
      <c r="K67" s="1165"/>
      <c r="L67" s="1165"/>
      <c r="M67" s="1165"/>
      <c r="N67" s="1165"/>
      <c r="O67" s="1165"/>
      <c r="P67" s="1165"/>
      <c r="Q67" s="1165"/>
      <c r="R67" s="1165"/>
      <c r="S67" s="1165"/>
      <c r="T67" s="1165"/>
      <c r="U67" s="1165"/>
      <c r="V67" s="1165"/>
      <c r="W67" s="1165"/>
      <c r="X67" s="1165"/>
      <c r="Y67" s="1165"/>
      <c r="Z67" s="1165"/>
      <c r="AA67" s="1165"/>
      <c r="AB67" s="1165"/>
      <c r="AC67" s="1165"/>
      <c r="AD67" s="1165"/>
      <c r="AE67" s="1165"/>
      <c r="AF67" s="1165"/>
      <c r="AG67" s="1165"/>
      <c r="AH67" s="1165"/>
      <c r="AI67" s="1165"/>
      <c r="AJ67" s="1165"/>
      <c r="AK67" s="1165"/>
      <c r="AL67" s="1165"/>
      <c r="AM67" s="1165"/>
      <c r="AN67" s="1165"/>
      <c r="AO67" s="1165"/>
      <c r="AP67" s="1165"/>
      <c r="AQ67" s="1165"/>
      <c r="AR67" s="1165"/>
      <c r="AS67" s="1119">
        <v>5550</v>
      </c>
      <c r="AT67" s="1119" t="s">
        <v>219</v>
      </c>
      <c r="AU67" s="1120"/>
      <c r="AV67" s="1120"/>
      <c r="AW67" s="1120"/>
      <c r="AX67" s="1120"/>
      <c r="AY67" s="1120"/>
      <c r="AZ67" s="1120"/>
      <c r="BA67" s="1120"/>
      <c r="BB67" s="1120"/>
      <c r="BC67" s="1120"/>
      <c r="BD67" s="1120"/>
      <c r="BE67" s="1120"/>
      <c r="BF67" s="1120"/>
      <c r="BG67" s="1120"/>
      <c r="BH67" s="1121"/>
      <c r="BI67" s="888">
        <f>+BI9+BI38</f>
        <v>21969105</v>
      </c>
      <c r="BJ67" s="884"/>
      <c r="BK67" s="884"/>
      <c r="BL67" s="884"/>
      <c r="BM67" s="884"/>
      <c r="BN67" s="884"/>
      <c r="BO67" s="884"/>
      <c r="BP67" s="884"/>
      <c r="BQ67" s="884"/>
      <c r="BR67" s="884"/>
      <c r="BS67" s="884"/>
      <c r="BT67" s="884"/>
      <c r="BU67" s="884"/>
      <c r="BV67" s="884"/>
      <c r="BW67" s="884"/>
      <c r="BX67" s="884"/>
      <c r="BY67" s="884"/>
      <c r="BZ67" s="884"/>
      <c r="CA67" s="886">
        <f>+CA9+CA38</f>
        <v>15234203</v>
      </c>
      <c r="CB67" s="884"/>
      <c r="CC67" s="884"/>
      <c r="CD67" s="884"/>
      <c r="CE67" s="884"/>
      <c r="CF67" s="884"/>
      <c r="CG67" s="884"/>
      <c r="CH67" s="884"/>
      <c r="CI67" s="884"/>
      <c r="CJ67" s="884"/>
      <c r="CK67" s="884"/>
      <c r="CL67" s="884"/>
      <c r="CM67" s="884"/>
      <c r="CN67" s="884"/>
      <c r="CO67" s="884"/>
      <c r="CP67" s="884"/>
      <c r="CQ67" s="884"/>
      <c r="CR67" s="884"/>
      <c r="CS67" s="884"/>
      <c r="CT67" s="885"/>
      <c r="CU67" s="886">
        <f>+CU9+CU38</f>
        <v>751</v>
      </c>
      <c r="CV67" s="884"/>
      <c r="CW67" s="884"/>
      <c r="CX67" s="884"/>
      <c r="CY67" s="884"/>
      <c r="CZ67" s="884"/>
      <c r="DA67" s="884"/>
      <c r="DB67" s="884"/>
      <c r="DC67" s="884"/>
      <c r="DD67" s="884"/>
      <c r="DE67" s="884"/>
      <c r="DF67" s="884"/>
      <c r="DG67" s="884"/>
      <c r="DH67" s="884"/>
      <c r="DI67" s="884"/>
      <c r="DJ67" s="884"/>
      <c r="DK67" s="884"/>
      <c r="DL67" s="884"/>
      <c r="DM67" s="884"/>
      <c r="DN67" s="884"/>
      <c r="DO67" s="885"/>
      <c r="DP67" s="1117" t="s">
        <v>6</v>
      </c>
      <c r="DQ67" s="890"/>
      <c r="DR67" s="884">
        <f>+DR9+DR38</f>
        <v>16947780</v>
      </c>
      <c r="DS67" s="884"/>
      <c r="DT67" s="884"/>
      <c r="DU67" s="884"/>
      <c r="DV67" s="884"/>
      <c r="DW67" s="884"/>
      <c r="DX67" s="884"/>
      <c r="DY67" s="884"/>
      <c r="DZ67" s="884"/>
      <c r="EA67" s="884"/>
      <c r="EB67" s="884"/>
      <c r="EC67" s="884"/>
      <c r="ED67" s="884"/>
      <c r="EE67" s="884"/>
      <c r="EF67" s="884"/>
      <c r="EG67" s="884"/>
      <c r="EH67" s="884"/>
      <c r="EI67" s="891" t="s">
        <v>7</v>
      </c>
      <c r="EJ67" s="893"/>
      <c r="EK67" s="1117" t="s">
        <v>6</v>
      </c>
      <c r="EL67" s="890"/>
      <c r="EM67" s="884">
        <f>+EM9+EM38</f>
        <v>23190</v>
      </c>
      <c r="EN67" s="884"/>
      <c r="EO67" s="884"/>
      <c r="EP67" s="884"/>
      <c r="EQ67" s="884"/>
      <c r="ER67" s="884"/>
      <c r="ES67" s="884"/>
      <c r="ET67" s="884"/>
      <c r="EU67" s="884"/>
      <c r="EV67" s="884"/>
      <c r="EW67" s="884"/>
      <c r="EX67" s="884"/>
      <c r="EY67" s="884"/>
      <c r="EZ67" s="884"/>
      <c r="FA67" s="884"/>
      <c r="FB67" s="891" t="s">
        <v>7</v>
      </c>
      <c r="FC67" s="893"/>
      <c r="FD67" s="884" t="s">
        <v>61</v>
      </c>
      <c r="FE67" s="884"/>
      <c r="FF67" s="884"/>
      <c r="FG67" s="884"/>
      <c r="FH67" s="884"/>
      <c r="FI67" s="884"/>
      <c r="FJ67" s="884"/>
      <c r="FK67" s="884"/>
      <c r="FL67" s="884"/>
      <c r="FM67" s="884"/>
      <c r="FN67" s="884"/>
      <c r="FO67" s="884"/>
      <c r="FP67" s="884"/>
      <c r="FQ67" s="884"/>
      <c r="FR67" s="884"/>
      <c r="FS67" s="884"/>
      <c r="FT67" s="884"/>
      <c r="FU67" s="884"/>
      <c r="FV67" s="884"/>
      <c r="FW67" s="885"/>
      <c r="FX67" s="886">
        <f>+FX9+FX38</f>
        <v>20233089</v>
      </c>
      <c r="FY67" s="884"/>
      <c r="FZ67" s="884"/>
      <c r="GA67" s="884"/>
      <c r="GB67" s="884"/>
      <c r="GC67" s="884"/>
      <c r="GD67" s="884"/>
      <c r="GE67" s="884"/>
      <c r="GF67" s="884"/>
      <c r="GG67" s="884"/>
      <c r="GH67" s="884"/>
      <c r="GI67" s="884"/>
      <c r="GJ67" s="884"/>
      <c r="GK67" s="884"/>
      <c r="GL67" s="884"/>
      <c r="GM67" s="884"/>
      <c r="GN67" s="884"/>
      <c r="GO67" s="884"/>
      <c r="GP67" s="884"/>
      <c r="GQ67" s="889"/>
      <c r="GR67" s="3"/>
      <c r="GS67" s="3"/>
      <c r="GT67" s="3"/>
      <c r="GU67" s="3"/>
      <c r="GV67" s="3"/>
      <c r="GW67" s="3"/>
      <c r="GX67" s="3"/>
      <c r="GY67" s="3"/>
      <c r="GZ67" s="186"/>
    </row>
    <row r="68" spans="1:208" s="138" customFormat="1" ht="3" customHeight="1" x14ac:dyDescent="0.2">
      <c r="A68" s="18"/>
      <c r="B68" s="1166"/>
      <c r="C68" s="1166"/>
      <c r="D68" s="1166"/>
      <c r="E68" s="1166"/>
      <c r="F68" s="1166"/>
      <c r="G68" s="1166"/>
      <c r="H68" s="1166"/>
      <c r="I68" s="1166"/>
      <c r="J68" s="1166"/>
      <c r="K68" s="1166"/>
      <c r="L68" s="1166"/>
      <c r="M68" s="1166"/>
      <c r="N68" s="1166"/>
      <c r="O68" s="1166"/>
      <c r="P68" s="1166"/>
      <c r="Q68" s="1166"/>
      <c r="R68" s="1166"/>
      <c r="S68" s="1166"/>
      <c r="T68" s="1166"/>
      <c r="U68" s="1166"/>
      <c r="V68" s="1166"/>
      <c r="W68" s="1166"/>
      <c r="X68" s="1166"/>
      <c r="Y68" s="1166"/>
      <c r="Z68" s="1166"/>
      <c r="AA68" s="1166"/>
      <c r="AB68" s="1166"/>
      <c r="AC68" s="1166"/>
      <c r="AD68" s="1166"/>
      <c r="AE68" s="1166"/>
      <c r="AF68" s="1166"/>
      <c r="AG68" s="1166"/>
      <c r="AH68" s="1166"/>
      <c r="AI68" s="1166"/>
      <c r="AJ68" s="1166"/>
      <c r="AK68" s="1166"/>
      <c r="AL68" s="1166"/>
      <c r="AM68" s="1166"/>
      <c r="AN68" s="1166"/>
      <c r="AO68" s="1166"/>
      <c r="AP68" s="1166"/>
      <c r="AQ68" s="1166"/>
      <c r="AR68" s="1166"/>
      <c r="AS68" s="1122"/>
      <c r="AT68" s="1122"/>
      <c r="AU68" s="1123"/>
      <c r="AV68" s="1123"/>
      <c r="AW68" s="1123"/>
      <c r="AX68" s="1123"/>
      <c r="AY68" s="1123"/>
      <c r="AZ68" s="1123"/>
      <c r="BA68" s="1123"/>
      <c r="BB68" s="1123"/>
      <c r="BC68" s="1123"/>
      <c r="BD68" s="1123"/>
      <c r="BE68" s="1123"/>
      <c r="BF68" s="1123"/>
      <c r="BG68" s="1123"/>
      <c r="BH68" s="1124"/>
      <c r="BI68" s="870"/>
      <c r="BJ68" s="852"/>
      <c r="BK68" s="852"/>
      <c r="BL68" s="852"/>
      <c r="BM68" s="852"/>
      <c r="BN68" s="852"/>
      <c r="BO68" s="852"/>
      <c r="BP68" s="852"/>
      <c r="BQ68" s="852"/>
      <c r="BR68" s="852"/>
      <c r="BS68" s="852"/>
      <c r="BT68" s="852"/>
      <c r="BU68" s="852"/>
      <c r="BV68" s="852"/>
      <c r="BW68" s="852"/>
      <c r="BX68" s="852"/>
      <c r="BY68" s="852"/>
      <c r="BZ68" s="852"/>
      <c r="CA68" s="855"/>
      <c r="CB68" s="852"/>
      <c r="CC68" s="852"/>
      <c r="CD68" s="852"/>
      <c r="CE68" s="852"/>
      <c r="CF68" s="852"/>
      <c r="CG68" s="852"/>
      <c r="CH68" s="852"/>
      <c r="CI68" s="852"/>
      <c r="CJ68" s="852"/>
      <c r="CK68" s="852"/>
      <c r="CL68" s="852"/>
      <c r="CM68" s="852"/>
      <c r="CN68" s="852"/>
      <c r="CO68" s="852"/>
      <c r="CP68" s="852"/>
      <c r="CQ68" s="852"/>
      <c r="CR68" s="852"/>
      <c r="CS68" s="852"/>
      <c r="CT68" s="853"/>
      <c r="CU68" s="855"/>
      <c r="CV68" s="852"/>
      <c r="CW68" s="852"/>
      <c r="CX68" s="852"/>
      <c r="CY68" s="852"/>
      <c r="CZ68" s="852"/>
      <c r="DA68" s="852"/>
      <c r="DB68" s="852"/>
      <c r="DC68" s="852"/>
      <c r="DD68" s="852"/>
      <c r="DE68" s="852"/>
      <c r="DF68" s="852"/>
      <c r="DG68" s="852"/>
      <c r="DH68" s="852"/>
      <c r="DI68" s="852"/>
      <c r="DJ68" s="852"/>
      <c r="DK68" s="852"/>
      <c r="DL68" s="852"/>
      <c r="DM68" s="852"/>
      <c r="DN68" s="852"/>
      <c r="DO68" s="853"/>
      <c r="DP68" s="1118"/>
      <c r="DQ68" s="876"/>
      <c r="DR68" s="852"/>
      <c r="DS68" s="852"/>
      <c r="DT68" s="852"/>
      <c r="DU68" s="852"/>
      <c r="DV68" s="852"/>
      <c r="DW68" s="852"/>
      <c r="DX68" s="852"/>
      <c r="DY68" s="852"/>
      <c r="DZ68" s="852"/>
      <c r="EA68" s="852"/>
      <c r="EB68" s="852"/>
      <c r="EC68" s="852"/>
      <c r="ED68" s="852"/>
      <c r="EE68" s="852"/>
      <c r="EF68" s="852"/>
      <c r="EG68" s="852"/>
      <c r="EH68" s="852"/>
      <c r="EI68" s="857"/>
      <c r="EJ68" s="1116"/>
      <c r="EK68" s="1118"/>
      <c r="EL68" s="876"/>
      <c r="EM68" s="852"/>
      <c r="EN68" s="852"/>
      <c r="EO68" s="852"/>
      <c r="EP68" s="852"/>
      <c r="EQ68" s="852"/>
      <c r="ER68" s="852"/>
      <c r="ES68" s="852"/>
      <c r="ET68" s="852"/>
      <c r="EU68" s="852"/>
      <c r="EV68" s="852"/>
      <c r="EW68" s="852"/>
      <c r="EX68" s="852"/>
      <c r="EY68" s="852"/>
      <c r="EZ68" s="852"/>
      <c r="FA68" s="852"/>
      <c r="FB68" s="857"/>
      <c r="FC68" s="1116"/>
      <c r="FD68" s="852"/>
      <c r="FE68" s="852"/>
      <c r="FF68" s="852"/>
      <c r="FG68" s="852"/>
      <c r="FH68" s="852"/>
      <c r="FI68" s="852"/>
      <c r="FJ68" s="852"/>
      <c r="FK68" s="852"/>
      <c r="FL68" s="852"/>
      <c r="FM68" s="852"/>
      <c r="FN68" s="852"/>
      <c r="FO68" s="852"/>
      <c r="FP68" s="852"/>
      <c r="FQ68" s="852"/>
      <c r="FR68" s="852"/>
      <c r="FS68" s="852"/>
      <c r="FT68" s="852"/>
      <c r="FU68" s="852"/>
      <c r="FV68" s="852"/>
      <c r="FW68" s="853"/>
      <c r="FX68" s="855"/>
      <c r="FY68" s="852"/>
      <c r="FZ68" s="852"/>
      <c r="GA68" s="852"/>
      <c r="GB68" s="852"/>
      <c r="GC68" s="852"/>
      <c r="GD68" s="852"/>
      <c r="GE68" s="852"/>
      <c r="GF68" s="852"/>
      <c r="GG68" s="852"/>
      <c r="GH68" s="852"/>
      <c r="GI68" s="852"/>
      <c r="GJ68" s="852"/>
      <c r="GK68" s="852"/>
      <c r="GL68" s="852"/>
      <c r="GM68" s="852"/>
      <c r="GN68" s="852"/>
      <c r="GO68" s="852"/>
      <c r="GP68" s="852"/>
      <c r="GQ68" s="878"/>
      <c r="GR68" s="3"/>
      <c r="GS68" s="3"/>
      <c r="GT68" s="3"/>
      <c r="GU68" s="3"/>
      <c r="GV68" s="3"/>
      <c r="GW68" s="3"/>
      <c r="GX68" s="3"/>
      <c r="GY68" s="3"/>
      <c r="GZ68" s="186"/>
    </row>
    <row r="69" spans="1:208" s="138" customFormat="1" x14ac:dyDescent="0.2">
      <c r="A69" s="18"/>
      <c r="B69" s="1166"/>
      <c r="C69" s="1166"/>
      <c r="D69" s="1166"/>
      <c r="E69" s="1166"/>
      <c r="F69" s="1166"/>
      <c r="G69" s="1166"/>
      <c r="H69" s="1166"/>
      <c r="I69" s="1166"/>
      <c r="J69" s="1166"/>
      <c r="K69" s="1166"/>
      <c r="L69" s="1166"/>
      <c r="M69" s="1166"/>
      <c r="N69" s="1166"/>
      <c r="O69" s="1166"/>
      <c r="P69" s="1166"/>
      <c r="Q69" s="1166"/>
      <c r="R69" s="1166"/>
      <c r="S69" s="1166"/>
      <c r="T69" s="1166"/>
      <c r="U69" s="1166"/>
      <c r="V69" s="1166"/>
      <c r="W69" s="1166"/>
      <c r="X69" s="1166"/>
      <c r="Y69" s="1166"/>
      <c r="Z69" s="1166"/>
      <c r="AA69" s="1166"/>
      <c r="AB69" s="1166"/>
      <c r="AC69" s="1166"/>
      <c r="AD69" s="1166"/>
      <c r="AE69" s="1166"/>
      <c r="AF69" s="1166"/>
      <c r="AG69" s="1166"/>
      <c r="AH69" s="1166"/>
      <c r="AI69" s="1166"/>
      <c r="AJ69" s="1166"/>
      <c r="AK69" s="1166"/>
      <c r="AL69" s="1166"/>
      <c r="AM69" s="1166"/>
      <c r="AN69" s="1166"/>
      <c r="AO69" s="1166"/>
      <c r="AP69" s="1166"/>
      <c r="AQ69" s="1166"/>
      <c r="AR69" s="1166"/>
      <c r="AS69" s="1119">
        <v>5570</v>
      </c>
      <c r="AT69" s="1119" t="s">
        <v>220</v>
      </c>
      <c r="AU69" s="1120"/>
      <c r="AV69" s="1120"/>
      <c r="AW69" s="1120"/>
      <c r="AX69" s="1120"/>
      <c r="AY69" s="1120"/>
      <c r="AZ69" s="1120"/>
      <c r="BA69" s="1120"/>
      <c r="BB69" s="1120"/>
      <c r="BC69" s="1120"/>
      <c r="BD69" s="1120"/>
      <c r="BE69" s="1120"/>
      <c r="BF69" s="1120"/>
      <c r="BG69" s="1120"/>
      <c r="BH69" s="1121"/>
      <c r="BI69" s="888">
        <f>+BI11+BI40</f>
        <v>14827701</v>
      </c>
      <c r="BJ69" s="884"/>
      <c r="BK69" s="884"/>
      <c r="BL69" s="884"/>
      <c r="BM69" s="884"/>
      <c r="BN69" s="884"/>
      <c r="BO69" s="884"/>
      <c r="BP69" s="884"/>
      <c r="BQ69" s="884"/>
      <c r="BR69" s="884"/>
      <c r="BS69" s="884"/>
      <c r="BT69" s="884"/>
      <c r="BU69" s="884"/>
      <c r="BV69" s="884"/>
      <c r="BW69" s="884"/>
      <c r="BX69" s="884"/>
      <c r="BY69" s="884"/>
      <c r="BZ69" s="884"/>
      <c r="CA69" s="886">
        <f>+CA11+CA40</f>
        <v>19411768</v>
      </c>
      <c r="CB69" s="884"/>
      <c r="CC69" s="884"/>
      <c r="CD69" s="884"/>
      <c r="CE69" s="884"/>
      <c r="CF69" s="884"/>
      <c r="CG69" s="884"/>
      <c r="CH69" s="884"/>
      <c r="CI69" s="884"/>
      <c r="CJ69" s="884"/>
      <c r="CK69" s="884"/>
      <c r="CL69" s="884"/>
      <c r="CM69" s="884"/>
      <c r="CN69" s="884"/>
      <c r="CO69" s="884"/>
      <c r="CP69" s="884"/>
      <c r="CQ69" s="884"/>
      <c r="CR69" s="884"/>
      <c r="CS69" s="884"/>
      <c r="CT69" s="885"/>
      <c r="CU69" s="886">
        <f>+CU11+CU40</f>
        <v>675</v>
      </c>
      <c r="CV69" s="884"/>
      <c r="CW69" s="884"/>
      <c r="CX69" s="884"/>
      <c r="CY69" s="884"/>
      <c r="CZ69" s="884"/>
      <c r="DA69" s="884"/>
      <c r="DB69" s="884"/>
      <c r="DC69" s="884"/>
      <c r="DD69" s="884"/>
      <c r="DE69" s="884"/>
      <c r="DF69" s="884"/>
      <c r="DG69" s="884"/>
      <c r="DH69" s="884"/>
      <c r="DI69" s="884"/>
      <c r="DJ69" s="884"/>
      <c r="DK69" s="884"/>
      <c r="DL69" s="884"/>
      <c r="DM69" s="884"/>
      <c r="DN69" s="884"/>
      <c r="DO69" s="885"/>
      <c r="DP69" s="1117" t="s">
        <v>6</v>
      </c>
      <c r="DQ69" s="890"/>
      <c r="DR69" s="884">
        <f>+DR11+DR40</f>
        <v>12247819</v>
      </c>
      <c r="DS69" s="884"/>
      <c r="DT69" s="884"/>
      <c r="DU69" s="884"/>
      <c r="DV69" s="884"/>
      <c r="DW69" s="884"/>
      <c r="DX69" s="884"/>
      <c r="DY69" s="884"/>
      <c r="DZ69" s="884"/>
      <c r="EA69" s="884"/>
      <c r="EB69" s="884"/>
      <c r="EC69" s="884"/>
      <c r="ED69" s="884"/>
      <c r="EE69" s="884"/>
      <c r="EF69" s="884"/>
      <c r="EG69" s="884"/>
      <c r="EH69" s="884"/>
      <c r="EI69" s="891" t="s">
        <v>7</v>
      </c>
      <c r="EJ69" s="893"/>
      <c r="EK69" s="1117" t="s">
        <v>6</v>
      </c>
      <c r="EL69" s="890"/>
      <c r="EM69" s="884">
        <f>+EM11+EM40</f>
        <v>23220</v>
      </c>
      <c r="EN69" s="884"/>
      <c r="EO69" s="884"/>
      <c r="EP69" s="884"/>
      <c r="EQ69" s="884"/>
      <c r="ER69" s="884"/>
      <c r="ES69" s="884"/>
      <c r="ET69" s="884"/>
      <c r="EU69" s="884"/>
      <c r="EV69" s="884"/>
      <c r="EW69" s="884"/>
      <c r="EX69" s="884"/>
      <c r="EY69" s="884"/>
      <c r="EZ69" s="884"/>
      <c r="FA69" s="884"/>
      <c r="FB69" s="891" t="s">
        <v>7</v>
      </c>
      <c r="FC69" s="893"/>
      <c r="FD69" s="884" t="s">
        <v>61</v>
      </c>
      <c r="FE69" s="884"/>
      <c r="FF69" s="884"/>
      <c r="FG69" s="884"/>
      <c r="FH69" s="884"/>
      <c r="FI69" s="884"/>
      <c r="FJ69" s="884"/>
      <c r="FK69" s="884"/>
      <c r="FL69" s="884"/>
      <c r="FM69" s="884"/>
      <c r="FN69" s="884"/>
      <c r="FO69" s="884"/>
      <c r="FP69" s="884"/>
      <c r="FQ69" s="884"/>
      <c r="FR69" s="884"/>
      <c r="FS69" s="884"/>
      <c r="FT69" s="884"/>
      <c r="FU69" s="884"/>
      <c r="FV69" s="884"/>
      <c r="FW69" s="885"/>
      <c r="FX69" s="886">
        <f>+FX11+FX40</f>
        <v>21969105</v>
      </c>
      <c r="FY69" s="884"/>
      <c r="FZ69" s="884"/>
      <c r="GA69" s="884"/>
      <c r="GB69" s="884"/>
      <c r="GC69" s="884"/>
      <c r="GD69" s="884"/>
      <c r="GE69" s="884"/>
      <c r="GF69" s="884"/>
      <c r="GG69" s="884"/>
      <c r="GH69" s="884"/>
      <c r="GI69" s="884"/>
      <c r="GJ69" s="884"/>
      <c r="GK69" s="884"/>
      <c r="GL69" s="884"/>
      <c r="GM69" s="884"/>
      <c r="GN69" s="884"/>
      <c r="GO69" s="884"/>
      <c r="GP69" s="884"/>
      <c r="GQ69" s="889"/>
      <c r="GR69" s="3"/>
      <c r="GS69" s="3"/>
      <c r="GT69" s="3"/>
      <c r="GU69" s="3"/>
      <c r="GV69" s="3"/>
      <c r="GW69" s="3"/>
      <c r="GX69" s="3"/>
      <c r="GY69" s="3"/>
      <c r="GZ69" s="186"/>
    </row>
    <row r="70" spans="1:208" s="138" customFormat="1" ht="3" customHeight="1" thickBot="1" x14ac:dyDescent="0.25">
      <c r="A70" s="20"/>
      <c r="B70" s="1167"/>
      <c r="C70" s="1167"/>
      <c r="D70" s="1167"/>
      <c r="E70" s="1167"/>
      <c r="F70" s="1167"/>
      <c r="G70" s="1167"/>
      <c r="H70" s="1167"/>
      <c r="I70" s="1167"/>
      <c r="J70" s="1167"/>
      <c r="K70" s="1167"/>
      <c r="L70" s="1167"/>
      <c r="M70" s="1167"/>
      <c r="N70" s="1167"/>
      <c r="O70" s="1167"/>
      <c r="P70" s="1167"/>
      <c r="Q70" s="1167"/>
      <c r="R70" s="1167"/>
      <c r="S70" s="1167"/>
      <c r="T70" s="1167"/>
      <c r="U70" s="1167"/>
      <c r="V70" s="1167"/>
      <c r="W70" s="1167"/>
      <c r="X70" s="1167"/>
      <c r="Y70" s="1167"/>
      <c r="Z70" s="1167"/>
      <c r="AA70" s="1167"/>
      <c r="AB70" s="1167"/>
      <c r="AC70" s="1167"/>
      <c r="AD70" s="1167"/>
      <c r="AE70" s="1167"/>
      <c r="AF70" s="1167"/>
      <c r="AG70" s="1167"/>
      <c r="AH70" s="1167"/>
      <c r="AI70" s="1167"/>
      <c r="AJ70" s="1167"/>
      <c r="AK70" s="1167"/>
      <c r="AL70" s="1167"/>
      <c r="AM70" s="1167"/>
      <c r="AN70" s="1167"/>
      <c r="AO70" s="1167"/>
      <c r="AP70" s="1167"/>
      <c r="AQ70" s="1167"/>
      <c r="AR70" s="1167"/>
      <c r="AS70" s="1122"/>
      <c r="AT70" s="1122"/>
      <c r="AU70" s="1123"/>
      <c r="AV70" s="1123"/>
      <c r="AW70" s="1123"/>
      <c r="AX70" s="1123"/>
      <c r="AY70" s="1123"/>
      <c r="AZ70" s="1123"/>
      <c r="BA70" s="1123"/>
      <c r="BB70" s="1123"/>
      <c r="BC70" s="1123"/>
      <c r="BD70" s="1123"/>
      <c r="BE70" s="1123"/>
      <c r="BF70" s="1123"/>
      <c r="BG70" s="1123"/>
      <c r="BH70" s="1124"/>
      <c r="BI70" s="901"/>
      <c r="BJ70" s="895"/>
      <c r="BK70" s="895"/>
      <c r="BL70" s="895"/>
      <c r="BM70" s="895"/>
      <c r="BN70" s="895"/>
      <c r="BO70" s="895"/>
      <c r="BP70" s="895"/>
      <c r="BQ70" s="895"/>
      <c r="BR70" s="895"/>
      <c r="BS70" s="895"/>
      <c r="BT70" s="895"/>
      <c r="BU70" s="895"/>
      <c r="BV70" s="895"/>
      <c r="BW70" s="895"/>
      <c r="BX70" s="895"/>
      <c r="BY70" s="895"/>
      <c r="BZ70" s="895"/>
      <c r="CA70" s="897"/>
      <c r="CB70" s="895"/>
      <c r="CC70" s="895"/>
      <c r="CD70" s="895"/>
      <c r="CE70" s="895"/>
      <c r="CF70" s="895"/>
      <c r="CG70" s="895"/>
      <c r="CH70" s="895"/>
      <c r="CI70" s="895"/>
      <c r="CJ70" s="895"/>
      <c r="CK70" s="895"/>
      <c r="CL70" s="895"/>
      <c r="CM70" s="895"/>
      <c r="CN70" s="895"/>
      <c r="CO70" s="895"/>
      <c r="CP70" s="895"/>
      <c r="CQ70" s="895"/>
      <c r="CR70" s="895"/>
      <c r="CS70" s="895"/>
      <c r="CT70" s="896"/>
      <c r="CU70" s="897"/>
      <c r="CV70" s="895"/>
      <c r="CW70" s="895"/>
      <c r="CX70" s="895"/>
      <c r="CY70" s="895"/>
      <c r="CZ70" s="895"/>
      <c r="DA70" s="895"/>
      <c r="DB70" s="895"/>
      <c r="DC70" s="895"/>
      <c r="DD70" s="895"/>
      <c r="DE70" s="895"/>
      <c r="DF70" s="895"/>
      <c r="DG70" s="895"/>
      <c r="DH70" s="895"/>
      <c r="DI70" s="895"/>
      <c r="DJ70" s="895"/>
      <c r="DK70" s="895"/>
      <c r="DL70" s="895"/>
      <c r="DM70" s="895"/>
      <c r="DN70" s="895"/>
      <c r="DO70" s="896"/>
      <c r="DP70" s="1170"/>
      <c r="DQ70" s="898"/>
      <c r="DR70" s="895"/>
      <c r="DS70" s="895"/>
      <c r="DT70" s="895"/>
      <c r="DU70" s="895"/>
      <c r="DV70" s="895"/>
      <c r="DW70" s="895"/>
      <c r="DX70" s="895"/>
      <c r="DY70" s="895"/>
      <c r="DZ70" s="895"/>
      <c r="EA70" s="895"/>
      <c r="EB70" s="895"/>
      <c r="EC70" s="895"/>
      <c r="ED70" s="895"/>
      <c r="EE70" s="895"/>
      <c r="EF70" s="895"/>
      <c r="EG70" s="895"/>
      <c r="EH70" s="895"/>
      <c r="EI70" s="899"/>
      <c r="EJ70" s="902"/>
      <c r="EK70" s="1170"/>
      <c r="EL70" s="898"/>
      <c r="EM70" s="895"/>
      <c r="EN70" s="895"/>
      <c r="EO70" s="895"/>
      <c r="EP70" s="895"/>
      <c r="EQ70" s="895"/>
      <c r="ER70" s="895"/>
      <c r="ES70" s="895"/>
      <c r="ET70" s="895"/>
      <c r="EU70" s="895"/>
      <c r="EV70" s="895"/>
      <c r="EW70" s="895"/>
      <c r="EX70" s="895"/>
      <c r="EY70" s="895"/>
      <c r="EZ70" s="895"/>
      <c r="FA70" s="895"/>
      <c r="FB70" s="899"/>
      <c r="FC70" s="902"/>
      <c r="FD70" s="895"/>
      <c r="FE70" s="895"/>
      <c r="FF70" s="895"/>
      <c r="FG70" s="895"/>
      <c r="FH70" s="895"/>
      <c r="FI70" s="895"/>
      <c r="FJ70" s="895"/>
      <c r="FK70" s="895"/>
      <c r="FL70" s="895"/>
      <c r="FM70" s="895"/>
      <c r="FN70" s="895"/>
      <c r="FO70" s="895"/>
      <c r="FP70" s="895"/>
      <c r="FQ70" s="895"/>
      <c r="FR70" s="895"/>
      <c r="FS70" s="895"/>
      <c r="FT70" s="895"/>
      <c r="FU70" s="895"/>
      <c r="FV70" s="895"/>
      <c r="FW70" s="896"/>
      <c r="FX70" s="897"/>
      <c r="FY70" s="895"/>
      <c r="FZ70" s="895"/>
      <c r="GA70" s="895"/>
      <c r="GB70" s="895"/>
      <c r="GC70" s="895"/>
      <c r="GD70" s="895"/>
      <c r="GE70" s="895"/>
      <c r="GF70" s="895"/>
      <c r="GG70" s="895"/>
      <c r="GH70" s="895"/>
      <c r="GI70" s="895"/>
      <c r="GJ70" s="895"/>
      <c r="GK70" s="895"/>
      <c r="GL70" s="895"/>
      <c r="GM70" s="895"/>
      <c r="GN70" s="895"/>
      <c r="GO70" s="895"/>
      <c r="GP70" s="895"/>
      <c r="GQ70" s="900"/>
      <c r="GR70" s="3"/>
      <c r="GS70" s="3"/>
      <c r="GT70" s="3"/>
      <c r="GU70" s="3"/>
      <c r="GV70" s="3"/>
      <c r="GW70" s="3"/>
      <c r="GX70" s="3"/>
      <c r="GY70" s="3"/>
      <c r="GZ70" s="186"/>
    </row>
    <row r="71" spans="1:208" s="138" customFormat="1" ht="3" customHeight="1" x14ac:dyDescent="0.2">
      <c r="A71" s="2"/>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33"/>
      <c r="AT71" s="233"/>
      <c r="AU71" s="233"/>
      <c r="AV71" s="233"/>
      <c r="AW71" s="233"/>
      <c r="AX71" s="233"/>
      <c r="AY71" s="233"/>
      <c r="AZ71" s="233"/>
      <c r="BA71" s="233"/>
      <c r="BB71" s="233"/>
      <c r="BC71" s="233"/>
      <c r="BD71" s="233"/>
      <c r="BE71" s="233"/>
      <c r="BF71" s="233"/>
      <c r="BG71" s="233"/>
      <c r="BH71" s="233"/>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3"/>
      <c r="DQ71" s="223"/>
      <c r="DR71" s="224"/>
      <c r="DS71" s="224"/>
      <c r="DT71" s="224"/>
      <c r="DU71" s="224"/>
      <c r="DV71" s="224"/>
      <c r="DW71" s="224"/>
      <c r="DX71" s="224"/>
      <c r="DY71" s="224"/>
      <c r="DZ71" s="224"/>
      <c r="EA71" s="224"/>
      <c r="EB71" s="224"/>
      <c r="EC71" s="224"/>
      <c r="ED71" s="224"/>
      <c r="EE71" s="224"/>
      <c r="EF71" s="224"/>
      <c r="EG71" s="224"/>
      <c r="EH71" s="224"/>
      <c r="EI71" s="225"/>
      <c r="EJ71" s="225"/>
      <c r="EK71" s="223"/>
      <c r="EL71" s="223"/>
      <c r="EM71" s="224"/>
      <c r="EN71" s="224"/>
      <c r="EO71" s="224"/>
      <c r="EP71" s="224"/>
      <c r="EQ71" s="224"/>
      <c r="ER71" s="224"/>
      <c r="ES71" s="224"/>
      <c r="ET71" s="224"/>
      <c r="EU71" s="224"/>
      <c r="EV71" s="224"/>
      <c r="EW71" s="224"/>
      <c r="EX71" s="224"/>
      <c r="EY71" s="224"/>
      <c r="EZ71" s="224"/>
      <c r="FA71" s="224"/>
      <c r="FB71" s="225"/>
      <c r="FC71" s="225"/>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3"/>
      <c r="GS71" s="3"/>
      <c r="GT71" s="3"/>
      <c r="GU71" s="3"/>
      <c r="GV71" s="3"/>
      <c r="GW71" s="3"/>
      <c r="GX71" s="3"/>
      <c r="GY71" s="3"/>
      <c r="GZ71" s="186"/>
    </row>
    <row r="72" spans="1:20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12"/>
      <c r="GR72" s="2"/>
      <c r="GS72" s="2"/>
      <c r="GT72" s="2"/>
      <c r="GU72" s="2"/>
      <c r="GV72" s="2"/>
      <c r="GW72" s="2"/>
      <c r="GX72" s="2"/>
      <c r="GY72" s="2"/>
      <c r="GZ72" s="186"/>
    </row>
    <row r="73" spans="1:20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12"/>
      <c r="GR73" s="2"/>
      <c r="GS73" s="2"/>
      <c r="GT73" s="2"/>
      <c r="GU73" s="2"/>
      <c r="GV73" s="2"/>
      <c r="GW73" s="2"/>
      <c r="GX73" s="2"/>
      <c r="GY73" s="2"/>
      <c r="GZ73" s="186"/>
    </row>
    <row r="74" spans="1:20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12"/>
      <c r="GR74" s="2"/>
      <c r="GS74" s="2"/>
      <c r="GT74" s="2"/>
      <c r="GU74" s="2"/>
      <c r="GV74" s="2"/>
      <c r="GW74" s="2"/>
      <c r="GX74" s="2"/>
      <c r="GY74" s="2"/>
      <c r="GZ74" s="186"/>
    </row>
    <row r="75" spans="1:20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12"/>
      <c r="GR75" s="2"/>
      <c r="GS75" s="2"/>
      <c r="GT75" s="2"/>
      <c r="GU75" s="2"/>
      <c r="GV75" s="2"/>
      <c r="GW75" s="2"/>
      <c r="GX75" s="2"/>
      <c r="GY75" s="2"/>
      <c r="GZ75" s="186"/>
    </row>
    <row r="76" spans="1:208" ht="15" x14ac:dyDescent="0.25">
      <c r="A76" s="556" t="s">
        <v>648</v>
      </c>
      <c r="B76" s="556"/>
      <c r="C76" s="556"/>
      <c r="D76" s="556"/>
      <c r="E76" s="556"/>
      <c r="F76" s="556"/>
      <c r="G76" s="556"/>
      <c r="H76" s="556"/>
      <c r="I76" s="556"/>
      <c r="J76" s="556"/>
      <c r="K76" s="556"/>
      <c r="L76" s="556"/>
      <c r="M76" s="556"/>
      <c r="N76" s="556"/>
      <c r="O76" s="556"/>
      <c r="P76" s="556"/>
      <c r="Q76" s="556"/>
      <c r="R76" s="556"/>
      <c r="S76" s="556"/>
      <c r="T76" s="556"/>
      <c r="U76" s="556"/>
      <c r="V76" s="556"/>
      <c r="W76" s="556"/>
      <c r="X76" s="556"/>
      <c r="Y76" s="556"/>
      <c r="Z76" s="556"/>
      <c r="AA76" s="556"/>
      <c r="AB76" s="556"/>
      <c r="AC76" s="556"/>
      <c r="AD76" s="556"/>
      <c r="AE76" s="556"/>
      <c r="AF76" s="556"/>
      <c r="AG76" s="556"/>
      <c r="AH76" s="556"/>
      <c r="AI76" s="556"/>
      <c r="AJ76" s="556"/>
      <c r="AK76" s="556"/>
      <c r="AL76" s="556"/>
      <c r="AM76" s="556"/>
      <c r="AN76" s="556"/>
      <c r="AO76" s="556"/>
      <c r="AP76" s="556"/>
      <c r="AQ76" s="556"/>
      <c r="AR76" s="556"/>
      <c r="AS76" s="556"/>
      <c r="AT76" s="556"/>
      <c r="AU76" s="556"/>
      <c r="AV76" s="556"/>
      <c r="AW76" s="556"/>
      <c r="AX76" s="556"/>
      <c r="AY76" s="556"/>
      <c r="AZ76" s="556"/>
      <c r="BA76" s="556"/>
      <c r="BB76" s="556"/>
      <c r="BC76" s="556"/>
      <c r="BD76" s="556"/>
      <c r="BE76" s="556"/>
      <c r="BF76" s="556"/>
      <c r="BG76" s="556"/>
      <c r="BH76" s="556"/>
      <c r="BI76" s="556"/>
      <c r="BJ76" s="556"/>
      <c r="BK76" s="556"/>
      <c r="BL76" s="556"/>
      <c r="BM76" s="556"/>
      <c r="BN76" s="556"/>
      <c r="BO76" s="556"/>
      <c r="BP76" s="556"/>
      <c r="BQ76" s="556"/>
      <c r="BR76" s="556"/>
      <c r="BS76" s="556"/>
      <c r="BT76" s="556"/>
      <c r="BU76" s="556"/>
      <c r="BV76" s="556"/>
      <c r="BW76" s="556"/>
      <c r="BX76" s="556"/>
      <c r="BY76" s="556"/>
      <c r="BZ76" s="556"/>
      <c r="CA76" s="556"/>
      <c r="CB76" s="556"/>
      <c r="CC76" s="556"/>
      <c r="CD76" s="556"/>
      <c r="CE76" s="556"/>
      <c r="CF76" s="556"/>
      <c r="CG76" s="556"/>
      <c r="CH76" s="556"/>
      <c r="CI76" s="556"/>
      <c r="CJ76" s="556"/>
      <c r="CK76" s="556"/>
      <c r="CL76" s="556"/>
      <c r="CM76" s="556"/>
      <c r="CN76" s="556"/>
      <c r="CO76" s="556"/>
      <c r="CP76" s="556"/>
      <c r="CQ76" s="556"/>
      <c r="CR76" s="556"/>
      <c r="CS76" s="556"/>
      <c r="CT76" s="556"/>
      <c r="CU76" s="556"/>
      <c r="CV76" s="556"/>
      <c r="CW76" s="556"/>
      <c r="CX76" s="556"/>
      <c r="CY76" s="556"/>
      <c r="CZ76" s="556"/>
      <c r="DA76" s="556"/>
      <c r="DB76" s="556"/>
      <c r="DC76" s="556"/>
      <c r="DD76" s="556"/>
      <c r="DE76" s="556"/>
      <c r="DF76" s="556"/>
      <c r="DG76" s="556"/>
      <c r="DH76" s="556"/>
      <c r="DI76" s="556"/>
      <c r="DJ76" s="556"/>
      <c r="DK76" s="556"/>
      <c r="DL76" s="556"/>
      <c r="DM76" s="556"/>
      <c r="DN76" s="556"/>
      <c r="DO76" s="556"/>
      <c r="DP76" s="556"/>
      <c r="DQ76" s="556"/>
      <c r="DR76" s="556"/>
      <c r="DS76" s="556"/>
      <c r="DT76" s="556"/>
      <c r="DU76" s="556"/>
      <c r="DV76" s="556"/>
      <c r="DW76" s="556"/>
      <c r="DX76" s="556"/>
      <c r="DY76" s="556"/>
      <c r="DZ76" s="556"/>
      <c r="EA76" s="556"/>
      <c r="EB76" s="556"/>
      <c r="EC76" s="556"/>
      <c r="ED76" s="556"/>
      <c r="EE76" s="556"/>
      <c r="EF76" s="556"/>
      <c r="EG76" s="556"/>
      <c r="EH76" s="556"/>
      <c r="EI76" s="556"/>
      <c r="EJ76" s="556"/>
      <c r="EK76" s="556"/>
      <c r="EL76" s="556"/>
      <c r="EM76" s="556"/>
      <c r="EN76" s="556"/>
      <c r="EO76" s="556"/>
      <c r="EP76" s="556"/>
      <c r="EQ76" s="556"/>
      <c r="ER76" s="556"/>
      <c r="ES76" s="556"/>
      <c r="ET76" s="556"/>
      <c r="EU76" s="556"/>
      <c r="EV76" s="556"/>
      <c r="EW76" s="556"/>
      <c r="EX76" s="556"/>
      <c r="EY76" s="556"/>
      <c r="EZ76" s="556"/>
      <c r="FA76" s="556"/>
      <c r="FB76" s="556"/>
      <c r="FC76" s="556"/>
      <c r="FD76" s="556"/>
      <c r="FE76" s="556"/>
      <c r="FF76" s="556"/>
      <c r="FG76" s="556"/>
      <c r="FH76" s="556"/>
      <c r="FI76" s="556"/>
      <c r="FJ76" s="556"/>
      <c r="FK76" s="556"/>
      <c r="FL76" s="556"/>
      <c r="FM76" s="556"/>
      <c r="FN76" s="556"/>
      <c r="FO76" s="556"/>
      <c r="FP76" s="556"/>
      <c r="FQ76" s="556"/>
      <c r="FR76" s="556"/>
      <c r="FS76" s="556"/>
      <c r="FT76" s="556"/>
      <c r="FU76" s="556"/>
      <c r="FV76" s="556"/>
      <c r="FW76" s="556"/>
      <c r="FX76" s="556"/>
      <c r="FY76" s="556"/>
      <c r="FZ76" s="556"/>
      <c r="GA76" s="556"/>
      <c r="GB76" s="556"/>
      <c r="GC76" s="556"/>
      <c r="GD76" s="556"/>
      <c r="GE76" s="556"/>
      <c r="GF76" s="556"/>
      <c r="GG76" s="556"/>
      <c r="GH76" s="556"/>
      <c r="GI76" s="556"/>
      <c r="GJ76" s="556"/>
      <c r="GK76" s="556"/>
      <c r="GL76" s="556"/>
      <c r="GM76" s="556"/>
      <c r="GN76" s="556"/>
      <c r="GO76" s="556"/>
      <c r="GP76" s="556"/>
      <c r="GQ76" s="556"/>
      <c r="GR76" s="556"/>
      <c r="GS76" s="2"/>
      <c r="GT76" s="2"/>
      <c r="GU76" s="2"/>
      <c r="GV76" s="2"/>
      <c r="GW76" s="2"/>
      <c r="GX76" s="2"/>
      <c r="GY76" s="2"/>
      <c r="GZ76" s="186"/>
    </row>
    <row r="77" spans="1:208" s="147" customForma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12"/>
      <c r="GR77" s="2"/>
      <c r="GS77" s="2"/>
      <c r="GT77" s="2"/>
      <c r="GU77" s="2"/>
      <c r="GV77" s="2"/>
      <c r="GW77" s="2"/>
      <c r="GX77" s="2"/>
      <c r="GY77" s="2"/>
    </row>
    <row r="78" spans="1:208" s="147" customFormat="1" x14ac:dyDescent="0.2">
      <c r="A78" s="541" t="s">
        <v>2</v>
      </c>
      <c r="B78" s="542"/>
      <c r="C78" s="542"/>
      <c r="D78" s="542"/>
      <c r="E78" s="542"/>
      <c r="F78" s="542"/>
      <c r="G78" s="542"/>
      <c r="H78" s="542"/>
      <c r="I78" s="542"/>
      <c r="J78" s="542"/>
      <c r="K78" s="542"/>
      <c r="L78" s="542"/>
      <c r="M78" s="542"/>
      <c r="N78" s="542"/>
      <c r="O78" s="542"/>
      <c r="P78" s="542"/>
      <c r="Q78" s="542"/>
      <c r="R78" s="542"/>
      <c r="S78" s="542"/>
      <c r="T78" s="542"/>
      <c r="U78" s="542"/>
      <c r="V78" s="542"/>
      <c r="W78" s="542"/>
      <c r="X78" s="542"/>
      <c r="Y78" s="542"/>
      <c r="Z78" s="542"/>
      <c r="AA78" s="542"/>
      <c r="AB78" s="542"/>
      <c r="AC78" s="542"/>
      <c r="AD78" s="542"/>
      <c r="AE78" s="542"/>
      <c r="AF78" s="542"/>
      <c r="AG78" s="542"/>
      <c r="AH78" s="542"/>
      <c r="AI78" s="542"/>
      <c r="AJ78" s="542"/>
      <c r="AK78" s="542"/>
      <c r="AL78" s="542"/>
      <c r="AM78" s="542"/>
      <c r="AN78" s="542"/>
      <c r="AO78" s="542"/>
      <c r="AP78" s="542"/>
      <c r="AQ78" s="542"/>
      <c r="AR78" s="542"/>
      <c r="AS78" s="933" t="s">
        <v>102</v>
      </c>
      <c r="AT78" s="541" t="s">
        <v>4</v>
      </c>
      <c r="AU78" s="542"/>
      <c r="AV78" s="542"/>
      <c r="AW78" s="542"/>
      <c r="AX78" s="542"/>
      <c r="AY78" s="542"/>
      <c r="AZ78" s="542"/>
      <c r="BA78" s="542"/>
      <c r="BB78" s="542"/>
      <c r="BC78" s="542"/>
      <c r="BD78" s="542"/>
      <c r="BE78" s="542"/>
      <c r="BF78" s="542"/>
      <c r="BG78" s="542"/>
      <c r="BH78" s="543"/>
      <c r="BI78" s="541" t="s">
        <v>79</v>
      </c>
      <c r="BJ78" s="542"/>
      <c r="BK78" s="542"/>
      <c r="BL78" s="542"/>
      <c r="BM78" s="542"/>
      <c r="BN78" s="542"/>
      <c r="BO78" s="542"/>
      <c r="BP78" s="542"/>
      <c r="BQ78" s="542"/>
      <c r="BR78" s="542"/>
      <c r="BS78" s="542"/>
      <c r="BT78" s="542"/>
      <c r="BU78" s="542"/>
      <c r="BV78" s="542"/>
      <c r="BW78" s="542"/>
      <c r="BX78" s="542"/>
      <c r="BY78" s="542"/>
      <c r="BZ78" s="543"/>
      <c r="CA78" s="547" t="s">
        <v>14</v>
      </c>
      <c r="CB78" s="548"/>
      <c r="CC78" s="548"/>
      <c r="CD78" s="548"/>
      <c r="CE78" s="548"/>
      <c r="CF78" s="548"/>
      <c r="CG78" s="548"/>
      <c r="CH78" s="548"/>
      <c r="CI78" s="548"/>
      <c r="CJ78" s="548"/>
      <c r="CK78" s="548"/>
      <c r="CL78" s="548"/>
      <c r="CM78" s="548"/>
      <c r="CN78" s="548"/>
      <c r="CO78" s="548"/>
      <c r="CP78" s="548"/>
      <c r="CQ78" s="548"/>
      <c r="CR78" s="548"/>
      <c r="CS78" s="548"/>
      <c r="CT78" s="548"/>
      <c r="CU78" s="548"/>
      <c r="CV78" s="548"/>
      <c r="CW78" s="548"/>
      <c r="CX78" s="548"/>
      <c r="CY78" s="548"/>
      <c r="CZ78" s="548"/>
      <c r="DA78" s="548"/>
      <c r="DB78" s="548"/>
      <c r="DC78" s="548"/>
      <c r="DD78" s="548"/>
      <c r="DE78" s="548"/>
      <c r="DF78" s="548"/>
      <c r="DG78" s="548"/>
      <c r="DH78" s="548"/>
      <c r="DI78" s="548"/>
      <c r="DJ78" s="548"/>
      <c r="DK78" s="548"/>
      <c r="DL78" s="548"/>
      <c r="DM78" s="548"/>
      <c r="DN78" s="548"/>
      <c r="DO78" s="548"/>
      <c r="DP78" s="548"/>
      <c r="DQ78" s="548"/>
      <c r="DR78" s="548"/>
      <c r="DS78" s="548"/>
      <c r="DT78" s="548"/>
      <c r="DU78" s="548"/>
      <c r="DV78" s="548"/>
      <c r="DW78" s="548"/>
      <c r="DX78" s="548"/>
      <c r="DY78" s="548"/>
      <c r="DZ78" s="548"/>
      <c r="EA78" s="548"/>
      <c r="EB78" s="548"/>
      <c r="EC78" s="548"/>
      <c r="ED78" s="548"/>
      <c r="EE78" s="548"/>
      <c r="EF78" s="548"/>
      <c r="EG78" s="548"/>
      <c r="EH78" s="548"/>
      <c r="EI78" s="548"/>
      <c r="EJ78" s="548"/>
      <c r="EK78" s="542"/>
      <c r="EL78" s="542"/>
      <c r="EM78" s="542"/>
      <c r="EN78" s="542"/>
      <c r="EO78" s="542"/>
      <c r="EP78" s="542"/>
      <c r="EQ78" s="542"/>
      <c r="ER78" s="542"/>
      <c r="ES78" s="542"/>
      <c r="ET78" s="542"/>
      <c r="EU78" s="542"/>
      <c r="EV78" s="542"/>
      <c r="EW78" s="542"/>
      <c r="EX78" s="542"/>
      <c r="EY78" s="542"/>
      <c r="EZ78" s="542"/>
      <c r="FA78" s="542"/>
      <c r="FB78" s="542"/>
      <c r="FC78" s="542"/>
      <c r="FD78" s="548"/>
      <c r="FE78" s="548"/>
      <c r="FF78" s="548"/>
      <c r="FG78" s="548"/>
      <c r="FH78" s="548"/>
      <c r="FI78" s="548"/>
      <c r="FJ78" s="548"/>
      <c r="FK78" s="548"/>
      <c r="FL78" s="548"/>
      <c r="FM78" s="548"/>
      <c r="FN78" s="548"/>
      <c r="FO78" s="548"/>
      <c r="FP78" s="548"/>
      <c r="FQ78" s="548"/>
      <c r="FR78" s="548"/>
      <c r="FS78" s="548"/>
      <c r="FT78" s="548"/>
      <c r="FU78" s="548"/>
      <c r="FV78" s="548"/>
      <c r="FW78" s="549"/>
      <c r="FX78" s="541" t="s">
        <v>215</v>
      </c>
      <c r="FY78" s="542"/>
      <c r="FZ78" s="542"/>
      <c r="GA78" s="542"/>
      <c r="GB78" s="542"/>
      <c r="GC78" s="542"/>
      <c r="GD78" s="542"/>
      <c r="GE78" s="542"/>
      <c r="GF78" s="542"/>
      <c r="GG78" s="542"/>
      <c r="GH78" s="542"/>
      <c r="GI78" s="542"/>
      <c r="GJ78" s="542"/>
      <c r="GK78" s="542"/>
      <c r="GL78" s="542"/>
      <c r="GM78" s="542"/>
      <c r="GN78" s="542"/>
      <c r="GO78" s="542"/>
      <c r="GP78" s="542"/>
      <c r="GQ78" s="543"/>
      <c r="GR78" s="3"/>
      <c r="GS78" s="2"/>
      <c r="GT78" s="2"/>
      <c r="GU78" s="2"/>
      <c r="GV78" s="2"/>
      <c r="GW78" s="2"/>
      <c r="GX78" s="2"/>
      <c r="GY78" s="2"/>
    </row>
    <row r="79" spans="1:208" s="147" customFormat="1" ht="12.75" customHeight="1" x14ac:dyDescent="0.2">
      <c r="A79" s="544"/>
      <c r="B79" s="545"/>
      <c r="C79" s="545"/>
      <c r="D79" s="545"/>
      <c r="E79" s="545"/>
      <c r="F79" s="545"/>
      <c r="G79" s="545"/>
      <c r="H79" s="545"/>
      <c r="I79" s="545"/>
      <c r="J79" s="545"/>
      <c r="K79" s="545"/>
      <c r="L79" s="545"/>
      <c r="M79" s="545"/>
      <c r="N79" s="545"/>
      <c r="O79" s="545"/>
      <c r="P79" s="545"/>
      <c r="Q79" s="545"/>
      <c r="R79" s="545"/>
      <c r="S79" s="545"/>
      <c r="T79" s="545"/>
      <c r="U79" s="545"/>
      <c r="V79" s="545"/>
      <c r="W79" s="545"/>
      <c r="X79" s="545"/>
      <c r="Y79" s="545"/>
      <c r="Z79" s="545"/>
      <c r="AA79" s="545"/>
      <c r="AB79" s="545"/>
      <c r="AC79" s="545"/>
      <c r="AD79" s="545"/>
      <c r="AE79" s="545"/>
      <c r="AF79" s="545"/>
      <c r="AG79" s="545"/>
      <c r="AH79" s="545"/>
      <c r="AI79" s="545"/>
      <c r="AJ79" s="545"/>
      <c r="AK79" s="545"/>
      <c r="AL79" s="545"/>
      <c r="AM79" s="545"/>
      <c r="AN79" s="545"/>
      <c r="AO79" s="545"/>
      <c r="AP79" s="545"/>
      <c r="AQ79" s="545"/>
      <c r="AR79" s="545"/>
      <c r="AS79" s="934"/>
      <c r="AT79" s="544"/>
      <c r="AU79" s="545"/>
      <c r="AV79" s="545"/>
      <c r="AW79" s="545"/>
      <c r="AX79" s="545"/>
      <c r="AY79" s="545"/>
      <c r="AZ79" s="545"/>
      <c r="BA79" s="545"/>
      <c r="BB79" s="545"/>
      <c r="BC79" s="545"/>
      <c r="BD79" s="545"/>
      <c r="BE79" s="545"/>
      <c r="BF79" s="545"/>
      <c r="BG79" s="545"/>
      <c r="BH79" s="546"/>
      <c r="BI79" s="544"/>
      <c r="BJ79" s="545"/>
      <c r="BK79" s="545"/>
      <c r="BL79" s="545"/>
      <c r="BM79" s="545"/>
      <c r="BN79" s="545"/>
      <c r="BO79" s="545"/>
      <c r="BP79" s="545"/>
      <c r="BQ79" s="545"/>
      <c r="BR79" s="545"/>
      <c r="BS79" s="545"/>
      <c r="BT79" s="545"/>
      <c r="BU79" s="545"/>
      <c r="BV79" s="545"/>
      <c r="BW79" s="545"/>
      <c r="BX79" s="545"/>
      <c r="BY79" s="545"/>
      <c r="BZ79" s="546"/>
      <c r="CA79" s="547" t="s">
        <v>71</v>
      </c>
      <c r="CB79" s="548"/>
      <c r="CC79" s="548"/>
      <c r="CD79" s="548"/>
      <c r="CE79" s="548"/>
      <c r="CF79" s="548"/>
      <c r="CG79" s="548"/>
      <c r="CH79" s="548"/>
      <c r="CI79" s="548"/>
      <c r="CJ79" s="548"/>
      <c r="CK79" s="548"/>
      <c r="CL79" s="548"/>
      <c r="CM79" s="548"/>
      <c r="CN79" s="548"/>
      <c r="CO79" s="548"/>
      <c r="CP79" s="548"/>
      <c r="CQ79" s="548"/>
      <c r="CR79" s="548"/>
      <c r="CS79" s="548"/>
      <c r="CT79" s="548"/>
      <c r="CU79" s="548"/>
      <c r="CV79" s="548"/>
      <c r="CW79" s="548"/>
      <c r="CX79" s="548"/>
      <c r="CY79" s="548"/>
      <c r="CZ79" s="548"/>
      <c r="DA79" s="548"/>
      <c r="DB79" s="548"/>
      <c r="DC79" s="548"/>
      <c r="DD79" s="548"/>
      <c r="DE79" s="548"/>
      <c r="DF79" s="548"/>
      <c r="DG79" s="548"/>
      <c r="DH79" s="548"/>
      <c r="DI79" s="548"/>
      <c r="DJ79" s="548"/>
      <c r="DK79" s="548"/>
      <c r="DL79" s="548"/>
      <c r="DM79" s="548"/>
      <c r="DN79" s="548"/>
      <c r="DO79" s="549"/>
      <c r="DP79" s="547" t="s">
        <v>10</v>
      </c>
      <c r="DQ79" s="548"/>
      <c r="DR79" s="548"/>
      <c r="DS79" s="548"/>
      <c r="DT79" s="548"/>
      <c r="DU79" s="548"/>
      <c r="DV79" s="548"/>
      <c r="DW79" s="548"/>
      <c r="DX79" s="548"/>
      <c r="DY79" s="548"/>
      <c r="DZ79" s="548"/>
      <c r="EA79" s="548"/>
      <c r="EB79" s="548"/>
      <c r="EC79" s="548"/>
      <c r="ED79" s="548"/>
      <c r="EE79" s="548"/>
      <c r="EF79" s="548"/>
      <c r="EG79" s="548"/>
      <c r="EH79" s="548"/>
      <c r="EI79" s="548"/>
      <c r="EJ79" s="548"/>
      <c r="EK79" s="541" t="s">
        <v>653</v>
      </c>
      <c r="EL79" s="542"/>
      <c r="EM79" s="542"/>
      <c r="EN79" s="542"/>
      <c r="EO79" s="542"/>
      <c r="EP79" s="542"/>
      <c r="EQ79" s="542"/>
      <c r="ER79" s="542"/>
      <c r="ES79" s="542"/>
      <c r="ET79" s="542"/>
      <c r="EU79" s="542"/>
      <c r="EV79" s="542"/>
      <c r="EW79" s="542"/>
      <c r="EX79" s="542"/>
      <c r="EY79" s="542"/>
      <c r="EZ79" s="542"/>
      <c r="FA79" s="542"/>
      <c r="FB79" s="542"/>
      <c r="FC79" s="543"/>
      <c r="FD79" s="542" t="s">
        <v>155</v>
      </c>
      <c r="FE79" s="542"/>
      <c r="FF79" s="542"/>
      <c r="FG79" s="542"/>
      <c r="FH79" s="542"/>
      <c r="FI79" s="542"/>
      <c r="FJ79" s="542"/>
      <c r="FK79" s="542"/>
      <c r="FL79" s="542"/>
      <c r="FM79" s="542"/>
      <c r="FN79" s="542"/>
      <c r="FO79" s="542"/>
      <c r="FP79" s="542"/>
      <c r="FQ79" s="542"/>
      <c r="FR79" s="542"/>
      <c r="FS79" s="542"/>
      <c r="FT79" s="542"/>
      <c r="FU79" s="542"/>
      <c r="FV79" s="542"/>
      <c r="FW79" s="543"/>
      <c r="FX79" s="544"/>
      <c r="FY79" s="545"/>
      <c r="FZ79" s="545"/>
      <c r="GA79" s="545"/>
      <c r="GB79" s="545"/>
      <c r="GC79" s="545"/>
      <c r="GD79" s="545"/>
      <c r="GE79" s="545"/>
      <c r="GF79" s="545"/>
      <c r="GG79" s="545"/>
      <c r="GH79" s="545"/>
      <c r="GI79" s="545"/>
      <c r="GJ79" s="545"/>
      <c r="GK79" s="545"/>
      <c r="GL79" s="545"/>
      <c r="GM79" s="545"/>
      <c r="GN79" s="545"/>
      <c r="GO79" s="545"/>
      <c r="GP79" s="545"/>
      <c r="GQ79" s="546"/>
      <c r="GR79" s="3"/>
      <c r="GS79" s="13"/>
      <c r="GT79" s="13"/>
      <c r="GU79" s="13"/>
      <c r="GV79" s="13"/>
      <c r="GW79" s="13"/>
      <c r="GX79" s="13"/>
      <c r="GY79" s="13"/>
    </row>
    <row r="80" spans="1:208" s="147" customFormat="1" ht="71.25" customHeight="1" x14ac:dyDescent="0.2">
      <c r="A80" s="592"/>
      <c r="B80" s="593"/>
      <c r="C80" s="593"/>
      <c r="D80" s="593"/>
      <c r="E80" s="593"/>
      <c r="F80" s="593"/>
      <c r="G80" s="593"/>
      <c r="H80" s="593"/>
      <c r="I80" s="593"/>
      <c r="J80" s="593"/>
      <c r="K80" s="593"/>
      <c r="L80" s="593"/>
      <c r="M80" s="593"/>
      <c r="N80" s="593"/>
      <c r="O80" s="593"/>
      <c r="P80" s="593"/>
      <c r="Q80" s="593"/>
      <c r="R80" s="593"/>
      <c r="S80" s="593"/>
      <c r="T80" s="593"/>
      <c r="U80" s="593"/>
      <c r="V80" s="593"/>
      <c r="W80" s="593"/>
      <c r="X80" s="593"/>
      <c r="Y80" s="593"/>
      <c r="Z80" s="593"/>
      <c r="AA80" s="593"/>
      <c r="AB80" s="593"/>
      <c r="AC80" s="593"/>
      <c r="AD80" s="593"/>
      <c r="AE80" s="593"/>
      <c r="AF80" s="593"/>
      <c r="AG80" s="593"/>
      <c r="AH80" s="593"/>
      <c r="AI80" s="593"/>
      <c r="AJ80" s="593"/>
      <c r="AK80" s="593"/>
      <c r="AL80" s="593"/>
      <c r="AM80" s="593"/>
      <c r="AN80" s="593"/>
      <c r="AO80" s="593"/>
      <c r="AP80" s="593"/>
      <c r="AQ80" s="593"/>
      <c r="AR80" s="593"/>
      <c r="AS80" s="1163"/>
      <c r="AT80" s="592"/>
      <c r="AU80" s="593"/>
      <c r="AV80" s="593"/>
      <c r="AW80" s="593"/>
      <c r="AX80" s="593"/>
      <c r="AY80" s="593"/>
      <c r="AZ80" s="593"/>
      <c r="BA80" s="593"/>
      <c r="BB80" s="593"/>
      <c r="BC80" s="593"/>
      <c r="BD80" s="593"/>
      <c r="BE80" s="593"/>
      <c r="BF80" s="593"/>
      <c r="BG80" s="593"/>
      <c r="BH80" s="594"/>
      <c r="BI80" s="592"/>
      <c r="BJ80" s="593"/>
      <c r="BK80" s="593"/>
      <c r="BL80" s="593"/>
      <c r="BM80" s="593"/>
      <c r="BN80" s="593"/>
      <c r="BO80" s="593"/>
      <c r="BP80" s="593"/>
      <c r="BQ80" s="593"/>
      <c r="BR80" s="593"/>
      <c r="BS80" s="593"/>
      <c r="BT80" s="593"/>
      <c r="BU80" s="593"/>
      <c r="BV80" s="593"/>
      <c r="BW80" s="593"/>
      <c r="BX80" s="593"/>
      <c r="BY80" s="593"/>
      <c r="BZ80" s="594"/>
      <c r="CA80" s="871" t="s">
        <v>187</v>
      </c>
      <c r="CB80" s="872"/>
      <c r="CC80" s="872"/>
      <c r="CD80" s="872"/>
      <c r="CE80" s="872"/>
      <c r="CF80" s="872"/>
      <c r="CG80" s="872"/>
      <c r="CH80" s="872"/>
      <c r="CI80" s="872"/>
      <c r="CJ80" s="872"/>
      <c r="CK80" s="872"/>
      <c r="CL80" s="872"/>
      <c r="CM80" s="872"/>
      <c r="CN80" s="872"/>
      <c r="CO80" s="872"/>
      <c r="CP80" s="872"/>
      <c r="CQ80" s="872"/>
      <c r="CR80" s="872"/>
      <c r="CS80" s="872"/>
      <c r="CT80" s="882"/>
      <c r="CU80" s="871" t="s">
        <v>188</v>
      </c>
      <c r="CV80" s="872"/>
      <c r="CW80" s="872"/>
      <c r="CX80" s="872"/>
      <c r="CY80" s="872"/>
      <c r="CZ80" s="872"/>
      <c r="DA80" s="872"/>
      <c r="DB80" s="872"/>
      <c r="DC80" s="872"/>
      <c r="DD80" s="872"/>
      <c r="DE80" s="872"/>
      <c r="DF80" s="872"/>
      <c r="DG80" s="872"/>
      <c r="DH80" s="872"/>
      <c r="DI80" s="872"/>
      <c r="DJ80" s="872"/>
      <c r="DK80" s="872"/>
      <c r="DL80" s="872"/>
      <c r="DM80" s="872"/>
      <c r="DN80" s="872"/>
      <c r="DO80" s="882"/>
      <c r="DP80" s="547" t="s">
        <v>189</v>
      </c>
      <c r="DQ80" s="548"/>
      <c r="DR80" s="548"/>
      <c r="DS80" s="548"/>
      <c r="DT80" s="548"/>
      <c r="DU80" s="548"/>
      <c r="DV80" s="548"/>
      <c r="DW80" s="548"/>
      <c r="DX80" s="548"/>
      <c r="DY80" s="548"/>
      <c r="DZ80" s="548"/>
      <c r="EA80" s="548"/>
      <c r="EB80" s="548"/>
      <c r="EC80" s="548"/>
      <c r="ED80" s="548"/>
      <c r="EE80" s="548"/>
      <c r="EF80" s="548"/>
      <c r="EG80" s="548"/>
      <c r="EH80" s="548"/>
      <c r="EI80" s="548"/>
      <c r="EJ80" s="548"/>
      <c r="EK80" s="592"/>
      <c r="EL80" s="593"/>
      <c r="EM80" s="593"/>
      <c r="EN80" s="593"/>
      <c r="EO80" s="593"/>
      <c r="EP80" s="593"/>
      <c r="EQ80" s="593"/>
      <c r="ER80" s="593"/>
      <c r="ES80" s="593"/>
      <c r="ET80" s="593"/>
      <c r="EU80" s="593"/>
      <c r="EV80" s="593"/>
      <c r="EW80" s="593"/>
      <c r="EX80" s="593"/>
      <c r="EY80" s="593"/>
      <c r="EZ80" s="593"/>
      <c r="FA80" s="593"/>
      <c r="FB80" s="593"/>
      <c r="FC80" s="594"/>
      <c r="FD80" s="593"/>
      <c r="FE80" s="593"/>
      <c r="FF80" s="593"/>
      <c r="FG80" s="593"/>
      <c r="FH80" s="593"/>
      <c r="FI80" s="593"/>
      <c r="FJ80" s="593"/>
      <c r="FK80" s="593"/>
      <c r="FL80" s="593"/>
      <c r="FM80" s="593"/>
      <c r="FN80" s="593"/>
      <c r="FO80" s="593"/>
      <c r="FP80" s="593"/>
      <c r="FQ80" s="593"/>
      <c r="FR80" s="593"/>
      <c r="FS80" s="593"/>
      <c r="FT80" s="593"/>
      <c r="FU80" s="593"/>
      <c r="FV80" s="593"/>
      <c r="FW80" s="594"/>
      <c r="FX80" s="592"/>
      <c r="FY80" s="593"/>
      <c r="FZ80" s="593"/>
      <c r="GA80" s="593"/>
      <c r="GB80" s="593"/>
      <c r="GC80" s="593"/>
      <c r="GD80" s="593"/>
      <c r="GE80" s="593"/>
      <c r="GF80" s="593"/>
      <c r="GG80" s="593"/>
      <c r="GH80" s="593"/>
      <c r="GI80" s="593"/>
      <c r="GJ80" s="593"/>
      <c r="GK80" s="593"/>
      <c r="GL80" s="593"/>
      <c r="GM80" s="593"/>
      <c r="GN80" s="593"/>
      <c r="GO80" s="593"/>
      <c r="GP80" s="593"/>
      <c r="GQ80" s="594"/>
      <c r="GR80" s="3"/>
      <c r="GS80" s="2"/>
      <c r="GT80" s="2"/>
      <c r="GU80" s="2"/>
      <c r="GV80" s="2"/>
      <c r="GW80" s="2"/>
      <c r="GX80" s="2"/>
      <c r="GY80" s="2"/>
    </row>
    <row r="81" spans="1:207" ht="13.5" thickBot="1" x14ac:dyDescent="0.25">
      <c r="A81" s="547">
        <v>1</v>
      </c>
      <c r="B81" s="548"/>
      <c r="C81" s="548"/>
      <c r="D81" s="548"/>
      <c r="E81" s="548"/>
      <c r="F81" s="548"/>
      <c r="G81" s="548"/>
      <c r="H81" s="548"/>
      <c r="I81" s="548"/>
      <c r="J81" s="548"/>
      <c r="K81" s="548"/>
      <c r="L81" s="548"/>
      <c r="M81" s="548"/>
      <c r="N81" s="548"/>
      <c r="O81" s="548"/>
      <c r="P81" s="548"/>
      <c r="Q81" s="548"/>
      <c r="R81" s="548"/>
      <c r="S81" s="548"/>
      <c r="T81" s="548"/>
      <c r="U81" s="548"/>
      <c r="V81" s="548"/>
      <c r="W81" s="548"/>
      <c r="X81" s="548"/>
      <c r="Y81" s="548"/>
      <c r="Z81" s="548"/>
      <c r="AA81" s="548"/>
      <c r="AB81" s="548"/>
      <c r="AC81" s="548"/>
      <c r="AD81" s="548"/>
      <c r="AE81" s="548"/>
      <c r="AF81" s="548"/>
      <c r="AG81" s="548"/>
      <c r="AH81" s="548"/>
      <c r="AI81" s="548"/>
      <c r="AJ81" s="548"/>
      <c r="AK81" s="548"/>
      <c r="AL81" s="548"/>
      <c r="AM81" s="548"/>
      <c r="AN81" s="548"/>
      <c r="AO81" s="548"/>
      <c r="AP81" s="548"/>
      <c r="AQ81" s="548"/>
      <c r="AR81" s="549"/>
      <c r="AS81" s="137">
        <v>2</v>
      </c>
      <c r="AT81" s="547">
        <v>3</v>
      </c>
      <c r="AU81" s="548"/>
      <c r="AV81" s="548"/>
      <c r="AW81" s="548"/>
      <c r="AX81" s="548"/>
      <c r="AY81" s="548"/>
      <c r="AZ81" s="548"/>
      <c r="BA81" s="548"/>
      <c r="BB81" s="548"/>
      <c r="BC81" s="548"/>
      <c r="BD81" s="548"/>
      <c r="BE81" s="548"/>
      <c r="BF81" s="548"/>
      <c r="BG81" s="548"/>
      <c r="BH81" s="549"/>
      <c r="BI81" s="535">
        <v>4</v>
      </c>
      <c r="BJ81" s="535"/>
      <c r="BK81" s="535"/>
      <c r="BL81" s="535"/>
      <c r="BM81" s="535"/>
      <c r="BN81" s="535"/>
      <c r="BO81" s="535"/>
      <c r="BP81" s="535"/>
      <c r="BQ81" s="535"/>
      <c r="BR81" s="535"/>
      <c r="BS81" s="535"/>
      <c r="BT81" s="535"/>
      <c r="BU81" s="535"/>
      <c r="BV81" s="535"/>
      <c r="BW81" s="535"/>
      <c r="BX81" s="535"/>
      <c r="BY81" s="535"/>
      <c r="BZ81" s="536"/>
      <c r="CA81" s="557">
        <v>5</v>
      </c>
      <c r="CB81" s="558"/>
      <c r="CC81" s="558"/>
      <c r="CD81" s="558"/>
      <c r="CE81" s="558"/>
      <c r="CF81" s="558"/>
      <c r="CG81" s="558"/>
      <c r="CH81" s="558"/>
      <c r="CI81" s="558"/>
      <c r="CJ81" s="558"/>
      <c r="CK81" s="558"/>
      <c r="CL81" s="558"/>
      <c r="CM81" s="558"/>
      <c r="CN81" s="558"/>
      <c r="CO81" s="558"/>
      <c r="CP81" s="558"/>
      <c r="CQ81" s="558"/>
      <c r="CR81" s="558"/>
      <c r="CS81" s="558"/>
      <c r="CT81" s="559"/>
      <c r="CU81" s="557">
        <v>6</v>
      </c>
      <c r="CV81" s="558"/>
      <c r="CW81" s="558"/>
      <c r="CX81" s="558"/>
      <c r="CY81" s="558"/>
      <c r="CZ81" s="558"/>
      <c r="DA81" s="558"/>
      <c r="DB81" s="558"/>
      <c r="DC81" s="558"/>
      <c r="DD81" s="558"/>
      <c r="DE81" s="558"/>
      <c r="DF81" s="558"/>
      <c r="DG81" s="558"/>
      <c r="DH81" s="558"/>
      <c r="DI81" s="558"/>
      <c r="DJ81" s="558"/>
      <c r="DK81" s="558"/>
      <c r="DL81" s="558"/>
      <c r="DM81" s="558"/>
      <c r="DN81" s="558"/>
      <c r="DO81" s="559"/>
      <c r="DP81" s="534">
        <v>7</v>
      </c>
      <c r="DQ81" s="535"/>
      <c r="DR81" s="535"/>
      <c r="DS81" s="535"/>
      <c r="DT81" s="535"/>
      <c r="DU81" s="535"/>
      <c r="DV81" s="535"/>
      <c r="DW81" s="535"/>
      <c r="DX81" s="535"/>
      <c r="DY81" s="535"/>
      <c r="DZ81" s="535"/>
      <c r="EA81" s="535"/>
      <c r="EB81" s="535"/>
      <c r="EC81" s="535"/>
      <c r="ED81" s="535"/>
      <c r="EE81" s="535"/>
      <c r="EF81" s="535"/>
      <c r="EG81" s="535"/>
      <c r="EH81" s="535"/>
      <c r="EI81" s="535"/>
      <c r="EJ81" s="536"/>
      <c r="EK81" s="1160">
        <v>8</v>
      </c>
      <c r="EL81" s="1161"/>
      <c r="EM81" s="1161"/>
      <c r="EN81" s="1161"/>
      <c r="EO81" s="1161"/>
      <c r="EP81" s="1161"/>
      <c r="EQ81" s="1161"/>
      <c r="ER81" s="1161"/>
      <c r="ES81" s="1161"/>
      <c r="ET81" s="1161"/>
      <c r="EU81" s="1161"/>
      <c r="EV81" s="1161"/>
      <c r="EW81" s="1161"/>
      <c r="EX81" s="1161"/>
      <c r="EY81" s="1161"/>
      <c r="EZ81" s="1161"/>
      <c r="FA81" s="1161"/>
      <c r="FB81" s="1161"/>
      <c r="FC81" s="1162"/>
      <c r="FD81" s="534">
        <v>9</v>
      </c>
      <c r="FE81" s="535"/>
      <c r="FF81" s="535"/>
      <c r="FG81" s="535"/>
      <c r="FH81" s="535"/>
      <c r="FI81" s="535"/>
      <c r="FJ81" s="535"/>
      <c r="FK81" s="535"/>
      <c r="FL81" s="535"/>
      <c r="FM81" s="535"/>
      <c r="FN81" s="535"/>
      <c r="FO81" s="535"/>
      <c r="FP81" s="535"/>
      <c r="FQ81" s="535"/>
      <c r="FR81" s="535"/>
      <c r="FS81" s="535"/>
      <c r="FT81" s="535"/>
      <c r="FU81" s="535"/>
      <c r="FV81" s="535"/>
      <c r="FW81" s="536"/>
      <c r="FX81" s="534">
        <v>10</v>
      </c>
      <c r="FY81" s="535"/>
      <c r="FZ81" s="535"/>
      <c r="GA81" s="535"/>
      <c r="GB81" s="535"/>
      <c r="GC81" s="535"/>
      <c r="GD81" s="535"/>
      <c r="GE81" s="535"/>
      <c r="GF81" s="535"/>
      <c r="GG81" s="535"/>
      <c r="GH81" s="535"/>
      <c r="GI81" s="535"/>
      <c r="GJ81" s="535"/>
      <c r="GK81" s="535"/>
      <c r="GL81" s="535"/>
      <c r="GM81" s="535"/>
      <c r="GN81" s="535"/>
      <c r="GO81" s="535"/>
      <c r="GP81" s="535"/>
      <c r="GQ81" s="536"/>
      <c r="GS81" s="2"/>
      <c r="GT81" s="2"/>
      <c r="GU81" s="2"/>
      <c r="GV81" s="2"/>
      <c r="GW81" s="2"/>
      <c r="GX81" s="2"/>
      <c r="GY81" s="2"/>
    </row>
    <row r="82" spans="1:207" x14ac:dyDescent="0.2">
      <c r="A82" s="16"/>
      <c r="B82" s="862" t="s">
        <v>649</v>
      </c>
      <c r="C82" s="862"/>
      <c r="D82" s="862"/>
      <c r="E82" s="862"/>
      <c r="F82" s="862"/>
      <c r="G82" s="862"/>
      <c r="H82" s="862"/>
      <c r="I82" s="862"/>
      <c r="J82" s="862"/>
      <c r="K82" s="862"/>
      <c r="L82" s="862"/>
      <c r="M82" s="862"/>
      <c r="N82" s="862"/>
      <c r="O82" s="862"/>
      <c r="P82" s="862"/>
      <c r="Q82" s="862"/>
      <c r="R82" s="862"/>
      <c r="S82" s="862"/>
      <c r="T82" s="862"/>
      <c r="U82" s="862"/>
      <c r="V82" s="862"/>
      <c r="W82" s="862"/>
      <c r="X82" s="862"/>
      <c r="Y82" s="862"/>
      <c r="Z82" s="862"/>
      <c r="AA82" s="862"/>
      <c r="AB82" s="862"/>
      <c r="AC82" s="862"/>
      <c r="AD82" s="862"/>
      <c r="AE82" s="862"/>
      <c r="AF82" s="862"/>
      <c r="AG82" s="862"/>
      <c r="AH82" s="862"/>
      <c r="AI82" s="862"/>
      <c r="AJ82" s="862"/>
      <c r="AK82" s="862"/>
      <c r="AL82" s="862"/>
      <c r="AM82" s="862"/>
      <c r="AN82" s="862"/>
      <c r="AO82" s="862"/>
      <c r="AP82" s="862"/>
      <c r="AQ82" s="862"/>
      <c r="AR82" s="862"/>
      <c r="AS82" s="1155">
        <v>5585</v>
      </c>
      <c r="AT82" s="1119" t="s">
        <v>219</v>
      </c>
      <c r="AU82" s="1120"/>
      <c r="AV82" s="1120"/>
      <c r="AW82" s="1120"/>
      <c r="AX82" s="1120"/>
      <c r="AY82" s="1120"/>
      <c r="AZ82" s="1120"/>
      <c r="BA82" s="1120"/>
      <c r="BB82" s="1120"/>
      <c r="BC82" s="1120"/>
      <c r="BD82" s="1120"/>
      <c r="BE82" s="1120"/>
      <c r="BF82" s="1120"/>
      <c r="BG82" s="1120"/>
      <c r="BH82" s="1121"/>
      <c r="BI82" s="869">
        <v>13290737</v>
      </c>
      <c r="BJ82" s="850"/>
      <c r="BK82" s="850"/>
      <c r="BL82" s="850"/>
      <c r="BM82" s="850"/>
      <c r="BN82" s="850"/>
      <c r="BO82" s="850"/>
      <c r="BP82" s="850"/>
      <c r="BQ82" s="850"/>
      <c r="BR82" s="850"/>
      <c r="BS82" s="850"/>
      <c r="BT82" s="850"/>
      <c r="BU82" s="850"/>
      <c r="BV82" s="850"/>
      <c r="BW82" s="850"/>
      <c r="BX82" s="850"/>
      <c r="BY82" s="850"/>
      <c r="BZ82" s="850"/>
      <c r="CA82" s="854">
        <v>4258851</v>
      </c>
      <c r="CB82" s="850"/>
      <c r="CC82" s="850"/>
      <c r="CD82" s="850"/>
      <c r="CE82" s="850"/>
      <c r="CF82" s="850"/>
      <c r="CG82" s="850"/>
      <c r="CH82" s="850"/>
      <c r="CI82" s="850"/>
      <c r="CJ82" s="850"/>
      <c r="CK82" s="850"/>
      <c r="CL82" s="850"/>
      <c r="CM82" s="850"/>
      <c r="CN82" s="850"/>
      <c r="CO82" s="850"/>
      <c r="CP82" s="850"/>
      <c r="CQ82" s="850"/>
      <c r="CR82" s="850"/>
      <c r="CS82" s="850"/>
      <c r="CT82" s="851"/>
      <c r="CU82" s="854"/>
      <c r="CV82" s="850"/>
      <c r="CW82" s="850"/>
      <c r="CX82" s="850"/>
      <c r="CY82" s="850"/>
      <c r="CZ82" s="850"/>
      <c r="DA82" s="850"/>
      <c r="DB82" s="850"/>
      <c r="DC82" s="850"/>
      <c r="DD82" s="850"/>
      <c r="DE82" s="850"/>
      <c r="DF82" s="850"/>
      <c r="DG82" s="850"/>
      <c r="DH82" s="850"/>
      <c r="DI82" s="850"/>
      <c r="DJ82" s="850"/>
      <c r="DK82" s="850"/>
      <c r="DL82" s="850"/>
      <c r="DM82" s="850"/>
      <c r="DN82" s="850"/>
      <c r="DO82" s="851"/>
      <c r="DP82" s="931"/>
      <c r="DQ82" s="856"/>
      <c r="DR82" s="850">
        <v>-1824966</v>
      </c>
      <c r="DS82" s="850"/>
      <c r="DT82" s="850"/>
      <c r="DU82" s="850"/>
      <c r="DV82" s="850"/>
      <c r="DW82" s="850"/>
      <c r="DX82" s="850"/>
      <c r="DY82" s="850"/>
      <c r="DZ82" s="850"/>
      <c r="EA82" s="850"/>
      <c r="EB82" s="850"/>
      <c r="EC82" s="850"/>
      <c r="ED82" s="850"/>
      <c r="EE82" s="850"/>
      <c r="EF82" s="850"/>
      <c r="EG82" s="850"/>
      <c r="EH82" s="850"/>
      <c r="EI82" s="875"/>
      <c r="EJ82" s="1158"/>
      <c r="EK82" s="931"/>
      <c r="EL82" s="856"/>
      <c r="EM82" s="850">
        <v>-916849</v>
      </c>
      <c r="EN82" s="850"/>
      <c r="EO82" s="850"/>
      <c r="EP82" s="850"/>
      <c r="EQ82" s="850"/>
      <c r="ER82" s="850"/>
      <c r="ES82" s="850"/>
      <c r="ET82" s="850"/>
      <c r="EU82" s="850"/>
      <c r="EV82" s="850"/>
      <c r="EW82" s="850"/>
      <c r="EX82" s="850"/>
      <c r="EY82" s="850"/>
      <c r="EZ82" s="850"/>
      <c r="FA82" s="850"/>
      <c r="FB82" s="875"/>
      <c r="FC82" s="1158"/>
      <c r="FD82" s="875"/>
      <c r="FE82" s="875"/>
      <c r="FF82" s="858">
        <v>-2535364</v>
      </c>
      <c r="FG82" s="858"/>
      <c r="FH82" s="858"/>
      <c r="FI82" s="858"/>
      <c r="FJ82" s="858"/>
      <c r="FK82" s="858"/>
      <c r="FL82" s="858"/>
      <c r="FM82" s="858"/>
      <c r="FN82" s="858"/>
      <c r="FO82" s="858"/>
      <c r="FP82" s="858"/>
      <c r="FQ82" s="858"/>
      <c r="FR82" s="858"/>
      <c r="FS82" s="858"/>
      <c r="FT82" s="858"/>
      <c r="FU82" s="858"/>
      <c r="FV82" s="856"/>
      <c r="FW82" s="856"/>
      <c r="FX82" s="854">
        <v>12272408</v>
      </c>
      <c r="FY82" s="850"/>
      <c r="FZ82" s="850"/>
      <c r="GA82" s="850"/>
      <c r="GB82" s="850"/>
      <c r="GC82" s="850"/>
      <c r="GD82" s="850"/>
      <c r="GE82" s="850"/>
      <c r="GF82" s="850"/>
      <c r="GG82" s="850"/>
      <c r="GH82" s="850"/>
      <c r="GI82" s="850"/>
      <c r="GJ82" s="850"/>
      <c r="GK82" s="850"/>
      <c r="GL82" s="850"/>
      <c r="GM82" s="850"/>
      <c r="GN82" s="850"/>
      <c r="GO82" s="850"/>
      <c r="GP82" s="850"/>
      <c r="GQ82" s="877"/>
    </row>
    <row r="83" spans="1:207" x14ac:dyDescent="0.2">
      <c r="A83" s="18"/>
      <c r="B83" s="863"/>
      <c r="C83" s="863"/>
      <c r="D83" s="863"/>
      <c r="E83" s="863"/>
      <c r="F83" s="863"/>
      <c r="G83" s="863"/>
      <c r="H83" s="863"/>
      <c r="I83" s="863"/>
      <c r="J83" s="863"/>
      <c r="K83" s="863"/>
      <c r="L83" s="863"/>
      <c r="M83" s="863"/>
      <c r="N83" s="863"/>
      <c r="O83" s="863"/>
      <c r="P83" s="863"/>
      <c r="Q83" s="863"/>
      <c r="R83" s="863"/>
      <c r="S83" s="863"/>
      <c r="T83" s="863"/>
      <c r="U83" s="863"/>
      <c r="V83" s="863"/>
      <c r="W83" s="863"/>
      <c r="X83" s="863"/>
      <c r="Y83" s="863"/>
      <c r="Z83" s="863"/>
      <c r="AA83" s="863"/>
      <c r="AB83" s="863"/>
      <c r="AC83" s="863"/>
      <c r="AD83" s="863"/>
      <c r="AE83" s="863"/>
      <c r="AF83" s="863"/>
      <c r="AG83" s="863"/>
      <c r="AH83" s="863"/>
      <c r="AI83" s="863"/>
      <c r="AJ83" s="863"/>
      <c r="AK83" s="863"/>
      <c r="AL83" s="863"/>
      <c r="AM83" s="863"/>
      <c r="AN83" s="863"/>
      <c r="AO83" s="863"/>
      <c r="AP83" s="863"/>
      <c r="AQ83" s="863"/>
      <c r="AR83" s="863"/>
      <c r="AS83" s="1156"/>
      <c r="AT83" s="1122"/>
      <c r="AU83" s="1123"/>
      <c r="AV83" s="1123"/>
      <c r="AW83" s="1123"/>
      <c r="AX83" s="1123"/>
      <c r="AY83" s="1123"/>
      <c r="AZ83" s="1123"/>
      <c r="BA83" s="1123"/>
      <c r="BB83" s="1123"/>
      <c r="BC83" s="1123"/>
      <c r="BD83" s="1123"/>
      <c r="BE83" s="1123"/>
      <c r="BF83" s="1123"/>
      <c r="BG83" s="1123"/>
      <c r="BH83" s="1124"/>
      <c r="BI83" s="870"/>
      <c r="BJ83" s="852"/>
      <c r="BK83" s="852"/>
      <c r="BL83" s="852"/>
      <c r="BM83" s="852"/>
      <c r="BN83" s="852"/>
      <c r="BO83" s="852"/>
      <c r="BP83" s="852"/>
      <c r="BQ83" s="852"/>
      <c r="BR83" s="852"/>
      <c r="BS83" s="852"/>
      <c r="BT83" s="852"/>
      <c r="BU83" s="852"/>
      <c r="BV83" s="852"/>
      <c r="BW83" s="852"/>
      <c r="BX83" s="852"/>
      <c r="BY83" s="852"/>
      <c r="BZ83" s="852"/>
      <c r="CA83" s="855"/>
      <c r="CB83" s="852"/>
      <c r="CC83" s="852"/>
      <c r="CD83" s="852"/>
      <c r="CE83" s="852"/>
      <c r="CF83" s="852"/>
      <c r="CG83" s="852"/>
      <c r="CH83" s="852"/>
      <c r="CI83" s="852"/>
      <c r="CJ83" s="852"/>
      <c r="CK83" s="852"/>
      <c r="CL83" s="852"/>
      <c r="CM83" s="852"/>
      <c r="CN83" s="852"/>
      <c r="CO83" s="852"/>
      <c r="CP83" s="852"/>
      <c r="CQ83" s="852"/>
      <c r="CR83" s="852"/>
      <c r="CS83" s="852"/>
      <c r="CT83" s="853"/>
      <c r="CU83" s="855"/>
      <c r="CV83" s="852"/>
      <c r="CW83" s="852"/>
      <c r="CX83" s="852"/>
      <c r="CY83" s="852"/>
      <c r="CZ83" s="852"/>
      <c r="DA83" s="852"/>
      <c r="DB83" s="852"/>
      <c r="DC83" s="852"/>
      <c r="DD83" s="852"/>
      <c r="DE83" s="852"/>
      <c r="DF83" s="852"/>
      <c r="DG83" s="852"/>
      <c r="DH83" s="852"/>
      <c r="DI83" s="852"/>
      <c r="DJ83" s="852"/>
      <c r="DK83" s="852"/>
      <c r="DL83" s="852"/>
      <c r="DM83" s="852"/>
      <c r="DN83" s="852"/>
      <c r="DO83" s="853"/>
      <c r="DP83" s="932"/>
      <c r="DQ83" s="842"/>
      <c r="DR83" s="839"/>
      <c r="DS83" s="839"/>
      <c r="DT83" s="839"/>
      <c r="DU83" s="839"/>
      <c r="DV83" s="839"/>
      <c r="DW83" s="839"/>
      <c r="DX83" s="839"/>
      <c r="DY83" s="839"/>
      <c r="DZ83" s="839"/>
      <c r="EA83" s="839"/>
      <c r="EB83" s="839"/>
      <c r="EC83" s="839"/>
      <c r="ED83" s="839"/>
      <c r="EE83" s="839"/>
      <c r="EF83" s="839"/>
      <c r="EG83" s="839"/>
      <c r="EH83" s="839"/>
      <c r="EI83" s="829"/>
      <c r="EJ83" s="1159"/>
      <c r="EK83" s="932"/>
      <c r="EL83" s="842"/>
      <c r="EM83" s="839"/>
      <c r="EN83" s="839"/>
      <c r="EO83" s="839"/>
      <c r="EP83" s="839"/>
      <c r="EQ83" s="839"/>
      <c r="ER83" s="839"/>
      <c r="ES83" s="839"/>
      <c r="ET83" s="839"/>
      <c r="EU83" s="839"/>
      <c r="EV83" s="839"/>
      <c r="EW83" s="839"/>
      <c r="EX83" s="839"/>
      <c r="EY83" s="839"/>
      <c r="EZ83" s="839"/>
      <c r="FA83" s="839"/>
      <c r="FB83" s="829"/>
      <c r="FC83" s="1159"/>
      <c r="FD83" s="829"/>
      <c r="FE83" s="829"/>
      <c r="FF83" s="828"/>
      <c r="FG83" s="828"/>
      <c r="FH83" s="828"/>
      <c r="FI83" s="828"/>
      <c r="FJ83" s="828"/>
      <c r="FK83" s="828"/>
      <c r="FL83" s="828"/>
      <c r="FM83" s="828"/>
      <c r="FN83" s="828"/>
      <c r="FO83" s="828"/>
      <c r="FP83" s="828"/>
      <c r="FQ83" s="828"/>
      <c r="FR83" s="828"/>
      <c r="FS83" s="828"/>
      <c r="FT83" s="828"/>
      <c r="FU83" s="828"/>
      <c r="FV83" s="842"/>
      <c r="FW83" s="842"/>
      <c r="FX83" s="855"/>
      <c r="FY83" s="852"/>
      <c r="FZ83" s="852"/>
      <c r="GA83" s="852"/>
      <c r="GB83" s="852"/>
      <c r="GC83" s="852"/>
      <c r="GD83" s="852"/>
      <c r="GE83" s="852"/>
      <c r="GF83" s="852"/>
      <c r="GG83" s="852"/>
      <c r="GH83" s="852"/>
      <c r="GI83" s="852"/>
      <c r="GJ83" s="852"/>
      <c r="GK83" s="852"/>
      <c r="GL83" s="852"/>
      <c r="GM83" s="852"/>
      <c r="GN83" s="852"/>
      <c r="GO83" s="852"/>
      <c r="GP83" s="852"/>
      <c r="GQ83" s="878"/>
    </row>
    <row r="84" spans="1:207" x14ac:dyDescent="0.2">
      <c r="A84" s="18"/>
      <c r="B84" s="863"/>
      <c r="C84" s="863"/>
      <c r="D84" s="863"/>
      <c r="E84" s="863"/>
      <c r="F84" s="863"/>
      <c r="G84" s="863"/>
      <c r="H84" s="863"/>
      <c r="I84" s="863"/>
      <c r="J84" s="863"/>
      <c r="K84" s="863"/>
      <c r="L84" s="863"/>
      <c r="M84" s="863"/>
      <c r="N84" s="863"/>
      <c r="O84" s="863"/>
      <c r="P84" s="863"/>
      <c r="Q84" s="863"/>
      <c r="R84" s="863"/>
      <c r="S84" s="863"/>
      <c r="T84" s="863"/>
      <c r="U84" s="863"/>
      <c r="V84" s="863"/>
      <c r="W84" s="863"/>
      <c r="X84" s="863"/>
      <c r="Y84" s="863"/>
      <c r="Z84" s="863"/>
      <c r="AA84" s="863"/>
      <c r="AB84" s="863"/>
      <c r="AC84" s="863"/>
      <c r="AD84" s="863"/>
      <c r="AE84" s="863"/>
      <c r="AF84" s="863"/>
      <c r="AG84" s="863"/>
      <c r="AH84" s="863"/>
      <c r="AI84" s="863"/>
      <c r="AJ84" s="863"/>
      <c r="AK84" s="863"/>
      <c r="AL84" s="863"/>
      <c r="AM84" s="863"/>
      <c r="AN84" s="863"/>
      <c r="AO84" s="863"/>
      <c r="AP84" s="863"/>
      <c r="AQ84" s="863"/>
      <c r="AR84" s="863"/>
      <c r="AS84" s="1155">
        <v>5590</v>
      </c>
      <c r="AT84" s="1119" t="s">
        <v>220</v>
      </c>
      <c r="AU84" s="1120"/>
      <c r="AV84" s="1120"/>
      <c r="AW84" s="1120"/>
      <c r="AX84" s="1120"/>
      <c r="AY84" s="1120"/>
      <c r="AZ84" s="1120"/>
      <c r="BA84" s="1120"/>
      <c r="BB84" s="1120"/>
      <c r="BC84" s="1120"/>
      <c r="BD84" s="1120"/>
      <c r="BE84" s="1120"/>
      <c r="BF84" s="1120"/>
      <c r="BG84" s="1120"/>
      <c r="BH84" s="1121"/>
      <c r="BI84" s="888">
        <v>11106781</v>
      </c>
      <c r="BJ84" s="884"/>
      <c r="BK84" s="884"/>
      <c r="BL84" s="884"/>
      <c r="BM84" s="884"/>
      <c r="BN84" s="884"/>
      <c r="BO84" s="884"/>
      <c r="BP84" s="884"/>
      <c r="BQ84" s="884"/>
      <c r="BR84" s="884"/>
      <c r="BS84" s="884"/>
      <c r="BT84" s="884"/>
      <c r="BU84" s="884"/>
      <c r="BV84" s="884"/>
      <c r="BW84" s="884"/>
      <c r="BX84" s="884"/>
      <c r="BY84" s="884"/>
      <c r="BZ84" s="884"/>
      <c r="CA84" s="886">
        <v>5290185</v>
      </c>
      <c r="CB84" s="884"/>
      <c r="CC84" s="884"/>
      <c r="CD84" s="884"/>
      <c r="CE84" s="884"/>
      <c r="CF84" s="884"/>
      <c r="CG84" s="884"/>
      <c r="CH84" s="884"/>
      <c r="CI84" s="884"/>
      <c r="CJ84" s="884"/>
      <c r="CK84" s="884"/>
      <c r="CL84" s="884"/>
      <c r="CM84" s="884"/>
      <c r="CN84" s="884"/>
      <c r="CO84" s="884"/>
      <c r="CP84" s="884"/>
      <c r="CQ84" s="884"/>
      <c r="CR84" s="884"/>
      <c r="CS84" s="884"/>
      <c r="CT84" s="885"/>
      <c r="CU84" s="886">
        <v>5</v>
      </c>
      <c r="CV84" s="884"/>
      <c r="CW84" s="884"/>
      <c r="CX84" s="884"/>
      <c r="CY84" s="884"/>
      <c r="CZ84" s="884"/>
      <c r="DA84" s="884"/>
      <c r="DB84" s="884"/>
      <c r="DC84" s="884"/>
      <c r="DD84" s="884"/>
      <c r="DE84" s="884"/>
      <c r="DF84" s="884"/>
      <c r="DG84" s="884"/>
      <c r="DH84" s="884"/>
      <c r="DI84" s="884"/>
      <c r="DJ84" s="884"/>
      <c r="DK84" s="884"/>
      <c r="DL84" s="884"/>
      <c r="DM84" s="884"/>
      <c r="DN84" s="884"/>
      <c r="DO84" s="885"/>
      <c r="DP84" s="939"/>
      <c r="DQ84" s="891"/>
      <c r="DR84" s="884"/>
      <c r="DS84" s="884"/>
      <c r="DT84" s="884"/>
      <c r="DU84" s="884"/>
      <c r="DV84" s="884"/>
      <c r="DW84" s="884"/>
      <c r="DX84" s="884"/>
      <c r="DY84" s="884"/>
      <c r="DZ84" s="884"/>
      <c r="EA84" s="884"/>
      <c r="EB84" s="884"/>
      <c r="EC84" s="884"/>
      <c r="ED84" s="884"/>
      <c r="EE84" s="884"/>
      <c r="EF84" s="884"/>
      <c r="EG84" s="884"/>
      <c r="EH84" s="884"/>
      <c r="EI84" s="891"/>
      <c r="EJ84" s="893"/>
      <c r="EK84" s="1117"/>
      <c r="EL84" s="890"/>
      <c r="EM84" s="884">
        <v>591644</v>
      </c>
      <c r="EN84" s="884"/>
      <c r="EO84" s="884"/>
      <c r="EP84" s="884"/>
      <c r="EQ84" s="884"/>
      <c r="ER84" s="884"/>
      <c r="ES84" s="884"/>
      <c r="ET84" s="884"/>
      <c r="EU84" s="884"/>
      <c r="EV84" s="884"/>
      <c r="EW84" s="884"/>
      <c r="EX84" s="884"/>
      <c r="EY84" s="884"/>
      <c r="EZ84" s="884"/>
      <c r="FA84" s="884"/>
      <c r="FB84" s="890"/>
      <c r="FC84" s="1152"/>
      <c r="FD84" s="890"/>
      <c r="FE84" s="890"/>
      <c r="FF84" s="1154">
        <v>-3697878</v>
      </c>
      <c r="FG84" s="1154"/>
      <c r="FH84" s="1154"/>
      <c r="FI84" s="1154"/>
      <c r="FJ84" s="1154"/>
      <c r="FK84" s="1154"/>
      <c r="FL84" s="1154"/>
      <c r="FM84" s="1154"/>
      <c r="FN84" s="1154"/>
      <c r="FO84" s="1154"/>
      <c r="FP84" s="1154"/>
      <c r="FQ84" s="1154"/>
      <c r="FR84" s="1154"/>
      <c r="FS84" s="1154"/>
      <c r="FT84" s="1154"/>
      <c r="FU84" s="1154"/>
      <c r="FV84" s="891"/>
      <c r="FW84" s="891"/>
      <c r="FX84" s="886">
        <v>13290737</v>
      </c>
      <c r="FY84" s="884"/>
      <c r="FZ84" s="884"/>
      <c r="GA84" s="884"/>
      <c r="GB84" s="884"/>
      <c r="GC84" s="884"/>
      <c r="GD84" s="884"/>
      <c r="GE84" s="884"/>
      <c r="GF84" s="884"/>
      <c r="GG84" s="884"/>
      <c r="GH84" s="884"/>
      <c r="GI84" s="884"/>
      <c r="GJ84" s="884"/>
      <c r="GK84" s="884"/>
      <c r="GL84" s="884"/>
      <c r="GM84" s="884"/>
      <c r="GN84" s="884"/>
      <c r="GO84" s="884"/>
      <c r="GP84" s="884"/>
      <c r="GQ84" s="889"/>
    </row>
    <row r="85" spans="1:207" x14ac:dyDescent="0.2">
      <c r="A85" s="20"/>
      <c r="B85" s="864"/>
      <c r="C85" s="864"/>
      <c r="D85" s="864"/>
      <c r="E85" s="864"/>
      <c r="F85" s="864"/>
      <c r="G85" s="864"/>
      <c r="H85" s="864"/>
      <c r="I85" s="864"/>
      <c r="J85" s="864"/>
      <c r="K85" s="864"/>
      <c r="L85" s="864"/>
      <c r="M85" s="864"/>
      <c r="N85" s="864"/>
      <c r="O85" s="864"/>
      <c r="P85" s="864"/>
      <c r="Q85" s="864"/>
      <c r="R85" s="864"/>
      <c r="S85" s="864"/>
      <c r="T85" s="864"/>
      <c r="U85" s="864"/>
      <c r="V85" s="864"/>
      <c r="W85" s="864"/>
      <c r="X85" s="864"/>
      <c r="Y85" s="864"/>
      <c r="Z85" s="864"/>
      <c r="AA85" s="864"/>
      <c r="AB85" s="864"/>
      <c r="AC85" s="864"/>
      <c r="AD85" s="864"/>
      <c r="AE85" s="864"/>
      <c r="AF85" s="864"/>
      <c r="AG85" s="864"/>
      <c r="AH85" s="864"/>
      <c r="AI85" s="864"/>
      <c r="AJ85" s="864"/>
      <c r="AK85" s="864"/>
      <c r="AL85" s="864"/>
      <c r="AM85" s="864"/>
      <c r="AN85" s="864"/>
      <c r="AO85" s="864"/>
      <c r="AP85" s="864"/>
      <c r="AQ85" s="864"/>
      <c r="AR85" s="864"/>
      <c r="AS85" s="1156"/>
      <c r="AT85" s="1122"/>
      <c r="AU85" s="1123"/>
      <c r="AV85" s="1123"/>
      <c r="AW85" s="1123"/>
      <c r="AX85" s="1123"/>
      <c r="AY85" s="1123"/>
      <c r="AZ85" s="1123"/>
      <c r="BA85" s="1123"/>
      <c r="BB85" s="1123"/>
      <c r="BC85" s="1123"/>
      <c r="BD85" s="1123"/>
      <c r="BE85" s="1123"/>
      <c r="BF85" s="1123"/>
      <c r="BG85" s="1123"/>
      <c r="BH85" s="1124"/>
      <c r="BI85" s="870"/>
      <c r="BJ85" s="852"/>
      <c r="BK85" s="852"/>
      <c r="BL85" s="852"/>
      <c r="BM85" s="852"/>
      <c r="BN85" s="852"/>
      <c r="BO85" s="852"/>
      <c r="BP85" s="852"/>
      <c r="BQ85" s="852"/>
      <c r="BR85" s="852"/>
      <c r="BS85" s="852"/>
      <c r="BT85" s="852"/>
      <c r="BU85" s="852"/>
      <c r="BV85" s="852"/>
      <c r="BW85" s="852"/>
      <c r="BX85" s="852"/>
      <c r="BY85" s="852"/>
      <c r="BZ85" s="852"/>
      <c r="CA85" s="855"/>
      <c r="CB85" s="852"/>
      <c r="CC85" s="852"/>
      <c r="CD85" s="852"/>
      <c r="CE85" s="852"/>
      <c r="CF85" s="852"/>
      <c r="CG85" s="852"/>
      <c r="CH85" s="852"/>
      <c r="CI85" s="852"/>
      <c r="CJ85" s="852"/>
      <c r="CK85" s="852"/>
      <c r="CL85" s="852"/>
      <c r="CM85" s="852"/>
      <c r="CN85" s="852"/>
      <c r="CO85" s="852"/>
      <c r="CP85" s="852"/>
      <c r="CQ85" s="852"/>
      <c r="CR85" s="852"/>
      <c r="CS85" s="852"/>
      <c r="CT85" s="853"/>
      <c r="CU85" s="855"/>
      <c r="CV85" s="852"/>
      <c r="CW85" s="852"/>
      <c r="CX85" s="852"/>
      <c r="CY85" s="852"/>
      <c r="CZ85" s="852"/>
      <c r="DA85" s="852"/>
      <c r="DB85" s="852"/>
      <c r="DC85" s="852"/>
      <c r="DD85" s="852"/>
      <c r="DE85" s="852"/>
      <c r="DF85" s="852"/>
      <c r="DG85" s="852"/>
      <c r="DH85" s="852"/>
      <c r="DI85" s="852"/>
      <c r="DJ85" s="852"/>
      <c r="DK85" s="852"/>
      <c r="DL85" s="852"/>
      <c r="DM85" s="852"/>
      <c r="DN85" s="852"/>
      <c r="DO85" s="853"/>
      <c r="DP85" s="1157"/>
      <c r="DQ85" s="857"/>
      <c r="DR85" s="852"/>
      <c r="DS85" s="852"/>
      <c r="DT85" s="852"/>
      <c r="DU85" s="852"/>
      <c r="DV85" s="852"/>
      <c r="DW85" s="852"/>
      <c r="DX85" s="852"/>
      <c r="DY85" s="852"/>
      <c r="DZ85" s="852"/>
      <c r="EA85" s="852"/>
      <c r="EB85" s="852"/>
      <c r="EC85" s="852"/>
      <c r="ED85" s="852"/>
      <c r="EE85" s="852"/>
      <c r="EF85" s="852"/>
      <c r="EG85" s="852"/>
      <c r="EH85" s="852"/>
      <c r="EI85" s="857"/>
      <c r="EJ85" s="1116"/>
      <c r="EK85" s="1118"/>
      <c r="EL85" s="876"/>
      <c r="EM85" s="852"/>
      <c r="EN85" s="852"/>
      <c r="EO85" s="852"/>
      <c r="EP85" s="852"/>
      <c r="EQ85" s="852"/>
      <c r="ER85" s="852"/>
      <c r="ES85" s="852"/>
      <c r="ET85" s="852"/>
      <c r="EU85" s="852"/>
      <c r="EV85" s="852"/>
      <c r="EW85" s="852"/>
      <c r="EX85" s="852"/>
      <c r="EY85" s="852"/>
      <c r="EZ85" s="852"/>
      <c r="FA85" s="852"/>
      <c r="FB85" s="876"/>
      <c r="FC85" s="1153"/>
      <c r="FD85" s="876"/>
      <c r="FE85" s="876"/>
      <c r="FF85" s="859"/>
      <c r="FG85" s="859"/>
      <c r="FH85" s="859"/>
      <c r="FI85" s="859"/>
      <c r="FJ85" s="859"/>
      <c r="FK85" s="859"/>
      <c r="FL85" s="859"/>
      <c r="FM85" s="859"/>
      <c r="FN85" s="859"/>
      <c r="FO85" s="859"/>
      <c r="FP85" s="859"/>
      <c r="FQ85" s="859"/>
      <c r="FR85" s="859"/>
      <c r="FS85" s="859"/>
      <c r="FT85" s="859"/>
      <c r="FU85" s="859"/>
      <c r="FV85" s="857"/>
      <c r="FW85" s="857"/>
      <c r="FX85" s="855"/>
      <c r="FY85" s="852"/>
      <c r="FZ85" s="852"/>
      <c r="GA85" s="852"/>
      <c r="GB85" s="852"/>
      <c r="GC85" s="852"/>
      <c r="GD85" s="852"/>
      <c r="GE85" s="852"/>
      <c r="GF85" s="852"/>
      <c r="GG85" s="852"/>
      <c r="GH85" s="852"/>
      <c r="GI85" s="852"/>
      <c r="GJ85" s="852"/>
      <c r="GK85" s="852"/>
      <c r="GL85" s="852"/>
      <c r="GM85" s="852"/>
      <c r="GN85" s="852"/>
      <c r="GO85" s="852"/>
      <c r="GP85" s="852"/>
      <c r="GQ85" s="878"/>
    </row>
    <row r="86" spans="1:207" x14ac:dyDescent="0.2">
      <c r="A86" s="27"/>
      <c r="B86" s="953" t="s">
        <v>1</v>
      </c>
      <c r="C86" s="953"/>
      <c r="D86" s="953"/>
      <c r="E86" s="953"/>
      <c r="F86" s="953"/>
      <c r="G86" s="953"/>
      <c r="H86" s="953"/>
      <c r="I86" s="953"/>
      <c r="J86" s="953"/>
      <c r="K86" s="953"/>
      <c r="L86" s="953"/>
      <c r="M86" s="953"/>
      <c r="N86" s="953"/>
      <c r="O86" s="953"/>
      <c r="P86" s="953"/>
      <c r="Q86" s="953"/>
      <c r="R86" s="953"/>
      <c r="S86" s="953"/>
      <c r="T86" s="953"/>
      <c r="U86" s="953"/>
      <c r="V86" s="953"/>
      <c r="W86" s="953"/>
      <c r="X86" s="953"/>
      <c r="Y86" s="953"/>
      <c r="Z86" s="953"/>
      <c r="AA86" s="953"/>
      <c r="AB86" s="953"/>
      <c r="AC86" s="953"/>
      <c r="AD86" s="953"/>
      <c r="AE86" s="953"/>
      <c r="AF86" s="953"/>
      <c r="AG86" s="953"/>
      <c r="AH86" s="953"/>
      <c r="AI86" s="953"/>
      <c r="AJ86" s="953"/>
      <c r="AK86" s="953"/>
      <c r="AL86" s="953"/>
      <c r="AM86" s="953"/>
      <c r="AN86" s="953"/>
      <c r="AO86" s="953"/>
      <c r="AP86" s="953"/>
      <c r="AQ86" s="953"/>
      <c r="AR86" s="100"/>
      <c r="AS86" s="97"/>
      <c r="AT86" s="27"/>
      <c r="AU86" s="29"/>
      <c r="AV86" s="29"/>
      <c r="AW86" s="29"/>
      <c r="AX86" s="29"/>
      <c r="AY86" s="29"/>
      <c r="AZ86" s="29"/>
      <c r="BA86" s="689"/>
      <c r="BB86" s="689"/>
      <c r="BC86" s="689"/>
      <c r="BD86" s="28"/>
      <c r="BE86" s="28"/>
      <c r="BF86" s="28"/>
      <c r="BG86" s="28"/>
      <c r="BH86" s="28"/>
      <c r="BI86" s="1110">
        <v>2277016</v>
      </c>
      <c r="BJ86" s="1099"/>
      <c r="BK86" s="1099"/>
      <c r="BL86" s="1099"/>
      <c r="BM86" s="1099"/>
      <c r="BN86" s="1099"/>
      <c r="BO86" s="1099"/>
      <c r="BP86" s="1099"/>
      <c r="BQ86" s="1099"/>
      <c r="BR86" s="1099"/>
      <c r="BS86" s="1099"/>
      <c r="BT86" s="1099"/>
      <c r="BU86" s="1099"/>
      <c r="BV86" s="1099"/>
      <c r="BW86" s="1099"/>
      <c r="BX86" s="1099"/>
      <c r="BY86" s="1099"/>
      <c r="BZ86" s="1108"/>
      <c r="CA86" s="1098">
        <v>1322351</v>
      </c>
      <c r="CB86" s="1099"/>
      <c r="CC86" s="1099"/>
      <c r="CD86" s="1099"/>
      <c r="CE86" s="1099"/>
      <c r="CF86" s="1099"/>
      <c r="CG86" s="1099"/>
      <c r="CH86" s="1099"/>
      <c r="CI86" s="1099"/>
      <c r="CJ86" s="1099"/>
      <c r="CK86" s="1099"/>
      <c r="CL86" s="1099"/>
      <c r="CM86" s="1099"/>
      <c r="CN86" s="1099"/>
      <c r="CO86" s="1099"/>
      <c r="CP86" s="1099"/>
      <c r="CQ86" s="1099"/>
      <c r="CR86" s="1099"/>
      <c r="CS86" s="1099"/>
      <c r="CT86" s="1108"/>
      <c r="CU86" s="1098"/>
      <c r="CV86" s="1099"/>
      <c r="CW86" s="1099"/>
      <c r="CX86" s="1099"/>
      <c r="CY86" s="1099"/>
      <c r="CZ86" s="1099"/>
      <c r="DA86" s="1099"/>
      <c r="DB86" s="1099"/>
      <c r="DC86" s="1099"/>
      <c r="DD86" s="1099"/>
      <c r="DE86" s="1099"/>
      <c r="DF86" s="1099"/>
      <c r="DG86" s="1099"/>
      <c r="DH86" s="1099"/>
      <c r="DI86" s="1099"/>
      <c r="DJ86" s="1099"/>
      <c r="DK86" s="1099"/>
      <c r="DL86" s="1099"/>
      <c r="DM86" s="1099"/>
      <c r="DN86" s="1099"/>
      <c r="DO86" s="1108"/>
      <c r="DP86" s="1112"/>
      <c r="DQ86" s="1113"/>
      <c r="DR86" s="1099"/>
      <c r="DS86" s="1099"/>
      <c r="DT86" s="1099"/>
      <c r="DU86" s="1099"/>
      <c r="DV86" s="1099"/>
      <c r="DW86" s="1099"/>
      <c r="DX86" s="1099"/>
      <c r="DY86" s="1099"/>
      <c r="DZ86" s="1099"/>
      <c r="EA86" s="1099"/>
      <c r="EB86" s="1099"/>
      <c r="EC86" s="1099"/>
      <c r="ED86" s="1099"/>
      <c r="EE86" s="1099"/>
      <c r="EF86" s="1099"/>
      <c r="EG86" s="1099"/>
      <c r="EH86" s="1099"/>
      <c r="EI86" s="1104"/>
      <c r="EJ86" s="1105"/>
      <c r="EK86" s="1112"/>
      <c r="EL86" s="1113"/>
      <c r="EM86" s="1099"/>
      <c r="EN86" s="1099"/>
      <c r="EO86" s="1099"/>
      <c r="EP86" s="1099"/>
      <c r="EQ86" s="1099"/>
      <c r="ER86" s="1099"/>
      <c r="ES86" s="1099"/>
      <c r="ET86" s="1099"/>
      <c r="EU86" s="1099"/>
      <c r="EV86" s="1099"/>
      <c r="EW86" s="1099"/>
      <c r="EX86" s="1099"/>
      <c r="EY86" s="1099"/>
      <c r="EZ86" s="1099"/>
      <c r="FA86" s="1099"/>
      <c r="FB86" s="1113"/>
      <c r="FC86" s="1138"/>
      <c r="FD86" s="1112"/>
      <c r="FE86" s="1113"/>
      <c r="FF86" s="1145">
        <v>-1298185</v>
      </c>
      <c r="FG86" s="1145"/>
      <c r="FH86" s="1145"/>
      <c r="FI86" s="1145"/>
      <c r="FJ86" s="1145"/>
      <c r="FK86" s="1145"/>
      <c r="FL86" s="1145"/>
      <c r="FM86" s="1145"/>
      <c r="FN86" s="1145"/>
      <c r="FO86" s="1145"/>
      <c r="FP86" s="1145"/>
      <c r="FQ86" s="1145"/>
      <c r="FR86" s="1145"/>
      <c r="FS86" s="1145"/>
      <c r="FT86" s="1145"/>
      <c r="FU86" s="1145"/>
      <c r="FV86" s="1104"/>
      <c r="FW86" s="1105"/>
      <c r="FX86" s="1098">
        <v>2301182</v>
      </c>
      <c r="FY86" s="1099"/>
      <c r="FZ86" s="1099"/>
      <c r="GA86" s="1099"/>
      <c r="GB86" s="1099"/>
      <c r="GC86" s="1099"/>
      <c r="GD86" s="1099"/>
      <c r="GE86" s="1099"/>
      <c r="GF86" s="1099"/>
      <c r="GG86" s="1099"/>
      <c r="GH86" s="1099"/>
      <c r="GI86" s="1099"/>
      <c r="GJ86" s="1099"/>
      <c r="GK86" s="1099"/>
      <c r="GL86" s="1099"/>
      <c r="GM86" s="1099"/>
      <c r="GN86" s="1099"/>
      <c r="GO86" s="1099"/>
      <c r="GP86" s="1099"/>
      <c r="GQ86" s="1100"/>
      <c r="GR86" s="96"/>
    </row>
    <row r="87" spans="1:207" x14ac:dyDescent="0.2">
      <c r="A87" s="84"/>
      <c r="B87" s="954" t="s">
        <v>650</v>
      </c>
      <c r="C87" s="954"/>
      <c r="D87" s="954"/>
      <c r="E87" s="954"/>
      <c r="F87" s="954"/>
      <c r="G87" s="954"/>
      <c r="H87" s="954"/>
      <c r="I87" s="954"/>
      <c r="J87" s="954"/>
      <c r="K87" s="954"/>
      <c r="L87" s="954"/>
      <c r="M87" s="954"/>
      <c r="N87" s="954"/>
      <c r="O87" s="954"/>
      <c r="P87" s="954"/>
      <c r="Q87" s="954"/>
      <c r="R87" s="954"/>
      <c r="S87" s="954"/>
      <c r="T87" s="954"/>
      <c r="U87" s="954"/>
      <c r="V87" s="954"/>
      <c r="W87" s="954"/>
      <c r="X87" s="954"/>
      <c r="Y87" s="954"/>
      <c r="Z87" s="954"/>
      <c r="AA87" s="954"/>
      <c r="AB87" s="954"/>
      <c r="AC87" s="954"/>
      <c r="AD87" s="954"/>
      <c r="AE87" s="954"/>
      <c r="AF87" s="954"/>
      <c r="AG87" s="954"/>
      <c r="AH87" s="954"/>
      <c r="AI87" s="954"/>
      <c r="AJ87" s="954"/>
      <c r="AK87" s="954"/>
      <c r="AL87" s="954"/>
      <c r="AM87" s="954"/>
      <c r="AN87" s="954"/>
      <c r="AO87" s="954"/>
      <c r="AP87" s="954"/>
      <c r="AQ87" s="954"/>
      <c r="AR87" s="1091"/>
      <c r="AS87" s="1093">
        <v>5586</v>
      </c>
      <c r="AT87" s="1134" t="s">
        <v>219</v>
      </c>
      <c r="AU87" s="1135"/>
      <c r="AV87" s="1135"/>
      <c r="AW87" s="1135"/>
      <c r="AX87" s="1135"/>
      <c r="AY87" s="1135"/>
      <c r="AZ87" s="1135"/>
      <c r="BA87" s="1135"/>
      <c r="BB87" s="1135"/>
      <c r="BC87" s="1135"/>
      <c r="BD87" s="1135"/>
      <c r="BE87" s="1135"/>
      <c r="BF87" s="1135"/>
      <c r="BG87" s="1135"/>
      <c r="BH87" s="1136"/>
      <c r="BI87" s="1111"/>
      <c r="BJ87" s="1102"/>
      <c r="BK87" s="1102"/>
      <c r="BL87" s="1102"/>
      <c r="BM87" s="1102"/>
      <c r="BN87" s="1102"/>
      <c r="BO87" s="1102"/>
      <c r="BP87" s="1102"/>
      <c r="BQ87" s="1102"/>
      <c r="BR87" s="1102"/>
      <c r="BS87" s="1102"/>
      <c r="BT87" s="1102"/>
      <c r="BU87" s="1102"/>
      <c r="BV87" s="1102"/>
      <c r="BW87" s="1102"/>
      <c r="BX87" s="1102"/>
      <c r="BY87" s="1102"/>
      <c r="BZ87" s="1109"/>
      <c r="CA87" s="1101"/>
      <c r="CB87" s="1102"/>
      <c r="CC87" s="1102"/>
      <c r="CD87" s="1102"/>
      <c r="CE87" s="1102"/>
      <c r="CF87" s="1102"/>
      <c r="CG87" s="1102"/>
      <c r="CH87" s="1102"/>
      <c r="CI87" s="1102"/>
      <c r="CJ87" s="1102"/>
      <c r="CK87" s="1102"/>
      <c r="CL87" s="1102"/>
      <c r="CM87" s="1102"/>
      <c r="CN87" s="1102"/>
      <c r="CO87" s="1102"/>
      <c r="CP87" s="1102"/>
      <c r="CQ87" s="1102"/>
      <c r="CR87" s="1102"/>
      <c r="CS87" s="1102"/>
      <c r="CT87" s="1109"/>
      <c r="CU87" s="1101"/>
      <c r="CV87" s="1102"/>
      <c r="CW87" s="1102"/>
      <c r="CX87" s="1102"/>
      <c r="CY87" s="1102"/>
      <c r="CZ87" s="1102"/>
      <c r="DA87" s="1102"/>
      <c r="DB87" s="1102"/>
      <c r="DC87" s="1102"/>
      <c r="DD87" s="1102"/>
      <c r="DE87" s="1102"/>
      <c r="DF87" s="1102"/>
      <c r="DG87" s="1102"/>
      <c r="DH87" s="1102"/>
      <c r="DI87" s="1102"/>
      <c r="DJ87" s="1102"/>
      <c r="DK87" s="1102"/>
      <c r="DL87" s="1102"/>
      <c r="DM87" s="1102"/>
      <c r="DN87" s="1102"/>
      <c r="DO87" s="1109"/>
      <c r="DP87" s="1114"/>
      <c r="DQ87" s="1115"/>
      <c r="DR87" s="1102"/>
      <c r="DS87" s="1102"/>
      <c r="DT87" s="1102"/>
      <c r="DU87" s="1102"/>
      <c r="DV87" s="1102"/>
      <c r="DW87" s="1102"/>
      <c r="DX87" s="1102"/>
      <c r="DY87" s="1102"/>
      <c r="DZ87" s="1102"/>
      <c r="EA87" s="1102"/>
      <c r="EB87" s="1102"/>
      <c r="EC87" s="1102"/>
      <c r="ED87" s="1102"/>
      <c r="EE87" s="1102"/>
      <c r="EF87" s="1102"/>
      <c r="EG87" s="1102"/>
      <c r="EH87" s="1102"/>
      <c r="EI87" s="1106"/>
      <c r="EJ87" s="1107"/>
      <c r="EK87" s="1114"/>
      <c r="EL87" s="1115"/>
      <c r="EM87" s="1102"/>
      <c r="EN87" s="1102"/>
      <c r="EO87" s="1102"/>
      <c r="EP87" s="1102"/>
      <c r="EQ87" s="1102"/>
      <c r="ER87" s="1102"/>
      <c r="ES87" s="1102"/>
      <c r="ET87" s="1102"/>
      <c r="EU87" s="1102"/>
      <c r="EV87" s="1102"/>
      <c r="EW87" s="1102"/>
      <c r="EX87" s="1102"/>
      <c r="EY87" s="1102"/>
      <c r="EZ87" s="1102"/>
      <c r="FA87" s="1102"/>
      <c r="FB87" s="1115"/>
      <c r="FC87" s="1139"/>
      <c r="FD87" s="1114"/>
      <c r="FE87" s="1115"/>
      <c r="FF87" s="1146"/>
      <c r="FG87" s="1146"/>
      <c r="FH87" s="1146"/>
      <c r="FI87" s="1146"/>
      <c r="FJ87" s="1146"/>
      <c r="FK87" s="1146"/>
      <c r="FL87" s="1146"/>
      <c r="FM87" s="1146"/>
      <c r="FN87" s="1146"/>
      <c r="FO87" s="1146"/>
      <c r="FP87" s="1146"/>
      <c r="FQ87" s="1146"/>
      <c r="FR87" s="1146"/>
      <c r="FS87" s="1146"/>
      <c r="FT87" s="1146"/>
      <c r="FU87" s="1146"/>
      <c r="FV87" s="1106"/>
      <c r="FW87" s="1107"/>
      <c r="FX87" s="1101"/>
      <c r="FY87" s="1102"/>
      <c r="FZ87" s="1102"/>
      <c r="GA87" s="1102"/>
      <c r="GB87" s="1102"/>
      <c r="GC87" s="1102"/>
      <c r="GD87" s="1102"/>
      <c r="GE87" s="1102"/>
      <c r="GF87" s="1102"/>
      <c r="GG87" s="1102"/>
      <c r="GH87" s="1102"/>
      <c r="GI87" s="1102"/>
      <c r="GJ87" s="1102"/>
      <c r="GK87" s="1102"/>
      <c r="GL87" s="1102"/>
      <c r="GM87" s="1102"/>
      <c r="GN87" s="1102"/>
      <c r="GO87" s="1102"/>
      <c r="GP87" s="1102"/>
      <c r="GQ87" s="1103"/>
      <c r="GR87" s="96"/>
    </row>
    <row r="88" spans="1:207" x14ac:dyDescent="0.2">
      <c r="A88" s="84"/>
      <c r="B88" s="954"/>
      <c r="C88" s="954"/>
      <c r="D88" s="954"/>
      <c r="E88" s="954"/>
      <c r="F88" s="954"/>
      <c r="G88" s="954"/>
      <c r="H88" s="954"/>
      <c r="I88" s="954"/>
      <c r="J88" s="954"/>
      <c r="K88" s="954"/>
      <c r="L88" s="954"/>
      <c r="M88" s="954"/>
      <c r="N88" s="954"/>
      <c r="O88" s="954"/>
      <c r="P88" s="954"/>
      <c r="Q88" s="954"/>
      <c r="R88" s="954"/>
      <c r="S88" s="954"/>
      <c r="T88" s="954"/>
      <c r="U88" s="954"/>
      <c r="V88" s="954"/>
      <c r="W88" s="954"/>
      <c r="X88" s="954"/>
      <c r="Y88" s="954"/>
      <c r="Z88" s="954"/>
      <c r="AA88" s="954"/>
      <c r="AB88" s="954"/>
      <c r="AC88" s="954"/>
      <c r="AD88" s="954"/>
      <c r="AE88" s="954"/>
      <c r="AF88" s="954"/>
      <c r="AG88" s="954"/>
      <c r="AH88" s="954"/>
      <c r="AI88" s="954"/>
      <c r="AJ88" s="954"/>
      <c r="AK88" s="954"/>
      <c r="AL88" s="954"/>
      <c r="AM88" s="954"/>
      <c r="AN88" s="954"/>
      <c r="AO88" s="954"/>
      <c r="AP88" s="954"/>
      <c r="AQ88" s="954"/>
      <c r="AR88" s="1091"/>
      <c r="AS88" s="732"/>
      <c r="AT88" s="1066"/>
      <c r="AU88" s="1067"/>
      <c r="AV88" s="1067"/>
      <c r="AW88" s="1067"/>
      <c r="AX88" s="1067"/>
      <c r="AY88" s="1067"/>
      <c r="AZ88" s="1067"/>
      <c r="BA88" s="1067"/>
      <c r="BB88" s="1067"/>
      <c r="BC88" s="1067"/>
      <c r="BD88" s="1067"/>
      <c r="BE88" s="1067"/>
      <c r="BF88" s="1067"/>
      <c r="BG88" s="1067"/>
      <c r="BH88" s="1068"/>
      <c r="BI88" s="1150"/>
      <c r="BJ88" s="1137"/>
      <c r="BK88" s="1137"/>
      <c r="BL88" s="1137"/>
      <c r="BM88" s="1137"/>
      <c r="BN88" s="1137"/>
      <c r="BO88" s="1137"/>
      <c r="BP88" s="1137"/>
      <c r="BQ88" s="1137"/>
      <c r="BR88" s="1137"/>
      <c r="BS88" s="1137"/>
      <c r="BT88" s="1137"/>
      <c r="BU88" s="1137"/>
      <c r="BV88" s="1137"/>
      <c r="BW88" s="1137"/>
      <c r="BX88" s="1137"/>
      <c r="BY88" s="1137"/>
      <c r="BZ88" s="1151"/>
      <c r="CA88" s="1148"/>
      <c r="CB88" s="1137"/>
      <c r="CC88" s="1137"/>
      <c r="CD88" s="1137"/>
      <c r="CE88" s="1137"/>
      <c r="CF88" s="1137"/>
      <c r="CG88" s="1137"/>
      <c r="CH88" s="1137"/>
      <c r="CI88" s="1137"/>
      <c r="CJ88" s="1137"/>
      <c r="CK88" s="1137"/>
      <c r="CL88" s="1137"/>
      <c r="CM88" s="1137"/>
      <c r="CN88" s="1137"/>
      <c r="CO88" s="1137"/>
      <c r="CP88" s="1137"/>
      <c r="CQ88" s="1137"/>
      <c r="CR88" s="1137"/>
      <c r="CS88" s="1137"/>
      <c r="CT88" s="1151"/>
      <c r="CU88" s="1148"/>
      <c r="CV88" s="1137"/>
      <c r="CW88" s="1137"/>
      <c r="CX88" s="1137"/>
      <c r="CY88" s="1137"/>
      <c r="CZ88" s="1137"/>
      <c r="DA88" s="1137"/>
      <c r="DB88" s="1137"/>
      <c r="DC88" s="1137"/>
      <c r="DD88" s="1137"/>
      <c r="DE88" s="1137"/>
      <c r="DF88" s="1137"/>
      <c r="DG88" s="1137"/>
      <c r="DH88" s="1137"/>
      <c r="DI88" s="1137"/>
      <c r="DJ88" s="1137"/>
      <c r="DK88" s="1137"/>
      <c r="DL88" s="1137"/>
      <c r="DM88" s="1137"/>
      <c r="DN88" s="1137"/>
      <c r="DO88" s="1151"/>
      <c r="DP88" s="1142"/>
      <c r="DQ88" s="1140"/>
      <c r="DR88" s="1137"/>
      <c r="DS88" s="1137"/>
      <c r="DT88" s="1137"/>
      <c r="DU88" s="1137"/>
      <c r="DV88" s="1137"/>
      <c r="DW88" s="1137"/>
      <c r="DX88" s="1137"/>
      <c r="DY88" s="1137"/>
      <c r="DZ88" s="1137"/>
      <c r="EA88" s="1137"/>
      <c r="EB88" s="1137"/>
      <c r="EC88" s="1137"/>
      <c r="ED88" s="1137"/>
      <c r="EE88" s="1137"/>
      <c r="EF88" s="1137"/>
      <c r="EG88" s="1137"/>
      <c r="EH88" s="1137"/>
      <c r="EI88" s="1143"/>
      <c r="EJ88" s="1144"/>
      <c r="EK88" s="1142"/>
      <c r="EL88" s="1140"/>
      <c r="EM88" s="1137"/>
      <c r="EN88" s="1137"/>
      <c r="EO88" s="1137"/>
      <c r="EP88" s="1137"/>
      <c r="EQ88" s="1137"/>
      <c r="ER88" s="1137"/>
      <c r="ES88" s="1137"/>
      <c r="ET88" s="1137"/>
      <c r="EU88" s="1137"/>
      <c r="EV88" s="1137"/>
      <c r="EW88" s="1137"/>
      <c r="EX88" s="1137"/>
      <c r="EY88" s="1137"/>
      <c r="EZ88" s="1137"/>
      <c r="FA88" s="1137"/>
      <c r="FB88" s="1140"/>
      <c r="FC88" s="1141"/>
      <c r="FD88" s="1142"/>
      <c r="FE88" s="1140"/>
      <c r="FF88" s="1147"/>
      <c r="FG88" s="1147"/>
      <c r="FH88" s="1147"/>
      <c r="FI88" s="1147"/>
      <c r="FJ88" s="1147"/>
      <c r="FK88" s="1147"/>
      <c r="FL88" s="1147"/>
      <c r="FM88" s="1147"/>
      <c r="FN88" s="1147"/>
      <c r="FO88" s="1147"/>
      <c r="FP88" s="1147"/>
      <c r="FQ88" s="1147"/>
      <c r="FR88" s="1147"/>
      <c r="FS88" s="1147"/>
      <c r="FT88" s="1147"/>
      <c r="FU88" s="1147"/>
      <c r="FV88" s="1143"/>
      <c r="FW88" s="1144"/>
      <c r="FX88" s="1148"/>
      <c r="FY88" s="1137"/>
      <c r="FZ88" s="1137"/>
      <c r="GA88" s="1137"/>
      <c r="GB88" s="1137"/>
      <c r="GC88" s="1137"/>
      <c r="GD88" s="1137"/>
      <c r="GE88" s="1137"/>
      <c r="GF88" s="1137"/>
      <c r="GG88" s="1137"/>
      <c r="GH88" s="1137"/>
      <c r="GI88" s="1137"/>
      <c r="GJ88" s="1137"/>
      <c r="GK88" s="1137"/>
      <c r="GL88" s="1137"/>
      <c r="GM88" s="1137"/>
      <c r="GN88" s="1137"/>
      <c r="GO88" s="1137"/>
      <c r="GP88" s="1137"/>
      <c r="GQ88" s="1149"/>
      <c r="GR88" s="96"/>
    </row>
    <row r="89" spans="1:207" x14ac:dyDescent="0.2">
      <c r="A89" s="84"/>
      <c r="B89" s="954"/>
      <c r="C89" s="954"/>
      <c r="D89" s="954"/>
      <c r="E89" s="954"/>
      <c r="F89" s="954"/>
      <c r="G89" s="954"/>
      <c r="H89" s="954"/>
      <c r="I89" s="954"/>
      <c r="J89" s="954"/>
      <c r="K89" s="954"/>
      <c r="L89" s="954"/>
      <c r="M89" s="954"/>
      <c r="N89" s="954"/>
      <c r="O89" s="954"/>
      <c r="P89" s="954"/>
      <c r="Q89" s="954"/>
      <c r="R89" s="954"/>
      <c r="S89" s="954"/>
      <c r="T89" s="954"/>
      <c r="U89" s="954"/>
      <c r="V89" s="954"/>
      <c r="W89" s="954"/>
      <c r="X89" s="954"/>
      <c r="Y89" s="954"/>
      <c r="Z89" s="954"/>
      <c r="AA89" s="954"/>
      <c r="AB89" s="954"/>
      <c r="AC89" s="954"/>
      <c r="AD89" s="954"/>
      <c r="AE89" s="954"/>
      <c r="AF89" s="954"/>
      <c r="AG89" s="954"/>
      <c r="AH89" s="954"/>
      <c r="AI89" s="954"/>
      <c r="AJ89" s="954"/>
      <c r="AK89" s="954"/>
      <c r="AL89" s="954"/>
      <c r="AM89" s="954"/>
      <c r="AN89" s="954"/>
      <c r="AO89" s="954"/>
      <c r="AP89" s="954"/>
      <c r="AQ89" s="954"/>
      <c r="AR89" s="1091"/>
      <c r="AS89" s="731">
        <v>5591</v>
      </c>
      <c r="AT89" s="1063" t="s">
        <v>220</v>
      </c>
      <c r="AU89" s="1064"/>
      <c r="AV89" s="1064"/>
      <c r="AW89" s="1064"/>
      <c r="AX89" s="1064"/>
      <c r="AY89" s="1064"/>
      <c r="AZ89" s="1064"/>
      <c r="BA89" s="1064"/>
      <c r="BB89" s="1064"/>
      <c r="BC89" s="1064"/>
      <c r="BD89" s="1064"/>
      <c r="BE89" s="1064"/>
      <c r="BF89" s="1064"/>
      <c r="BG89" s="1064"/>
      <c r="BH89" s="1065"/>
      <c r="BI89" s="1094">
        <v>3538328</v>
      </c>
      <c r="BJ89" s="1069"/>
      <c r="BK89" s="1069"/>
      <c r="BL89" s="1069"/>
      <c r="BM89" s="1069"/>
      <c r="BN89" s="1069"/>
      <c r="BO89" s="1069"/>
      <c r="BP89" s="1069"/>
      <c r="BQ89" s="1069"/>
      <c r="BR89" s="1069"/>
      <c r="BS89" s="1069"/>
      <c r="BT89" s="1069"/>
      <c r="BU89" s="1069"/>
      <c r="BV89" s="1069"/>
      <c r="BW89" s="1069"/>
      <c r="BX89" s="1069"/>
      <c r="BY89" s="1069"/>
      <c r="BZ89" s="1069"/>
      <c r="CA89" s="1096">
        <v>2290185</v>
      </c>
      <c r="CB89" s="1069"/>
      <c r="CC89" s="1069"/>
      <c r="CD89" s="1069"/>
      <c r="CE89" s="1069"/>
      <c r="CF89" s="1069"/>
      <c r="CG89" s="1069"/>
      <c r="CH89" s="1069"/>
      <c r="CI89" s="1069"/>
      <c r="CJ89" s="1069"/>
      <c r="CK89" s="1069"/>
      <c r="CL89" s="1069"/>
      <c r="CM89" s="1069"/>
      <c r="CN89" s="1069"/>
      <c r="CO89" s="1069"/>
      <c r="CP89" s="1069"/>
      <c r="CQ89" s="1069"/>
      <c r="CR89" s="1069"/>
      <c r="CS89" s="1069"/>
      <c r="CT89" s="1070"/>
      <c r="CU89" s="1096"/>
      <c r="CV89" s="1069"/>
      <c r="CW89" s="1069"/>
      <c r="CX89" s="1069"/>
      <c r="CY89" s="1069"/>
      <c r="CZ89" s="1069"/>
      <c r="DA89" s="1069"/>
      <c r="DB89" s="1069"/>
      <c r="DC89" s="1069"/>
      <c r="DD89" s="1069"/>
      <c r="DE89" s="1069"/>
      <c r="DF89" s="1069"/>
      <c r="DG89" s="1069"/>
      <c r="DH89" s="1069"/>
      <c r="DI89" s="1069"/>
      <c r="DJ89" s="1069"/>
      <c r="DK89" s="1069"/>
      <c r="DL89" s="1069"/>
      <c r="DM89" s="1069"/>
      <c r="DN89" s="1069"/>
      <c r="DO89" s="1070"/>
      <c r="DP89" s="1082"/>
      <c r="DQ89" s="1083"/>
      <c r="DR89" s="1069"/>
      <c r="DS89" s="1069"/>
      <c r="DT89" s="1069"/>
      <c r="DU89" s="1069"/>
      <c r="DV89" s="1069"/>
      <c r="DW89" s="1069"/>
      <c r="DX89" s="1069"/>
      <c r="DY89" s="1069"/>
      <c r="DZ89" s="1069"/>
      <c r="EA89" s="1069"/>
      <c r="EB89" s="1069"/>
      <c r="EC89" s="1069"/>
      <c r="ED89" s="1069"/>
      <c r="EE89" s="1069"/>
      <c r="EF89" s="1069"/>
      <c r="EG89" s="1069"/>
      <c r="EH89" s="1069"/>
      <c r="EI89" s="1073"/>
      <c r="EJ89" s="1074"/>
      <c r="EK89" s="1082"/>
      <c r="EL89" s="1083"/>
      <c r="EM89" s="1069">
        <v>-11331</v>
      </c>
      <c r="EN89" s="1069"/>
      <c r="EO89" s="1069"/>
      <c r="EP89" s="1069"/>
      <c r="EQ89" s="1069"/>
      <c r="ER89" s="1069"/>
      <c r="ES89" s="1069"/>
      <c r="ET89" s="1069"/>
      <c r="EU89" s="1069"/>
      <c r="EV89" s="1069"/>
      <c r="EW89" s="1069"/>
      <c r="EX89" s="1069"/>
      <c r="EY89" s="1069"/>
      <c r="EZ89" s="1069"/>
      <c r="FA89" s="1069"/>
      <c r="FB89" s="1083"/>
      <c r="FC89" s="1130"/>
      <c r="FD89" s="1083"/>
      <c r="FE89" s="1083"/>
      <c r="FF89" s="1128">
        <v>-3540166</v>
      </c>
      <c r="FG89" s="1128"/>
      <c r="FH89" s="1128"/>
      <c r="FI89" s="1128"/>
      <c r="FJ89" s="1128"/>
      <c r="FK89" s="1128"/>
      <c r="FL89" s="1128"/>
      <c r="FM89" s="1128"/>
      <c r="FN89" s="1128"/>
      <c r="FO89" s="1128"/>
      <c r="FP89" s="1128"/>
      <c r="FQ89" s="1128"/>
      <c r="FR89" s="1128"/>
      <c r="FS89" s="1128"/>
      <c r="FT89" s="1128"/>
      <c r="FU89" s="1128"/>
      <c r="FV89" s="1073"/>
      <c r="FW89" s="1073"/>
      <c r="FX89" s="1096">
        <v>2277016</v>
      </c>
      <c r="FY89" s="1069"/>
      <c r="FZ89" s="1069"/>
      <c r="GA89" s="1069"/>
      <c r="GB89" s="1069"/>
      <c r="GC89" s="1069"/>
      <c r="GD89" s="1069"/>
      <c r="GE89" s="1069"/>
      <c r="GF89" s="1069"/>
      <c r="GG89" s="1069"/>
      <c r="GH89" s="1069"/>
      <c r="GI89" s="1069"/>
      <c r="GJ89" s="1069"/>
      <c r="GK89" s="1069"/>
      <c r="GL89" s="1069"/>
      <c r="GM89" s="1069"/>
      <c r="GN89" s="1069"/>
      <c r="GO89" s="1069"/>
      <c r="GP89" s="1069"/>
      <c r="GQ89" s="1126"/>
      <c r="GR89" s="96"/>
    </row>
    <row r="90" spans="1:207" x14ac:dyDescent="0.2">
      <c r="A90" s="101"/>
      <c r="B90" s="955"/>
      <c r="C90" s="955"/>
      <c r="D90" s="955"/>
      <c r="E90" s="955"/>
      <c r="F90" s="955"/>
      <c r="G90" s="955"/>
      <c r="H90" s="955"/>
      <c r="I90" s="955"/>
      <c r="J90" s="955"/>
      <c r="K90" s="955"/>
      <c r="L90" s="955"/>
      <c r="M90" s="955"/>
      <c r="N90" s="955"/>
      <c r="O90" s="955"/>
      <c r="P90" s="955"/>
      <c r="Q90" s="955"/>
      <c r="R90" s="955"/>
      <c r="S90" s="955"/>
      <c r="T90" s="955"/>
      <c r="U90" s="955"/>
      <c r="V90" s="955"/>
      <c r="W90" s="955"/>
      <c r="X90" s="955"/>
      <c r="Y90" s="955"/>
      <c r="Z90" s="955"/>
      <c r="AA90" s="955"/>
      <c r="AB90" s="955"/>
      <c r="AC90" s="955"/>
      <c r="AD90" s="955"/>
      <c r="AE90" s="955"/>
      <c r="AF90" s="955"/>
      <c r="AG90" s="955"/>
      <c r="AH90" s="955"/>
      <c r="AI90" s="955"/>
      <c r="AJ90" s="955"/>
      <c r="AK90" s="955"/>
      <c r="AL90" s="955"/>
      <c r="AM90" s="955"/>
      <c r="AN90" s="955"/>
      <c r="AO90" s="955"/>
      <c r="AP90" s="955"/>
      <c r="AQ90" s="955"/>
      <c r="AR90" s="1092"/>
      <c r="AS90" s="732"/>
      <c r="AT90" s="1066"/>
      <c r="AU90" s="1067"/>
      <c r="AV90" s="1067"/>
      <c r="AW90" s="1067"/>
      <c r="AX90" s="1067"/>
      <c r="AY90" s="1067"/>
      <c r="AZ90" s="1067"/>
      <c r="BA90" s="1067"/>
      <c r="BB90" s="1067"/>
      <c r="BC90" s="1067"/>
      <c r="BD90" s="1067"/>
      <c r="BE90" s="1067"/>
      <c r="BF90" s="1067"/>
      <c r="BG90" s="1067"/>
      <c r="BH90" s="1068"/>
      <c r="BI90" s="1095"/>
      <c r="BJ90" s="1071"/>
      <c r="BK90" s="1071"/>
      <c r="BL90" s="1071"/>
      <c r="BM90" s="1071"/>
      <c r="BN90" s="1071"/>
      <c r="BO90" s="1071"/>
      <c r="BP90" s="1071"/>
      <c r="BQ90" s="1071"/>
      <c r="BR90" s="1071"/>
      <c r="BS90" s="1071"/>
      <c r="BT90" s="1071"/>
      <c r="BU90" s="1071"/>
      <c r="BV90" s="1071"/>
      <c r="BW90" s="1071"/>
      <c r="BX90" s="1071"/>
      <c r="BY90" s="1071"/>
      <c r="BZ90" s="1071"/>
      <c r="CA90" s="1097"/>
      <c r="CB90" s="1071"/>
      <c r="CC90" s="1071"/>
      <c r="CD90" s="1071"/>
      <c r="CE90" s="1071"/>
      <c r="CF90" s="1071"/>
      <c r="CG90" s="1071"/>
      <c r="CH90" s="1071"/>
      <c r="CI90" s="1071"/>
      <c r="CJ90" s="1071"/>
      <c r="CK90" s="1071"/>
      <c r="CL90" s="1071"/>
      <c r="CM90" s="1071"/>
      <c r="CN90" s="1071"/>
      <c r="CO90" s="1071"/>
      <c r="CP90" s="1071"/>
      <c r="CQ90" s="1071"/>
      <c r="CR90" s="1071"/>
      <c r="CS90" s="1071"/>
      <c r="CT90" s="1072"/>
      <c r="CU90" s="1097"/>
      <c r="CV90" s="1071"/>
      <c r="CW90" s="1071"/>
      <c r="CX90" s="1071"/>
      <c r="CY90" s="1071"/>
      <c r="CZ90" s="1071"/>
      <c r="DA90" s="1071"/>
      <c r="DB90" s="1071"/>
      <c r="DC90" s="1071"/>
      <c r="DD90" s="1071"/>
      <c r="DE90" s="1071"/>
      <c r="DF90" s="1071"/>
      <c r="DG90" s="1071"/>
      <c r="DH90" s="1071"/>
      <c r="DI90" s="1071"/>
      <c r="DJ90" s="1071"/>
      <c r="DK90" s="1071"/>
      <c r="DL90" s="1071"/>
      <c r="DM90" s="1071"/>
      <c r="DN90" s="1071"/>
      <c r="DO90" s="1072"/>
      <c r="DP90" s="1084"/>
      <c r="DQ90" s="1085"/>
      <c r="DR90" s="1071"/>
      <c r="DS90" s="1071"/>
      <c r="DT90" s="1071"/>
      <c r="DU90" s="1071"/>
      <c r="DV90" s="1071"/>
      <c r="DW90" s="1071"/>
      <c r="DX90" s="1071"/>
      <c r="DY90" s="1071"/>
      <c r="DZ90" s="1071"/>
      <c r="EA90" s="1071"/>
      <c r="EB90" s="1071"/>
      <c r="EC90" s="1071"/>
      <c r="ED90" s="1071"/>
      <c r="EE90" s="1071"/>
      <c r="EF90" s="1071"/>
      <c r="EG90" s="1071"/>
      <c r="EH90" s="1071"/>
      <c r="EI90" s="1075"/>
      <c r="EJ90" s="1076"/>
      <c r="EK90" s="1084"/>
      <c r="EL90" s="1085"/>
      <c r="EM90" s="1071"/>
      <c r="EN90" s="1071"/>
      <c r="EO90" s="1071"/>
      <c r="EP90" s="1071"/>
      <c r="EQ90" s="1071"/>
      <c r="ER90" s="1071"/>
      <c r="ES90" s="1071"/>
      <c r="ET90" s="1071"/>
      <c r="EU90" s="1071"/>
      <c r="EV90" s="1071"/>
      <c r="EW90" s="1071"/>
      <c r="EX90" s="1071"/>
      <c r="EY90" s="1071"/>
      <c r="EZ90" s="1071"/>
      <c r="FA90" s="1071"/>
      <c r="FB90" s="1085"/>
      <c r="FC90" s="1133"/>
      <c r="FD90" s="1085"/>
      <c r="FE90" s="1085"/>
      <c r="FF90" s="1129"/>
      <c r="FG90" s="1129"/>
      <c r="FH90" s="1129"/>
      <c r="FI90" s="1129"/>
      <c r="FJ90" s="1129"/>
      <c r="FK90" s="1129"/>
      <c r="FL90" s="1129"/>
      <c r="FM90" s="1129"/>
      <c r="FN90" s="1129"/>
      <c r="FO90" s="1129"/>
      <c r="FP90" s="1129"/>
      <c r="FQ90" s="1129"/>
      <c r="FR90" s="1129"/>
      <c r="FS90" s="1129"/>
      <c r="FT90" s="1129"/>
      <c r="FU90" s="1129"/>
      <c r="FV90" s="1075"/>
      <c r="FW90" s="1075"/>
      <c r="FX90" s="1097"/>
      <c r="FY90" s="1071"/>
      <c r="FZ90" s="1071"/>
      <c r="GA90" s="1071"/>
      <c r="GB90" s="1071"/>
      <c r="GC90" s="1071"/>
      <c r="GD90" s="1071"/>
      <c r="GE90" s="1071"/>
      <c r="GF90" s="1071"/>
      <c r="GG90" s="1071"/>
      <c r="GH90" s="1071"/>
      <c r="GI90" s="1071"/>
      <c r="GJ90" s="1071"/>
      <c r="GK90" s="1071"/>
      <c r="GL90" s="1071"/>
      <c r="GM90" s="1071"/>
      <c r="GN90" s="1071"/>
      <c r="GO90" s="1071"/>
      <c r="GP90" s="1071"/>
      <c r="GQ90" s="1127"/>
      <c r="GR90" s="96"/>
    </row>
    <row r="91" spans="1:207" x14ac:dyDescent="0.2">
      <c r="A91" s="27"/>
      <c r="B91" s="988" t="s">
        <v>651</v>
      </c>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731">
        <v>5587</v>
      </c>
      <c r="AT91" s="1063" t="s">
        <v>219</v>
      </c>
      <c r="AU91" s="1064"/>
      <c r="AV91" s="1064"/>
      <c r="AW91" s="1064"/>
      <c r="AX91" s="1064"/>
      <c r="AY91" s="1064"/>
      <c r="AZ91" s="1064"/>
      <c r="BA91" s="1064"/>
      <c r="BB91" s="1064"/>
      <c r="BC91" s="1064"/>
      <c r="BD91" s="1064"/>
      <c r="BE91" s="1064"/>
      <c r="BF91" s="1064"/>
      <c r="BG91" s="1064"/>
      <c r="BH91" s="1065"/>
      <c r="BI91" s="1094">
        <v>11013721</v>
      </c>
      <c r="BJ91" s="1069"/>
      <c r="BK91" s="1069"/>
      <c r="BL91" s="1069"/>
      <c r="BM91" s="1069"/>
      <c r="BN91" s="1069"/>
      <c r="BO91" s="1069"/>
      <c r="BP91" s="1069"/>
      <c r="BQ91" s="1069"/>
      <c r="BR91" s="1069"/>
      <c r="BS91" s="1069"/>
      <c r="BT91" s="1069"/>
      <c r="BU91" s="1069"/>
      <c r="BV91" s="1069"/>
      <c r="BW91" s="1069"/>
      <c r="BX91" s="1069"/>
      <c r="BY91" s="1069"/>
      <c r="BZ91" s="1069"/>
      <c r="CA91" s="1096">
        <v>2936500</v>
      </c>
      <c r="CB91" s="1069"/>
      <c r="CC91" s="1069"/>
      <c r="CD91" s="1069"/>
      <c r="CE91" s="1069"/>
      <c r="CF91" s="1069"/>
      <c r="CG91" s="1069"/>
      <c r="CH91" s="1069"/>
      <c r="CI91" s="1069"/>
      <c r="CJ91" s="1069"/>
      <c r="CK91" s="1069"/>
      <c r="CL91" s="1069"/>
      <c r="CM91" s="1069"/>
      <c r="CN91" s="1069"/>
      <c r="CO91" s="1069"/>
      <c r="CP91" s="1069"/>
      <c r="CQ91" s="1069"/>
      <c r="CR91" s="1069"/>
      <c r="CS91" s="1069"/>
      <c r="CT91" s="1070"/>
      <c r="CU91" s="1096"/>
      <c r="CV91" s="1069"/>
      <c r="CW91" s="1069"/>
      <c r="CX91" s="1069"/>
      <c r="CY91" s="1069"/>
      <c r="CZ91" s="1069"/>
      <c r="DA91" s="1069"/>
      <c r="DB91" s="1069"/>
      <c r="DC91" s="1069"/>
      <c r="DD91" s="1069"/>
      <c r="DE91" s="1069"/>
      <c r="DF91" s="1069"/>
      <c r="DG91" s="1069"/>
      <c r="DH91" s="1069"/>
      <c r="DI91" s="1069"/>
      <c r="DJ91" s="1069"/>
      <c r="DK91" s="1069"/>
      <c r="DL91" s="1069"/>
      <c r="DM91" s="1069"/>
      <c r="DN91" s="1069"/>
      <c r="DO91" s="1070"/>
      <c r="DP91" s="1082"/>
      <c r="DQ91" s="1083"/>
      <c r="DR91" s="1069">
        <v>-1824966</v>
      </c>
      <c r="DS91" s="1069"/>
      <c r="DT91" s="1069"/>
      <c r="DU91" s="1069"/>
      <c r="DV91" s="1069"/>
      <c r="DW91" s="1069"/>
      <c r="DX91" s="1069"/>
      <c r="DY91" s="1069"/>
      <c r="DZ91" s="1069"/>
      <c r="EA91" s="1069"/>
      <c r="EB91" s="1069"/>
      <c r="EC91" s="1069"/>
      <c r="ED91" s="1069"/>
      <c r="EE91" s="1069"/>
      <c r="EF91" s="1069"/>
      <c r="EG91" s="1069"/>
      <c r="EH91" s="1069"/>
      <c r="EI91" s="1073"/>
      <c r="EJ91" s="1074"/>
      <c r="EK91" s="1082"/>
      <c r="EL91" s="1083"/>
      <c r="EM91" s="1069">
        <v>-916849</v>
      </c>
      <c r="EN91" s="1069"/>
      <c r="EO91" s="1069"/>
      <c r="EP91" s="1069"/>
      <c r="EQ91" s="1069"/>
      <c r="ER91" s="1069"/>
      <c r="ES91" s="1069"/>
      <c r="ET91" s="1069"/>
      <c r="EU91" s="1069"/>
      <c r="EV91" s="1069"/>
      <c r="EW91" s="1069"/>
      <c r="EX91" s="1069"/>
      <c r="EY91" s="1069"/>
      <c r="EZ91" s="1069"/>
      <c r="FA91" s="1069"/>
      <c r="FB91" s="1083"/>
      <c r="FC91" s="1130"/>
      <c r="FD91" s="1083"/>
      <c r="FE91" s="1083"/>
      <c r="FF91" s="1128">
        <v>-1237180</v>
      </c>
      <c r="FG91" s="1128"/>
      <c r="FH91" s="1128"/>
      <c r="FI91" s="1128"/>
      <c r="FJ91" s="1128"/>
      <c r="FK91" s="1128"/>
      <c r="FL91" s="1128"/>
      <c r="FM91" s="1128"/>
      <c r="FN91" s="1128"/>
      <c r="FO91" s="1128"/>
      <c r="FP91" s="1128"/>
      <c r="FQ91" s="1128"/>
      <c r="FR91" s="1128"/>
      <c r="FS91" s="1128"/>
      <c r="FT91" s="1128"/>
      <c r="FU91" s="1128"/>
      <c r="FV91" s="1073"/>
      <c r="FW91" s="1073"/>
      <c r="FX91" s="1096">
        <v>9971226</v>
      </c>
      <c r="FY91" s="1069"/>
      <c r="FZ91" s="1069"/>
      <c r="GA91" s="1069"/>
      <c r="GB91" s="1069"/>
      <c r="GC91" s="1069"/>
      <c r="GD91" s="1069"/>
      <c r="GE91" s="1069"/>
      <c r="GF91" s="1069"/>
      <c r="GG91" s="1069"/>
      <c r="GH91" s="1069"/>
      <c r="GI91" s="1069"/>
      <c r="GJ91" s="1069"/>
      <c r="GK91" s="1069"/>
      <c r="GL91" s="1069"/>
      <c r="GM91" s="1069"/>
      <c r="GN91" s="1069"/>
      <c r="GO91" s="1069"/>
      <c r="GP91" s="1069"/>
      <c r="GQ91" s="1126"/>
      <c r="GR91" s="96"/>
    </row>
    <row r="92" spans="1:207" x14ac:dyDescent="0.2">
      <c r="A92" s="84"/>
      <c r="B92" s="954"/>
      <c r="C92" s="954"/>
      <c r="D92" s="954"/>
      <c r="E92" s="954"/>
      <c r="F92" s="954"/>
      <c r="G92" s="954"/>
      <c r="H92" s="954"/>
      <c r="I92" s="954"/>
      <c r="J92" s="954"/>
      <c r="K92" s="954"/>
      <c r="L92" s="954"/>
      <c r="M92" s="954"/>
      <c r="N92" s="954"/>
      <c r="O92" s="954"/>
      <c r="P92" s="954"/>
      <c r="Q92" s="954"/>
      <c r="R92" s="954"/>
      <c r="S92" s="954"/>
      <c r="T92" s="954"/>
      <c r="U92" s="954"/>
      <c r="V92" s="954"/>
      <c r="W92" s="954"/>
      <c r="X92" s="954"/>
      <c r="Y92" s="954"/>
      <c r="Z92" s="954"/>
      <c r="AA92" s="954"/>
      <c r="AB92" s="954"/>
      <c r="AC92" s="954"/>
      <c r="AD92" s="954"/>
      <c r="AE92" s="954"/>
      <c r="AF92" s="954"/>
      <c r="AG92" s="954"/>
      <c r="AH92" s="954"/>
      <c r="AI92" s="954"/>
      <c r="AJ92" s="954"/>
      <c r="AK92" s="954"/>
      <c r="AL92" s="954"/>
      <c r="AM92" s="954"/>
      <c r="AN92" s="954"/>
      <c r="AO92" s="954"/>
      <c r="AP92" s="954"/>
      <c r="AQ92" s="954"/>
      <c r="AR92" s="954"/>
      <c r="AS92" s="732"/>
      <c r="AT92" s="1066"/>
      <c r="AU92" s="1067"/>
      <c r="AV92" s="1067"/>
      <c r="AW92" s="1067"/>
      <c r="AX92" s="1067"/>
      <c r="AY92" s="1067"/>
      <c r="AZ92" s="1067"/>
      <c r="BA92" s="1067"/>
      <c r="BB92" s="1067"/>
      <c r="BC92" s="1067"/>
      <c r="BD92" s="1067"/>
      <c r="BE92" s="1067"/>
      <c r="BF92" s="1067"/>
      <c r="BG92" s="1067"/>
      <c r="BH92" s="1068"/>
      <c r="BI92" s="1095"/>
      <c r="BJ92" s="1071"/>
      <c r="BK92" s="1071"/>
      <c r="BL92" s="1071"/>
      <c r="BM92" s="1071"/>
      <c r="BN92" s="1071"/>
      <c r="BO92" s="1071"/>
      <c r="BP92" s="1071"/>
      <c r="BQ92" s="1071"/>
      <c r="BR92" s="1071"/>
      <c r="BS92" s="1071"/>
      <c r="BT92" s="1071"/>
      <c r="BU92" s="1071"/>
      <c r="BV92" s="1071"/>
      <c r="BW92" s="1071"/>
      <c r="BX92" s="1071"/>
      <c r="BY92" s="1071"/>
      <c r="BZ92" s="1071"/>
      <c r="CA92" s="1097"/>
      <c r="CB92" s="1071"/>
      <c r="CC92" s="1071"/>
      <c r="CD92" s="1071"/>
      <c r="CE92" s="1071"/>
      <c r="CF92" s="1071"/>
      <c r="CG92" s="1071"/>
      <c r="CH92" s="1071"/>
      <c r="CI92" s="1071"/>
      <c r="CJ92" s="1071"/>
      <c r="CK92" s="1071"/>
      <c r="CL92" s="1071"/>
      <c r="CM92" s="1071"/>
      <c r="CN92" s="1071"/>
      <c r="CO92" s="1071"/>
      <c r="CP92" s="1071"/>
      <c r="CQ92" s="1071"/>
      <c r="CR92" s="1071"/>
      <c r="CS92" s="1071"/>
      <c r="CT92" s="1072"/>
      <c r="CU92" s="1097"/>
      <c r="CV92" s="1071"/>
      <c r="CW92" s="1071"/>
      <c r="CX92" s="1071"/>
      <c r="CY92" s="1071"/>
      <c r="CZ92" s="1071"/>
      <c r="DA92" s="1071"/>
      <c r="DB92" s="1071"/>
      <c r="DC92" s="1071"/>
      <c r="DD92" s="1071"/>
      <c r="DE92" s="1071"/>
      <c r="DF92" s="1071"/>
      <c r="DG92" s="1071"/>
      <c r="DH92" s="1071"/>
      <c r="DI92" s="1071"/>
      <c r="DJ92" s="1071"/>
      <c r="DK92" s="1071"/>
      <c r="DL92" s="1071"/>
      <c r="DM92" s="1071"/>
      <c r="DN92" s="1071"/>
      <c r="DO92" s="1072"/>
      <c r="DP92" s="1089"/>
      <c r="DQ92" s="1090"/>
      <c r="DR92" s="1086"/>
      <c r="DS92" s="1086"/>
      <c r="DT92" s="1086"/>
      <c r="DU92" s="1086"/>
      <c r="DV92" s="1086"/>
      <c r="DW92" s="1086"/>
      <c r="DX92" s="1086"/>
      <c r="DY92" s="1086"/>
      <c r="DZ92" s="1086"/>
      <c r="EA92" s="1086"/>
      <c r="EB92" s="1086"/>
      <c r="EC92" s="1086"/>
      <c r="ED92" s="1086"/>
      <c r="EE92" s="1086"/>
      <c r="EF92" s="1086"/>
      <c r="EG92" s="1086"/>
      <c r="EH92" s="1086"/>
      <c r="EI92" s="1087"/>
      <c r="EJ92" s="1088"/>
      <c r="EK92" s="1089"/>
      <c r="EL92" s="1090"/>
      <c r="EM92" s="1086"/>
      <c r="EN92" s="1086"/>
      <c r="EO92" s="1086"/>
      <c r="EP92" s="1086"/>
      <c r="EQ92" s="1086"/>
      <c r="ER92" s="1086"/>
      <c r="ES92" s="1086"/>
      <c r="ET92" s="1086"/>
      <c r="EU92" s="1086"/>
      <c r="EV92" s="1086"/>
      <c r="EW92" s="1086"/>
      <c r="EX92" s="1086"/>
      <c r="EY92" s="1086"/>
      <c r="EZ92" s="1086"/>
      <c r="FA92" s="1086"/>
      <c r="FB92" s="1090"/>
      <c r="FC92" s="1131"/>
      <c r="FD92" s="1090"/>
      <c r="FE92" s="1090"/>
      <c r="FF92" s="1132"/>
      <c r="FG92" s="1132"/>
      <c r="FH92" s="1132"/>
      <c r="FI92" s="1132"/>
      <c r="FJ92" s="1132"/>
      <c r="FK92" s="1132"/>
      <c r="FL92" s="1132"/>
      <c r="FM92" s="1132"/>
      <c r="FN92" s="1132"/>
      <c r="FO92" s="1132"/>
      <c r="FP92" s="1132"/>
      <c r="FQ92" s="1132"/>
      <c r="FR92" s="1132"/>
      <c r="FS92" s="1132"/>
      <c r="FT92" s="1132"/>
      <c r="FU92" s="1132"/>
      <c r="FV92" s="1087"/>
      <c r="FW92" s="1087"/>
      <c r="FX92" s="1097"/>
      <c r="FY92" s="1071"/>
      <c r="FZ92" s="1071"/>
      <c r="GA92" s="1071"/>
      <c r="GB92" s="1071"/>
      <c r="GC92" s="1071"/>
      <c r="GD92" s="1071"/>
      <c r="GE92" s="1071"/>
      <c r="GF92" s="1071"/>
      <c r="GG92" s="1071"/>
      <c r="GH92" s="1071"/>
      <c r="GI92" s="1071"/>
      <c r="GJ92" s="1071"/>
      <c r="GK92" s="1071"/>
      <c r="GL92" s="1071"/>
      <c r="GM92" s="1071"/>
      <c r="GN92" s="1071"/>
      <c r="GO92" s="1071"/>
      <c r="GP92" s="1071"/>
      <c r="GQ92" s="1127"/>
      <c r="GR92" s="96"/>
    </row>
    <row r="93" spans="1:207" x14ac:dyDescent="0.2">
      <c r="A93" s="84"/>
      <c r="B93" s="954"/>
      <c r="C93" s="954"/>
      <c r="D93" s="954"/>
      <c r="E93" s="954"/>
      <c r="F93" s="954"/>
      <c r="G93" s="954"/>
      <c r="H93" s="954"/>
      <c r="I93" s="954"/>
      <c r="J93" s="954"/>
      <c r="K93" s="954"/>
      <c r="L93" s="954"/>
      <c r="M93" s="954"/>
      <c r="N93" s="954"/>
      <c r="O93" s="954"/>
      <c r="P93" s="954"/>
      <c r="Q93" s="954"/>
      <c r="R93" s="954"/>
      <c r="S93" s="954"/>
      <c r="T93" s="954"/>
      <c r="U93" s="954"/>
      <c r="V93" s="954"/>
      <c r="W93" s="954"/>
      <c r="X93" s="954"/>
      <c r="Y93" s="954"/>
      <c r="Z93" s="954"/>
      <c r="AA93" s="954"/>
      <c r="AB93" s="954"/>
      <c r="AC93" s="954"/>
      <c r="AD93" s="954"/>
      <c r="AE93" s="954"/>
      <c r="AF93" s="954"/>
      <c r="AG93" s="954"/>
      <c r="AH93" s="954"/>
      <c r="AI93" s="954"/>
      <c r="AJ93" s="954"/>
      <c r="AK93" s="954"/>
      <c r="AL93" s="954"/>
      <c r="AM93" s="954"/>
      <c r="AN93" s="954"/>
      <c r="AO93" s="954"/>
      <c r="AP93" s="954"/>
      <c r="AQ93" s="954"/>
      <c r="AR93" s="954"/>
      <c r="AS93" s="731">
        <v>5592</v>
      </c>
      <c r="AT93" s="1063" t="s">
        <v>220</v>
      </c>
      <c r="AU93" s="1064"/>
      <c r="AV93" s="1064"/>
      <c r="AW93" s="1064"/>
      <c r="AX93" s="1064"/>
      <c r="AY93" s="1064"/>
      <c r="AZ93" s="1064"/>
      <c r="BA93" s="1064"/>
      <c r="BB93" s="1064"/>
      <c r="BC93" s="1064"/>
      <c r="BD93" s="1064"/>
      <c r="BE93" s="1064"/>
      <c r="BF93" s="1064"/>
      <c r="BG93" s="1064"/>
      <c r="BH93" s="1065"/>
      <c r="BI93" s="1094">
        <v>7568453</v>
      </c>
      <c r="BJ93" s="1069"/>
      <c r="BK93" s="1069"/>
      <c r="BL93" s="1069"/>
      <c r="BM93" s="1069"/>
      <c r="BN93" s="1069"/>
      <c r="BO93" s="1069"/>
      <c r="BP93" s="1069"/>
      <c r="BQ93" s="1069"/>
      <c r="BR93" s="1069"/>
      <c r="BS93" s="1069"/>
      <c r="BT93" s="1069"/>
      <c r="BU93" s="1069"/>
      <c r="BV93" s="1069"/>
      <c r="BW93" s="1069"/>
      <c r="BX93" s="1069"/>
      <c r="BY93" s="1069"/>
      <c r="BZ93" s="1069"/>
      <c r="CA93" s="1096">
        <v>3000000</v>
      </c>
      <c r="CB93" s="1069"/>
      <c r="CC93" s="1069"/>
      <c r="CD93" s="1069"/>
      <c r="CE93" s="1069"/>
      <c r="CF93" s="1069"/>
      <c r="CG93" s="1069"/>
      <c r="CH93" s="1069"/>
      <c r="CI93" s="1069"/>
      <c r="CJ93" s="1069"/>
      <c r="CK93" s="1069"/>
      <c r="CL93" s="1069"/>
      <c r="CM93" s="1069"/>
      <c r="CN93" s="1069"/>
      <c r="CO93" s="1069"/>
      <c r="CP93" s="1069"/>
      <c r="CQ93" s="1069"/>
      <c r="CR93" s="1069"/>
      <c r="CS93" s="1069"/>
      <c r="CT93" s="1070"/>
      <c r="CU93" s="1096">
        <v>5</v>
      </c>
      <c r="CV93" s="1069"/>
      <c r="CW93" s="1069"/>
      <c r="CX93" s="1069"/>
      <c r="CY93" s="1069"/>
      <c r="CZ93" s="1069"/>
      <c r="DA93" s="1069"/>
      <c r="DB93" s="1069"/>
      <c r="DC93" s="1069"/>
      <c r="DD93" s="1069"/>
      <c r="DE93" s="1069"/>
      <c r="DF93" s="1069"/>
      <c r="DG93" s="1069"/>
      <c r="DH93" s="1069"/>
      <c r="DI93" s="1069"/>
      <c r="DJ93" s="1069"/>
      <c r="DK93" s="1069"/>
      <c r="DL93" s="1069"/>
      <c r="DM93" s="1069"/>
      <c r="DN93" s="1069"/>
      <c r="DO93" s="1070"/>
      <c r="DP93" s="1082"/>
      <c r="DQ93" s="1083"/>
      <c r="DR93" s="1069"/>
      <c r="DS93" s="1069"/>
      <c r="DT93" s="1069"/>
      <c r="DU93" s="1069"/>
      <c r="DV93" s="1069"/>
      <c r="DW93" s="1069"/>
      <c r="DX93" s="1069"/>
      <c r="DY93" s="1069"/>
      <c r="DZ93" s="1069"/>
      <c r="EA93" s="1069"/>
      <c r="EB93" s="1069"/>
      <c r="EC93" s="1069"/>
      <c r="ED93" s="1069"/>
      <c r="EE93" s="1069"/>
      <c r="EF93" s="1069"/>
      <c r="EG93" s="1069"/>
      <c r="EH93" s="1069"/>
      <c r="EI93" s="1073"/>
      <c r="EJ93" s="1074"/>
      <c r="EK93" s="1082"/>
      <c r="EL93" s="1083"/>
      <c r="EM93" s="1069">
        <v>602975</v>
      </c>
      <c r="EN93" s="1069"/>
      <c r="EO93" s="1069"/>
      <c r="EP93" s="1069"/>
      <c r="EQ93" s="1069"/>
      <c r="ER93" s="1069"/>
      <c r="ES93" s="1069"/>
      <c r="ET93" s="1069"/>
      <c r="EU93" s="1069"/>
      <c r="EV93" s="1069"/>
      <c r="EW93" s="1069"/>
      <c r="EX93" s="1069"/>
      <c r="EY93" s="1069"/>
      <c r="EZ93" s="1069"/>
      <c r="FA93" s="1069"/>
      <c r="FB93" s="1073"/>
      <c r="FC93" s="1074"/>
      <c r="FD93" s="1083"/>
      <c r="FE93" s="1083"/>
      <c r="FF93" s="1128">
        <v>-157712</v>
      </c>
      <c r="FG93" s="1128"/>
      <c r="FH93" s="1128"/>
      <c r="FI93" s="1128"/>
      <c r="FJ93" s="1128"/>
      <c r="FK93" s="1128"/>
      <c r="FL93" s="1128"/>
      <c r="FM93" s="1128"/>
      <c r="FN93" s="1128"/>
      <c r="FO93" s="1128"/>
      <c r="FP93" s="1128"/>
      <c r="FQ93" s="1128"/>
      <c r="FR93" s="1128"/>
      <c r="FS93" s="1128"/>
      <c r="FT93" s="1128"/>
      <c r="FU93" s="1128"/>
      <c r="FV93" s="1073"/>
      <c r="FW93" s="1073"/>
      <c r="FX93" s="1096">
        <v>11013721</v>
      </c>
      <c r="FY93" s="1069"/>
      <c r="FZ93" s="1069"/>
      <c r="GA93" s="1069"/>
      <c r="GB93" s="1069"/>
      <c r="GC93" s="1069"/>
      <c r="GD93" s="1069"/>
      <c r="GE93" s="1069"/>
      <c r="GF93" s="1069"/>
      <c r="GG93" s="1069"/>
      <c r="GH93" s="1069"/>
      <c r="GI93" s="1069"/>
      <c r="GJ93" s="1069"/>
      <c r="GK93" s="1069"/>
      <c r="GL93" s="1069"/>
      <c r="GM93" s="1069"/>
      <c r="GN93" s="1069"/>
      <c r="GO93" s="1069"/>
      <c r="GP93" s="1069"/>
      <c r="GQ93" s="1126"/>
      <c r="GR93" s="96"/>
    </row>
    <row r="94" spans="1:207" x14ac:dyDescent="0.2">
      <c r="A94" s="101"/>
      <c r="B94" s="955"/>
      <c r="C94" s="955"/>
      <c r="D94" s="955"/>
      <c r="E94" s="955"/>
      <c r="F94" s="955"/>
      <c r="G94" s="955"/>
      <c r="H94" s="955"/>
      <c r="I94" s="955"/>
      <c r="J94" s="955"/>
      <c r="K94" s="955"/>
      <c r="L94" s="955"/>
      <c r="M94" s="955"/>
      <c r="N94" s="955"/>
      <c r="O94" s="955"/>
      <c r="P94" s="955"/>
      <c r="Q94" s="955"/>
      <c r="R94" s="955"/>
      <c r="S94" s="955"/>
      <c r="T94" s="955"/>
      <c r="U94" s="955"/>
      <c r="V94" s="955"/>
      <c r="W94" s="955"/>
      <c r="X94" s="955"/>
      <c r="Y94" s="955"/>
      <c r="Z94" s="955"/>
      <c r="AA94" s="955"/>
      <c r="AB94" s="955"/>
      <c r="AC94" s="955"/>
      <c r="AD94" s="955"/>
      <c r="AE94" s="955"/>
      <c r="AF94" s="955"/>
      <c r="AG94" s="955"/>
      <c r="AH94" s="955"/>
      <c r="AI94" s="955"/>
      <c r="AJ94" s="955"/>
      <c r="AK94" s="955"/>
      <c r="AL94" s="955"/>
      <c r="AM94" s="955"/>
      <c r="AN94" s="955"/>
      <c r="AO94" s="955"/>
      <c r="AP94" s="955"/>
      <c r="AQ94" s="955"/>
      <c r="AR94" s="955"/>
      <c r="AS94" s="732"/>
      <c r="AT94" s="1066"/>
      <c r="AU94" s="1067"/>
      <c r="AV94" s="1067"/>
      <c r="AW94" s="1067"/>
      <c r="AX94" s="1067"/>
      <c r="AY94" s="1067"/>
      <c r="AZ94" s="1067"/>
      <c r="BA94" s="1067"/>
      <c r="BB94" s="1067"/>
      <c r="BC94" s="1067"/>
      <c r="BD94" s="1067"/>
      <c r="BE94" s="1067"/>
      <c r="BF94" s="1067"/>
      <c r="BG94" s="1067"/>
      <c r="BH94" s="1068"/>
      <c r="BI94" s="1095"/>
      <c r="BJ94" s="1071"/>
      <c r="BK94" s="1071"/>
      <c r="BL94" s="1071"/>
      <c r="BM94" s="1071"/>
      <c r="BN94" s="1071"/>
      <c r="BO94" s="1071"/>
      <c r="BP94" s="1071"/>
      <c r="BQ94" s="1071"/>
      <c r="BR94" s="1071"/>
      <c r="BS94" s="1071"/>
      <c r="BT94" s="1071"/>
      <c r="BU94" s="1071"/>
      <c r="BV94" s="1071"/>
      <c r="BW94" s="1071"/>
      <c r="BX94" s="1071"/>
      <c r="BY94" s="1071"/>
      <c r="BZ94" s="1071"/>
      <c r="CA94" s="1097"/>
      <c r="CB94" s="1071"/>
      <c r="CC94" s="1071"/>
      <c r="CD94" s="1071"/>
      <c r="CE94" s="1071"/>
      <c r="CF94" s="1071"/>
      <c r="CG94" s="1071"/>
      <c r="CH94" s="1071"/>
      <c r="CI94" s="1071"/>
      <c r="CJ94" s="1071"/>
      <c r="CK94" s="1071"/>
      <c r="CL94" s="1071"/>
      <c r="CM94" s="1071"/>
      <c r="CN94" s="1071"/>
      <c r="CO94" s="1071"/>
      <c r="CP94" s="1071"/>
      <c r="CQ94" s="1071"/>
      <c r="CR94" s="1071"/>
      <c r="CS94" s="1071"/>
      <c r="CT94" s="1072"/>
      <c r="CU94" s="1097"/>
      <c r="CV94" s="1071"/>
      <c r="CW94" s="1071"/>
      <c r="CX94" s="1071"/>
      <c r="CY94" s="1071"/>
      <c r="CZ94" s="1071"/>
      <c r="DA94" s="1071"/>
      <c r="DB94" s="1071"/>
      <c r="DC94" s="1071"/>
      <c r="DD94" s="1071"/>
      <c r="DE94" s="1071"/>
      <c r="DF94" s="1071"/>
      <c r="DG94" s="1071"/>
      <c r="DH94" s="1071"/>
      <c r="DI94" s="1071"/>
      <c r="DJ94" s="1071"/>
      <c r="DK94" s="1071"/>
      <c r="DL94" s="1071"/>
      <c r="DM94" s="1071"/>
      <c r="DN94" s="1071"/>
      <c r="DO94" s="1072"/>
      <c r="DP94" s="1084"/>
      <c r="DQ94" s="1085"/>
      <c r="DR94" s="1071"/>
      <c r="DS94" s="1071"/>
      <c r="DT94" s="1071"/>
      <c r="DU94" s="1071"/>
      <c r="DV94" s="1071"/>
      <c r="DW94" s="1071"/>
      <c r="DX94" s="1071"/>
      <c r="DY94" s="1071"/>
      <c r="DZ94" s="1071"/>
      <c r="EA94" s="1071"/>
      <c r="EB94" s="1071"/>
      <c r="EC94" s="1071"/>
      <c r="ED94" s="1071"/>
      <c r="EE94" s="1071"/>
      <c r="EF94" s="1071"/>
      <c r="EG94" s="1071"/>
      <c r="EH94" s="1071"/>
      <c r="EI94" s="1075"/>
      <c r="EJ94" s="1076"/>
      <c r="EK94" s="1084"/>
      <c r="EL94" s="1085"/>
      <c r="EM94" s="1071"/>
      <c r="EN94" s="1071"/>
      <c r="EO94" s="1071"/>
      <c r="EP94" s="1071"/>
      <c r="EQ94" s="1071"/>
      <c r="ER94" s="1071"/>
      <c r="ES94" s="1071"/>
      <c r="ET94" s="1071"/>
      <c r="EU94" s="1071"/>
      <c r="EV94" s="1071"/>
      <c r="EW94" s="1071"/>
      <c r="EX94" s="1071"/>
      <c r="EY94" s="1071"/>
      <c r="EZ94" s="1071"/>
      <c r="FA94" s="1071"/>
      <c r="FB94" s="1075"/>
      <c r="FC94" s="1076"/>
      <c r="FD94" s="1085"/>
      <c r="FE94" s="1085"/>
      <c r="FF94" s="1129"/>
      <c r="FG94" s="1129"/>
      <c r="FH94" s="1129"/>
      <c r="FI94" s="1129"/>
      <c r="FJ94" s="1129"/>
      <c r="FK94" s="1129"/>
      <c r="FL94" s="1129"/>
      <c r="FM94" s="1129"/>
      <c r="FN94" s="1129"/>
      <c r="FO94" s="1129"/>
      <c r="FP94" s="1129"/>
      <c r="FQ94" s="1129"/>
      <c r="FR94" s="1129"/>
      <c r="FS94" s="1129"/>
      <c r="FT94" s="1129"/>
      <c r="FU94" s="1129"/>
      <c r="FV94" s="1075"/>
      <c r="FW94" s="1075"/>
      <c r="FX94" s="1097"/>
      <c r="FY94" s="1071"/>
      <c r="FZ94" s="1071"/>
      <c r="GA94" s="1071"/>
      <c r="GB94" s="1071"/>
      <c r="GC94" s="1071"/>
      <c r="GD94" s="1071"/>
      <c r="GE94" s="1071"/>
      <c r="GF94" s="1071"/>
      <c r="GG94" s="1071"/>
      <c r="GH94" s="1071"/>
      <c r="GI94" s="1071"/>
      <c r="GJ94" s="1071"/>
      <c r="GK94" s="1071"/>
      <c r="GL94" s="1071"/>
      <c r="GM94" s="1071"/>
      <c r="GN94" s="1071"/>
      <c r="GO94" s="1071"/>
      <c r="GP94" s="1071"/>
      <c r="GQ94" s="1127"/>
      <c r="GR94" s="96"/>
    </row>
    <row r="95" spans="1:207" x14ac:dyDescent="0.2">
      <c r="A95" s="108"/>
      <c r="B95" s="862" t="s">
        <v>652</v>
      </c>
      <c r="C95" s="862"/>
      <c r="D95" s="862"/>
      <c r="E95" s="862"/>
      <c r="F95" s="862"/>
      <c r="G95" s="862"/>
      <c r="H95" s="862"/>
      <c r="I95" s="862"/>
      <c r="J95" s="862"/>
      <c r="K95" s="862"/>
      <c r="L95" s="862"/>
      <c r="M95" s="862"/>
      <c r="N95" s="862"/>
      <c r="O95" s="862"/>
      <c r="P95" s="862"/>
      <c r="Q95" s="862"/>
      <c r="R95" s="862"/>
      <c r="S95" s="862"/>
      <c r="T95" s="862"/>
      <c r="U95" s="862"/>
      <c r="V95" s="862"/>
      <c r="W95" s="862"/>
      <c r="X95" s="862"/>
      <c r="Y95" s="862"/>
      <c r="Z95" s="862"/>
      <c r="AA95" s="862"/>
      <c r="AB95" s="862"/>
      <c r="AC95" s="862"/>
      <c r="AD95" s="862"/>
      <c r="AE95" s="862"/>
      <c r="AF95" s="862"/>
      <c r="AG95" s="862"/>
      <c r="AH95" s="862"/>
      <c r="AI95" s="862"/>
      <c r="AJ95" s="862"/>
      <c r="AK95" s="862"/>
      <c r="AL95" s="862"/>
      <c r="AM95" s="862"/>
      <c r="AN95" s="862"/>
      <c r="AO95" s="862"/>
      <c r="AP95" s="862"/>
      <c r="AQ95" s="862"/>
      <c r="AR95" s="862"/>
      <c r="AS95" s="928">
        <v>5587</v>
      </c>
      <c r="AT95" s="1119" t="s">
        <v>219</v>
      </c>
      <c r="AU95" s="1120"/>
      <c r="AV95" s="1120"/>
      <c r="AW95" s="1120"/>
      <c r="AX95" s="1120"/>
      <c r="AY95" s="1120"/>
      <c r="AZ95" s="1120"/>
      <c r="BA95" s="1120"/>
      <c r="BB95" s="1120"/>
      <c r="BC95" s="1120"/>
      <c r="BD95" s="1120"/>
      <c r="BE95" s="1120"/>
      <c r="BF95" s="1120"/>
      <c r="BG95" s="1120"/>
      <c r="BH95" s="1121"/>
      <c r="BI95" s="845">
        <v>5717274</v>
      </c>
      <c r="BJ95" s="839"/>
      <c r="BK95" s="839"/>
      <c r="BL95" s="839"/>
      <c r="BM95" s="839"/>
      <c r="BN95" s="839"/>
      <c r="BO95" s="839"/>
      <c r="BP95" s="839"/>
      <c r="BQ95" s="839"/>
      <c r="BR95" s="839"/>
      <c r="BS95" s="839"/>
      <c r="BT95" s="839"/>
      <c r="BU95" s="839"/>
      <c r="BV95" s="839"/>
      <c r="BW95" s="839"/>
      <c r="BX95" s="839"/>
      <c r="BY95" s="839"/>
      <c r="BZ95" s="839"/>
      <c r="CA95" s="838">
        <v>245000</v>
      </c>
      <c r="CB95" s="839"/>
      <c r="CC95" s="839"/>
      <c r="CD95" s="839"/>
      <c r="CE95" s="839"/>
      <c r="CF95" s="839"/>
      <c r="CG95" s="839"/>
      <c r="CH95" s="839"/>
      <c r="CI95" s="839"/>
      <c r="CJ95" s="839"/>
      <c r="CK95" s="839"/>
      <c r="CL95" s="839"/>
      <c r="CM95" s="839"/>
      <c r="CN95" s="839"/>
      <c r="CO95" s="839"/>
      <c r="CP95" s="839"/>
      <c r="CQ95" s="839"/>
      <c r="CR95" s="839"/>
      <c r="CS95" s="839"/>
      <c r="CT95" s="840"/>
      <c r="CU95" s="838">
        <v>186421</v>
      </c>
      <c r="CV95" s="839"/>
      <c r="CW95" s="839"/>
      <c r="CX95" s="839"/>
      <c r="CY95" s="839"/>
      <c r="CZ95" s="839"/>
      <c r="DA95" s="839"/>
      <c r="DB95" s="839"/>
      <c r="DC95" s="839"/>
      <c r="DD95" s="839"/>
      <c r="DE95" s="839"/>
      <c r="DF95" s="839"/>
      <c r="DG95" s="839"/>
      <c r="DH95" s="839"/>
      <c r="DI95" s="839"/>
      <c r="DJ95" s="839"/>
      <c r="DK95" s="839"/>
      <c r="DL95" s="839"/>
      <c r="DM95" s="839"/>
      <c r="DN95" s="839"/>
      <c r="DO95" s="840"/>
      <c r="DP95" s="1125"/>
      <c r="DQ95" s="829"/>
      <c r="DR95" s="839">
        <v>-6396559</v>
      </c>
      <c r="DS95" s="839"/>
      <c r="DT95" s="839"/>
      <c r="DU95" s="839"/>
      <c r="DV95" s="839"/>
      <c r="DW95" s="839"/>
      <c r="DX95" s="839"/>
      <c r="DY95" s="839"/>
      <c r="DZ95" s="839"/>
      <c r="EA95" s="839"/>
      <c r="EB95" s="839"/>
      <c r="EC95" s="839"/>
      <c r="ED95" s="839"/>
      <c r="EE95" s="839"/>
      <c r="EF95" s="839"/>
      <c r="EG95" s="839"/>
      <c r="EH95" s="839"/>
      <c r="EI95" s="842"/>
      <c r="EJ95" s="894"/>
      <c r="EK95" s="1125"/>
      <c r="EL95" s="829"/>
      <c r="EM95" s="839">
        <v>-30580</v>
      </c>
      <c r="EN95" s="839"/>
      <c r="EO95" s="839"/>
      <c r="EP95" s="839"/>
      <c r="EQ95" s="839"/>
      <c r="ER95" s="839"/>
      <c r="ES95" s="839"/>
      <c r="ET95" s="839"/>
      <c r="EU95" s="839"/>
      <c r="EV95" s="839"/>
      <c r="EW95" s="839"/>
      <c r="EX95" s="839"/>
      <c r="EY95" s="839"/>
      <c r="EZ95" s="839"/>
      <c r="FA95" s="839"/>
      <c r="FB95" s="842"/>
      <c r="FC95" s="894"/>
      <c r="FD95" s="884">
        <v>2535365</v>
      </c>
      <c r="FE95" s="884"/>
      <c r="FF95" s="884"/>
      <c r="FG95" s="884"/>
      <c r="FH95" s="884"/>
      <c r="FI95" s="884"/>
      <c r="FJ95" s="884"/>
      <c r="FK95" s="884"/>
      <c r="FL95" s="884"/>
      <c r="FM95" s="884"/>
      <c r="FN95" s="884"/>
      <c r="FO95" s="884"/>
      <c r="FP95" s="884"/>
      <c r="FQ95" s="884"/>
      <c r="FR95" s="884"/>
      <c r="FS95" s="884"/>
      <c r="FT95" s="884"/>
      <c r="FU95" s="884"/>
      <c r="FV95" s="884"/>
      <c r="FW95" s="885"/>
      <c r="FX95" s="838">
        <v>2256922</v>
      </c>
      <c r="FY95" s="839"/>
      <c r="FZ95" s="839"/>
      <c r="GA95" s="839"/>
      <c r="GB95" s="839"/>
      <c r="GC95" s="839"/>
      <c r="GD95" s="839"/>
      <c r="GE95" s="839"/>
      <c r="GF95" s="839"/>
      <c r="GG95" s="839"/>
      <c r="GH95" s="839"/>
      <c r="GI95" s="839"/>
      <c r="GJ95" s="839"/>
      <c r="GK95" s="839"/>
      <c r="GL95" s="839"/>
      <c r="GM95" s="839"/>
      <c r="GN95" s="839"/>
      <c r="GO95" s="839"/>
      <c r="GP95" s="839"/>
      <c r="GQ95" s="841"/>
    </row>
    <row r="96" spans="1:207" x14ac:dyDescent="0.2">
      <c r="A96" s="109"/>
      <c r="B96" s="863"/>
      <c r="C96" s="863"/>
      <c r="D96" s="863"/>
      <c r="E96" s="863"/>
      <c r="F96" s="863"/>
      <c r="G96" s="863"/>
      <c r="H96" s="863"/>
      <c r="I96" s="863"/>
      <c r="J96" s="863"/>
      <c r="K96" s="863"/>
      <c r="L96" s="863"/>
      <c r="M96" s="863"/>
      <c r="N96" s="863"/>
      <c r="O96" s="863"/>
      <c r="P96" s="863"/>
      <c r="Q96" s="863"/>
      <c r="R96" s="863"/>
      <c r="S96" s="863"/>
      <c r="T96" s="863"/>
      <c r="U96" s="863"/>
      <c r="V96" s="863"/>
      <c r="W96" s="863"/>
      <c r="X96" s="863"/>
      <c r="Y96" s="863"/>
      <c r="Z96" s="863"/>
      <c r="AA96" s="863"/>
      <c r="AB96" s="863"/>
      <c r="AC96" s="863"/>
      <c r="AD96" s="863"/>
      <c r="AE96" s="863"/>
      <c r="AF96" s="863"/>
      <c r="AG96" s="863"/>
      <c r="AH96" s="863"/>
      <c r="AI96" s="863"/>
      <c r="AJ96" s="863"/>
      <c r="AK96" s="863"/>
      <c r="AL96" s="863"/>
      <c r="AM96" s="863"/>
      <c r="AN96" s="863"/>
      <c r="AO96" s="863"/>
      <c r="AP96" s="863"/>
      <c r="AQ96" s="863"/>
      <c r="AR96" s="863"/>
      <c r="AS96" s="927"/>
      <c r="AT96" s="1122"/>
      <c r="AU96" s="1123"/>
      <c r="AV96" s="1123"/>
      <c r="AW96" s="1123"/>
      <c r="AX96" s="1123"/>
      <c r="AY96" s="1123"/>
      <c r="AZ96" s="1123"/>
      <c r="BA96" s="1123"/>
      <c r="BB96" s="1123"/>
      <c r="BC96" s="1123"/>
      <c r="BD96" s="1123"/>
      <c r="BE96" s="1123"/>
      <c r="BF96" s="1123"/>
      <c r="BG96" s="1123"/>
      <c r="BH96" s="1124"/>
      <c r="BI96" s="870"/>
      <c r="BJ96" s="852"/>
      <c r="BK96" s="852"/>
      <c r="BL96" s="852"/>
      <c r="BM96" s="852"/>
      <c r="BN96" s="852"/>
      <c r="BO96" s="852"/>
      <c r="BP96" s="852"/>
      <c r="BQ96" s="852"/>
      <c r="BR96" s="852"/>
      <c r="BS96" s="852"/>
      <c r="BT96" s="852"/>
      <c r="BU96" s="852"/>
      <c r="BV96" s="852"/>
      <c r="BW96" s="852"/>
      <c r="BX96" s="852"/>
      <c r="BY96" s="852"/>
      <c r="BZ96" s="852"/>
      <c r="CA96" s="855"/>
      <c r="CB96" s="852"/>
      <c r="CC96" s="852"/>
      <c r="CD96" s="852"/>
      <c r="CE96" s="852"/>
      <c r="CF96" s="852"/>
      <c r="CG96" s="852"/>
      <c r="CH96" s="852"/>
      <c r="CI96" s="852"/>
      <c r="CJ96" s="852"/>
      <c r="CK96" s="852"/>
      <c r="CL96" s="852"/>
      <c r="CM96" s="852"/>
      <c r="CN96" s="852"/>
      <c r="CO96" s="852"/>
      <c r="CP96" s="852"/>
      <c r="CQ96" s="852"/>
      <c r="CR96" s="852"/>
      <c r="CS96" s="852"/>
      <c r="CT96" s="853"/>
      <c r="CU96" s="855"/>
      <c r="CV96" s="852"/>
      <c r="CW96" s="852"/>
      <c r="CX96" s="852"/>
      <c r="CY96" s="852"/>
      <c r="CZ96" s="852"/>
      <c r="DA96" s="852"/>
      <c r="DB96" s="852"/>
      <c r="DC96" s="852"/>
      <c r="DD96" s="852"/>
      <c r="DE96" s="852"/>
      <c r="DF96" s="852"/>
      <c r="DG96" s="852"/>
      <c r="DH96" s="852"/>
      <c r="DI96" s="852"/>
      <c r="DJ96" s="852"/>
      <c r="DK96" s="852"/>
      <c r="DL96" s="852"/>
      <c r="DM96" s="852"/>
      <c r="DN96" s="852"/>
      <c r="DO96" s="853"/>
      <c r="DP96" s="1125"/>
      <c r="DQ96" s="829"/>
      <c r="DR96" s="839"/>
      <c r="DS96" s="839"/>
      <c r="DT96" s="839"/>
      <c r="DU96" s="839"/>
      <c r="DV96" s="839"/>
      <c r="DW96" s="839"/>
      <c r="DX96" s="839"/>
      <c r="DY96" s="839"/>
      <c r="DZ96" s="839"/>
      <c r="EA96" s="839"/>
      <c r="EB96" s="839"/>
      <c r="EC96" s="839"/>
      <c r="ED96" s="839"/>
      <c r="EE96" s="839"/>
      <c r="EF96" s="839"/>
      <c r="EG96" s="839"/>
      <c r="EH96" s="839"/>
      <c r="EI96" s="842"/>
      <c r="EJ96" s="894"/>
      <c r="EK96" s="1125"/>
      <c r="EL96" s="829"/>
      <c r="EM96" s="839"/>
      <c r="EN96" s="839"/>
      <c r="EO96" s="839"/>
      <c r="EP96" s="839"/>
      <c r="EQ96" s="839"/>
      <c r="ER96" s="839"/>
      <c r="ES96" s="839"/>
      <c r="ET96" s="839"/>
      <c r="EU96" s="839"/>
      <c r="EV96" s="839"/>
      <c r="EW96" s="839"/>
      <c r="EX96" s="839"/>
      <c r="EY96" s="839"/>
      <c r="EZ96" s="839"/>
      <c r="FA96" s="839"/>
      <c r="FB96" s="842"/>
      <c r="FC96" s="894"/>
      <c r="FD96" s="852"/>
      <c r="FE96" s="852"/>
      <c r="FF96" s="852"/>
      <c r="FG96" s="852"/>
      <c r="FH96" s="852"/>
      <c r="FI96" s="852"/>
      <c r="FJ96" s="852"/>
      <c r="FK96" s="852"/>
      <c r="FL96" s="852"/>
      <c r="FM96" s="852"/>
      <c r="FN96" s="852"/>
      <c r="FO96" s="852"/>
      <c r="FP96" s="852"/>
      <c r="FQ96" s="852"/>
      <c r="FR96" s="852"/>
      <c r="FS96" s="852"/>
      <c r="FT96" s="852"/>
      <c r="FU96" s="852"/>
      <c r="FV96" s="852"/>
      <c r="FW96" s="853"/>
      <c r="FX96" s="855"/>
      <c r="FY96" s="852"/>
      <c r="FZ96" s="852"/>
      <c r="GA96" s="852"/>
      <c r="GB96" s="852"/>
      <c r="GC96" s="852"/>
      <c r="GD96" s="852"/>
      <c r="GE96" s="852"/>
      <c r="GF96" s="852"/>
      <c r="GG96" s="852"/>
      <c r="GH96" s="852"/>
      <c r="GI96" s="852"/>
      <c r="GJ96" s="852"/>
      <c r="GK96" s="852"/>
      <c r="GL96" s="852"/>
      <c r="GM96" s="852"/>
      <c r="GN96" s="852"/>
      <c r="GO96" s="852"/>
      <c r="GP96" s="852"/>
      <c r="GQ96" s="878"/>
    </row>
    <row r="97" spans="1:199" x14ac:dyDescent="0.2">
      <c r="A97" s="109"/>
      <c r="B97" s="863"/>
      <c r="C97" s="863"/>
      <c r="D97" s="863"/>
      <c r="E97" s="863"/>
      <c r="F97" s="863"/>
      <c r="G97" s="863"/>
      <c r="H97" s="863"/>
      <c r="I97" s="863"/>
      <c r="J97" s="863"/>
      <c r="K97" s="863"/>
      <c r="L97" s="863"/>
      <c r="M97" s="863"/>
      <c r="N97" s="863"/>
      <c r="O97" s="863"/>
      <c r="P97" s="863"/>
      <c r="Q97" s="863"/>
      <c r="R97" s="863"/>
      <c r="S97" s="863"/>
      <c r="T97" s="863"/>
      <c r="U97" s="863"/>
      <c r="V97" s="863"/>
      <c r="W97" s="863"/>
      <c r="X97" s="863"/>
      <c r="Y97" s="863"/>
      <c r="Z97" s="863"/>
      <c r="AA97" s="863"/>
      <c r="AB97" s="863"/>
      <c r="AC97" s="863"/>
      <c r="AD97" s="863"/>
      <c r="AE97" s="863"/>
      <c r="AF97" s="863"/>
      <c r="AG97" s="863"/>
      <c r="AH97" s="863"/>
      <c r="AI97" s="863"/>
      <c r="AJ97" s="863"/>
      <c r="AK97" s="863"/>
      <c r="AL97" s="863"/>
      <c r="AM97" s="863"/>
      <c r="AN97" s="863"/>
      <c r="AO97" s="863"/>
      <c r="AP97" s="863"/>
      <c r="AQ97" s="863"/>
      <c r="AR97" s="863"/>
      <c r="AS97" s="928">
        <v>5593</v>
      </c>
      <c r="AT97" s="1119" t="s">
        <v>220</v>
      </c>
      <c r="AU97" s="1120"/>
      <c r="AV97" s="1120"/>
      <c r="AW97" s="1120"/>
      <c r="AX97" s="1120"/>
      <c r="AY97" s="1120"/>
      <c r="AZ97" s="1120"/>
      <c r="BA97" s="1120"/>
      <c r="BB97" s="1120"/>
      <c r="BC97" s="1120"/>
      <c r="BD97" s="1120"/>
      <c r="BE97" s="1120"/>
      <c r="BF97" s="1120"/>
      <c r="BG97" s="1120"/>
      <c r="BH97" s="1121"/>
      <c r="BI97" s="888">
        <v>10427214</v>
      </c>
      <c r="BJ97" s="884"/>
      <c r="BK97" s="884"/>
      <c r="BL97" s="884"/>
      <c r="BM97" s="884"/>
      <c r="BN97" s="884"/>
      <c r="BO97" s="884"/>
      <c r="BP97" s="884"/>
      <c r="BQ97" s="884"/>
      <c r="BR97" s="884"/>
      <c r="BS97" s="884"/>
      <c r="BT97" s="884"/>
      <c r="BU97" s="884"/>
      <c r="BV97" s="884"/>
      <c r="BW97" s="884"/>
      <c r="BX97" s="884"/>
      <c r="BY97" s="884"/>
      <c r="BZ97" s="884"/>
      <c r="CA97" s="886">
        <v>6269827</v>
      </c>
      <c r="CB97" s="884"/>
      <c r="CC97" s="884"/>
      <c r="CD97" s="884"/>
      <c r="CE97" s="884"/>
      <c r="CF97" s="884"/>
      <c r="CG97" s="884"/>
      <c r="CH97" s="884"/>
      <c r="CI97" s="884"/>
      <c r="CJ97" s="884"/>
      <c r="CK97" s="884"/>
      <c r="CL97" s="884"/>
      <c r="CM97" s="884"/>
      <c r="CN97" s="884"/>
      <c r="CO97" s="884"/>
      <c r="CP97" s="884"/>
      <c r="CQ97" s="884"/>
      <c r="CR97" s="884"/>
      <c r="CS97" s="884"/>
      <c r="CT97" s="885"/>
      <c r="CU97" s="886">
        <v>1151644</v>
      </c>
      <c r="CV97" s="884"/>
      <c r="CW97" s="884"/>
      <c r="CX97" s="884"/>
      <c r="CY97" s="884"/>
      <c r="CZ97" s="884"/>
      <c r="DA97" s="884"/>
      <c r="DB97" s="884"/>
      <c r="DC97" s="884"/>
      <c r="DD97" s="884"/>
      <c r="DE97" s="884"/>
      <c r="DF97" s="884"/>
      <c r="DG97" s="884"/>
      <c r="DH97" s="884"/>
      <c r="DI97" s="884"/>
      <c r="DJ97" s="884"/>
      <c r="DK97" s="884"/>
      <c r="DL97" s="884"/>
      <c r="DM97" s="884"/>
      <c r="DN97" s="884"/>
      <c r="DO97" s="885"/>
      <c r="DP97" s="1117"/>
      <c r="DQ97" s="890"/>
      <c r="DR97" s="884">
        <v>-15903501</v>
      </c>
      <c r="DS97" s="884"/>
      <c r="DT97" s="884"/>
      <c r="DU97" s="884"/>
      <c r="DV97" s="884"/>
      <c r="DW97" s="884"/>
      <c r="DX97" s="884"/>
      <c r="DY97" s="884"/>
      <c r="DZ97" s="884"/>
      <c r="EA97" s="884"/>
      <c r="EB97" s="884"/>
      <c r="EC97" s="884"/>
      <c r="ED97" s="884"/>
      <c r="EE97" s="884"/>
      <c r="EF97" s="884"/>
      <c r="EG97" s="884"/>
      <c r="EH97" s="884"/>
      <c r="EI97" s="891"/>
      <c r="EJ97" s="893"/>
      <c r="EK97" s="1117"/>
      <c r="EL97" s="890"/>
      <c r="EM97" s="884">
        <v>74212</v>
      </c>
      <c r="EN97" s="884"/>
      <c r="EO97" s="884"/>
      <c r="EP97" s="884"/>
      <c r="EQ97" s="884"/>
      <c r="ER97" s="884"/>
      <c r="ES97" s="884"/>
      <c r="ET97" s="884"/>
      <c r="EU97" s="884"/>
      <c r="EV97" s="884"/>
      <c r="EW97" s="884"/>
      <c r="EX97" s="884"/>
      <c r="EY97" s="884"/>
      <c r="EZ97" s="884"/>
      <c r="FA97" s="884"/>
      <c r="FB97" s="891"/>
      <c r="FC97" s="893"/>
      <c r="FD97" s="884">
        <v>3697878</v>
      </c>
      <c r="FE97" s="884"/>
      <c r="FF97" s="884"/>
      <c r="FG97" s="884"/>
      <c r="FH97" s="884"/>
      <c r="FI97" s="884"/>
      <c r="FJ97" s="884"/>
      <c r="FK97" s="884"/>
      <c r="FL97" s="884"/>
      <c r="FM97" s="884"/>
      <c r="FN97" s="884"/>
      <c r="FO97" s="884"/>
      <c r="FP97" s="884"/>
      <c r="FQ97" s="884"/>
      <c r="FR97" s="884"/>
      <c r="FS97" s="884"/>
      <c r="FT97" s="884"/>
      <c r="FU97" s="884"/>
      <c r="FV97" s="884"/>
      <c r="FW97" s="885"/>
      <c r="FX97" s="886">
        <v>5717274</v>
      </c>
      <c r="FY97" s="884"/>
      <c r="FZ97" s="884"/>
      <c r="GA97" s="884"/>
      <c r="GB97" s="884"/>
      <c r="GC97" s="884"/>
      <c r="GD97" s="884"/>
      <c r="GE97" s="884"/>
      <c r="GF97" s="884"/>
      <c r="GG97" s="884"/>
      <c r="GH97" s="884"/>
      <c r="GI97" s="884"/>
      <c r="GJ97" s="884"/>
      <c r="GK97" s="884"/>
      <c r="GL97" s="884"/>
      <c r="GM97" s="884"/>
      <c r="GN97" s="884"/>
      <c r="GO97" s="884"/>
      <c r="GP97" s="884"/>
      <c r="GQ97" s="889"/>
    </row>
    <row r="98" spans="1:199" x14ac:dyDescent="0.2">
      <c r="A98" s="110"/>
      <c r="B98" s="864"/>
      <c r="C98" s="864"/>
      <c r="D98" s="864"/>
      <c r="E98" s="864"/>
      <c r="F98" s="864"/>
      <c r="G98" s="864"/>
      <c r="H98" s="864"/>
      <c r="I98" s="864"/>
      <c r="J98" s="864"/>
      <c r="K98" s="864"/>
      <c r="L98" s="864"/>
      <c r="M98" s="864"/>
      <c r="N98" s="864"/>
      <c r="O98" s="864"/>
      <c r="P98" s="864"/>
      <c r="Q98" s="864"/>
      <c r="R98" s="864"/>
      <c r="S98" s="864"/>
      <c r="T98" s="864"/>
      <c r="U98" s="864"/>
      <c r="V98" s="864"/>
      <c r="W98" s="864"/>
      <c r="X98" s="864"/>
      <c r="Y98" s="864"/>
      <c r="Z98" s="864"/>
      <c r="AA98" s="864"/>
      <c r="AB98" s="864"/>
      <c r="AC98" s="864"/>
      <c r="AD98" s="864"/>
      <c r="AE98" s="864"/>
      <c r="AF98" s="864"/>
      <c r="AG98" s="864"/>
      <c r="AH98" s="864"/>
      <c r="AI98" s="864"/>
      <c r="AJ98" s="864"/>
      <c r="AK98" s="864"/>
      <c r="AL98" s="864"/>
      <c r="AM98" s="864"/>
      <c r="AN98" s="864"/>
      <c r="AO98" s="864"/>
      <c r="AP98" s="864"/>
      <c r="AQ98" s="864"/>
      <c r="AR98" s="864"/>
      <c r="AS98" s="927"/>
      <c r="AT98" s="1122"/>
      <c r="AU98" s="1123"/>
      <c r="AV98" s="1123"/>
      <c r="AW98" s="1123"/>
      <c r="AX98" s="1123"/>
      <c r="AY98" s="1123"/>
      <c r="AZ98" s="1123"/>
      <c r="BA98" s="1123"/>
      <c r="BB98" s="1123"/>
      <c r="BC98" s="1123"/>
      <c r="BD98" s="1123"/>
      <c r="BE98" s="1123"/>
      <c r="BF98" s="1123"/>
      <c r="BG98" s="1123"/>
      <c r="BH98" s="1124"/>
      <c r="BI98" s="870"/>
      <c r="BJ98" s="852"/>
      <c r="BK98" s="852"/>
      <c r="BL98" s="852"/>
      <c r="BM98" s="852"/>
      <c r="BN98" s="852"/>
      <c r="BO98" s="852"/>
      <c r="BP98" s="852"/>
      <c r="BQ98" s="852"/>
      <c r="BR98" s="852"/>
      <c r="BS98" s="852"/>
      <c r="BT98" s="852"/>
      <c r="BU98" s="852"/>
      <c r="BV98" s="852"/>
      <c r="BW98" s="852"/>
      <c r="BX98" s="852"/>
      <c r="BY98" s="852"/>
      <c r="BZ98" s="852"/>
      <c r="CA98" s="855"/>
      <c r="CB98" s="852"/>
      <c r="CC98" s="852"/>
      <c r="CD98" s="852"/>
      <c r="CE98" s="852"/>
      <c r="CF98" s="852"/>
      <c r="CG98" s="852"/>
      <c r="CH98" s="852"/>
      <c r="CI98" s="852"/>
      <c r="CJ98" s="852"/>
      <c r="CK98" s="852"/>
      <c r="CL98" s="852"/>
      <c r="CM98" s="852"/>
      <c r="CN98" s="852"/>
      <c r="CO98" s="852"/>
      <c r="CP98" s="852"/>
      <c r="CQ98" s="852"/>
      <c r="CR98" s="852"/>
      <c r="CS98" s="852"/>
      <c r="CT98" s="853"/>
      <c r="CU98" s="855"/>
      <c r="CV98" s="852"/>
      <c r="CW98" s="852"/>
      <c r="CX98" s="852"/>
      <c r="CY98" s="852"/>
      <c r="CZ98" s="852"/>
      <c r="DA98" s="852"/>
      <c r="DB98" s="852"/>
      <c r="DC98" s="852"/>
      <c r="DD98" s="852"/>
      <c r="DE98" s="852"/>
      <c r="DF98" s="852"/>
      <c r="DG98" s="852"/>
      <c r="DH98" s="852"/>
      <c r="DI98" s="852"/>
      <c r="DJ98" s="852"/>
      <c r="DK98" s="852"/>
      <c r="DL98" s="852"/>
      <c r="DM98" s="852"/>
      <c r="DN98" s="852"/>
      <c r="DO98" s="853"/>
      <c r="DP98" s="1118"/>
      <c r="DQ98" s="876"/>
      <c r="DR98" s="852"/>
      <c r="DS98" s="852"/>
      <c r="DT98" s="852"/>
      <c r="DU98" s="852"/>
      <c r="DV98" s="852"/>
      <c r="DW98" s="852"/>
      <c r="DX98" s="852"/>
      <c r="DY98" s="852"/>
      <c r="DZ98" s="852"/>
      <c r="EA98" s="852"/>
      <c r="EB98" s="852"/>
      <c r="EC98" s="852"/>
      <c r="ED98" s="852"/>
      <c r="EE98" s="852"/>
      <c r="EF98" s="852"/>
      <c r="EG98" s="852"/>
      <c r="EH98" s="852"/>
      <c r="EI98" s="857"/>
      <c r="EJ98" s="1116"/>
      <c r="EK98" s="1118"/>
      <c r="EL98" s="876"/>
      <c r="EM98" s="852"/>
      <c r="EN98" s="852"/>
      <c r="EO98" s="852"/>
      <c r="EP98" s="852"/>
      <c r="EQ98" s="852"/>
      <c r="ER98" s="852"/>
      <c r="ES98" s="852"/>
      <c r="ET98" s="852"/>
      <c r="EU98" s="852"/>
      <c r="EV98" s="852"/>
      <c r="EW98" s="852"/>
      <c r="EX98" s="852"/>
      <c r="EY98" s="852"/>
      <c r="EZ98" s="852"/>
      <c r="FA98" s="852"/>
      <c r="FB98" s="857"/>
      <c r="FC98" s="1116"/>
      <c r="FD98" s="852"/>
      <c r="FE98" s="852"/>
      <c r="FF98" s="852"/>
      <c r="FG98" s="852"/>
      <c r="FH98" s="852"/>
      <c r="FI98" s="852"/>
      <c r="FJ98" s="852"/>
      <c r="FK98" s="852"/>
      <c r="FL98" s="852"/>
      <c r="FM98" s="852"/>
      <c r="FN98" s="852"/>
      <c r="FO98" s="852"/>
      <c r="FP98" s="852"/>
      <c r="FQ98" s="852"/>
      <c r="FR98" s="852"/>
      <c r="FS98" s="852"/>
      <c r="FT98" s="852"/>
      <c r="FU98" s="852"/>
      <c r="FV98" s="852"/>
      <c r="FW98" s="853"/>
      <c r="FX98" s="855"/>
      <c r="FY98" s="852"/>
      <c r="FZ98" s="852"/>
      <c r="GA98" s="852"/>
      <c r="GB98" s="852"/>
      <c r="GC98" s="852"/>
      <c r="GD98" s="852"/>
      <c r="GE98" s="852"/>
      <c r="GF98" s="852"/>
      <c r="GG98" s="852"/>
      <c r="GH98" s="852"/>
      <c r="GI98" s="852"/>
      <c r="GJ98" s="852"/>
      <c r="GK98" s="852"/>
      <c r="GL98" s="852"/>
      <c r="GM98" s="852"/>
      <c r="GN98" s="852"/>
      <c r="GO98" s="852"/>
      <c r="GP98" s="852"/>
      <c r="GQ98" s="878"/>
    </row>
    <row r="99" spans="1:199" x14ac:dyDescent="0.2">
      <c r="A99" s="27"/>
      <c r="B99" s="953" t="s">
        <v>1</v>
      </c>
      <c r="C99" s="953"/>
      <c r="D99" s="953"/>
      <c r="E99" s="953"/>
      <c r="F99" s="953"/>
      <c r="G99" s="953"/>
      <c r="H99" s="953"/>
      <c r="I99" s="953"/>
      <c r="J99" s="953"/>
      <c r="K99" s="953"/>
      <c r="L99" s="953"/>
      <c r="M99" s="953"/>
      <c r="N99" s="953"/>
      <c r="O99" s="953"/>
      <c r="P99" s="953"/>
      <c r="Q99" s="953"/>
      <c r="R99" s="953"/>
      <c r="S99" s="953"/>
      <c r="T99" s="953"/>
      <c r="U99" s="953"/>
      <c r="V99" s="953"/>
      <c r="W99" s="953"/>
      <c r="X99" s="953"/>
      <c r="Y99" s="953"/>
      <c r="Z99" s="953"/>
      <c r="AA99" s="953"/>
      <c r="AB99" s="953"/>
      <c r="AC99" s="953"/>
      <c r="AD99" s="953"/>
      <c r="AE99" s="953"/>
      <c r="AF99" s="953"/>
      <c r="AG99" s="953"/>
      <c r="AH99" s="953"/>
      <c r="AI99" s="953"/>
      <c r="AJ99" s="953"/>
      <c r="AK99" s="953"/>
      <c r="AL99" s="953"/>
      <c r="AM99" s="953"/>
      <c r="AN99" s="953"/>
      <c r="AO99" s="953"/>
      <c r="AP99" s="953"/>
      <c r="AQ99" s="953"/>
      <c r="AR99" s="100"/>
      <c r="AS99" s="97"/>
      <c r="AT99" s="1063" t="s">
        <v>219</v>
      </c>
      <c r="AU99" s="1077"/>
      <c r="AV99" s="1077"/>
      <c r="AW99" s="1077"/>
      <c r="AX99" s="1077"/>
      <c r="AY99" s="1077"/>
      <c r="AZ99" s="1077"/>
      <c r="BA99" s="1077"/>
      <c r="BB99" s="1077"/>
      <c r="BC99" s="1077"/>
      <c r="BD99" s="1077"/>
      <c r="BE99" s="1077"/>
      <c r="BF99" s="1077"/>
      <c r="BG99" s="1077"/>
      <c r="BH99" s="1078"/>
      <c r="BI99" s="1110">
        <v>5446565</v>
      </c>
      <c r="BJ99" s="1099"/>
      <c r="BK99" s="1099"/>
      <c r="BL99" s="1099"/>
      <c r="BM99" s="1099"/>
      <c r="BN99" s="1099"/>
      <c r="BO99" s="1099"/>
      <c r="BP99" s="1099"/>
      <c r="BQ99" s="1099"/>
      <c r="BR99" s="1099"/>
      <c r="BS99" s="1099"/>
      <c r="BT99" s="1099"/>
      <c r="BU99" s="1099"/>
      <c r="BV99" s="1099"/>
      <c r="BW99" s="1099"/>
      <c r="BX99" s="1099"/>
      <c r="BY99" s="1099"/>
      <c r="BZ99" s="1099"/>
      <c r="CA99" s="1098"/>
      <c r="CB99" s="1099"/>
      <c r="CC99" s="1099"/>
      <c r="CD99" s="1099"/>
      <c r="CE99" s="1099"/>
      <c r="CF99" s="1099"/>
      <c r="CG99" s="1099"/>
      <c r="CH99" s="1099"/>
      <c r="CI99" s="1099"/>
      <c r="CJ99" s="1099"/>
      <c r="CK99" s="1099"/>
      <c r="CL99" s="1099"/>
      <c r="CM99" s="1099"/>
      <c r="CN99" s="1099"/>
      <c r="CO99" s="1099"/>
      <c r="CP99" s="1099"/>
      <c r="CQ99" s="1099"/>
      <c r="CR99" s="1099"/>
      <c r="CS99" s="1099"/>
      <c r="CT99" s="1108"/>
      <c r="CU99" s="1098">
        <v>21921</v>
      </c>
      <c r="CV99" s="1099"/>
      <c r="CW99" s="1099"/>
      <c r="CX99" s="1099"/>
      <c r="CY99" s="1099"/>
      <c r="CZ99" s="1099"/>
      <c r="DA99" s="1099"/>
      <c r="DB99" s="1099"/>
      <c r="DC99" s="1099"/>
      <c r="DD99" s="1099"/>
      <c r="DE99" s="1099"/>
      <c r="DF99" s="1099"/>
      <c r="DG99" s="1099"/>
      <c r="DH99" s="1099"/>
      <c r="DI99" s="1099"/>
      <c r="DJ99" s="1099"/>
      <c r="DK99" s="1099"/>
      <c r="DL99" s="1099"/>
      <c r="DM99" s="1099"/>
      <c r="DN99" s="1099"/>
      <c r="DO99" s="1108"/>
      <c r="DP99" s="1112"/>
      <c r="DQ99" s="1113"/>
      <c r="DR99" s="1099">
        <v>-6175487</v>
      </c>
      <c r="DS99" s="1099"/>
      <c r="DT99" s="1099"/>
      <c r="DU99" s="1099"/>
      <c r="DV99" s="1099"/>
      <c r="DW99" s="1099"/>
      <c r="DX99" s="1099"/>
      <c r="DY99" s="1099"/>
      <c r="DZ99" s="1099"/>
      <c r="EA99" s="1099"/>
      <c r="EB99" s="1099"/>
      <c r="EC99" s="1099"/>
      <c r="ED99" s="1099"/>
      <c r="EE99" s="1099"/>
      <c r="EF99" s="1099"/>
      <c r="EG99" s="1099"/>
      <c r="EH99" s="1099"/>
      <c r="EI99" s="1104"/>
      <c r="EJ99" s="1105"/>
      <c r="EK99" s="1112"/>
      <c r="EL99" s="1113"/>
      <c r="EM99" s="1099">
        <v>-5210</v>
      </c>
      <c r="EN99" s="1099"/>
      <c r="EO99" s="1099"/>
      <c r="EP99" s="1099"/>
      <c r="EQ99" s="1099"/>
      <c r="ER99" s="1099"/>
      <c r="ES99" s="1099"/>
      <c r="ET99" s="1099"/>
      <c r="EU99" s="1099"/>
      <c r="EV99" s="1099"/>
      <c r="EW99" s="1099"/>
      <c r="EX99" s="1099"/>
      <c r="EY99" s="1099"/>
      <c r="EZ99" s="1099"/>
      <c r="FA99" s="1099"/>
      <c r="FB99" s="1104"/>
      <c r="FC99" s="1105"/>
      <c r="FD99" s="1099">
        <v>1298185</v>
      </c>
      <c r="FE99" s="1099"/>
      <c r="FF99" s="1099"/>
      <c r="FG99" s="1099"/>
      <c r="FH99" s="1099"/>
      <c r="FI99" s="1099"/>
      <c r="FJ99" s="1099"/>
      <c r="FK99" s="1099"/>
      <c r="FL99" s="1099"/>
      <c r="FM99" s="1099"/>
      <c r="FN99" s="1099"/>
      <c r="FO99" s="1099"/>
      <c r="FP99" s="1099"/>
      <c r="FQ99" s="1099"/>
      <c r="FR99" s="1099"/>
      <c r="FS99" s="1099"/>
      <c r="FT99" s="1099"/>
      <c r="FU99" s="1099"/>
      <c r="FV99" s="1099"/>
      <c r="FW99" s="1108"/>
      <c r="FX99" s="1098">
        <v>585974</v>
      </c>
      <c r="FY99" s="1099"/>
      <c r="FZ99" s="1099"/>
      <c r="GA99" s="1099"/>
      <c r="GB99" s="1099"/>
      <c r="GC99" s="1099"/>
      <c r="GD99" s="1099"/>
      <c r="GE99" s="1099"/>
      <c r="GF99" s="1099"/>
      <c r="GG99" s="1099"/>
      <c r="GH99" s="1099"/>
      <c r="GI99" s="1099"/>
      <c r="GJ99" s="1099"/>
      <c r="GK99" s="1099"/>
      <c r="GL99" s="1099"/>
      <c r="GM99" s="1099"/>
      <c r="GN99" s="1099"/>
      <c r="GO99" s="1099"/>
      <c r="GP99" s="1099"/>
      <c r="GQ99" s="1100"/>
    </row>
    <row r="100" spans="1:199" x14ac:dyDescent="0.2">
      <c r="A100" s="84"/>
      <c r="B100" s="954" t="s">
        <v>650</v>
      </c>
      <c r="C100" s="954"/>
      <c r="D100" s="954"/>
      <c r="E100" s="954"/>
      <c r="F100" s="954"/>
      <c r="G100" s="954"/>
      <c r="H100" s="954"/>
      <c r="I100" s="954"/>
      <c r="J100" s="954"/>
      <c r="K100" s="954"/>
      <c r="L100" s="954"/>
      <c r="M100" s="954"/>
      <c r="N100" s="954"/>
      <c r="O100" s="954"/>
      <c r="P100" s="954"/>
      <c r="Q100" s="954"/>
      <c r="R100" s="954"/>
      <c r="S100" s="954"/>
      <c r="T100" s="954"/>
      <c r="U100" s="954"/>
      <c r="V100" s="954"/>
      <c r="W100" s="954"/>
      <c r="X100" s="954"/>
      <c r="Y100" s="954"/>
      <c r="Z100" s="954"/>
      <c r="AA100" s="954"/>
      <c r="AB100" s="954"/>
      <c r="AC100" s="954"/>
      <c r="AD100" s="954"/>
      <c r="AE100" s="954"/>
      <c r="AF100" s="954"/>
      <c r="AG100" s="954"/>
      <c r="AH100" s="954"/>
      <c r="AI100" s="954"/>
      <c r="AJ100" s="954"/>
      <c r="AK100" s="954"/>
      <c r="AL100" s="954"/>
      <c r="AM100" s="954"/>
      <c r="AN100" s="954"/>
      <c r="AO100" s="954"/>
      <c r="AP100" s="954"/>
      <c r="AQ100" s="954"/>
      <c r="AR100" s="1091"/>
      <c r="AS100" s="226">
        <v>5588</v>
      </c>
      <c r="AT100" s="1079"/>
      <c r="AU100" s="1080"/>
      <c r="AV100" s="1080"/>
      <c r="AW100" s="1080"/>
      <c r="AX100" s="1080"/>
      <c r="AY100" s="1080"/>
      <c r="AZ100" s="1080"/>
      <c r="BA100" s="1080"/>
      <c r="BB100" s="1080"/>
      <c r="BC100" s="1080"/>
      <c r="BD100" s="1080"/>
      <c r="BE100" s="1080"/>
      <c r="BF100" s="1080"/>
      <c r="BG100" s="1080"/>
      <c r="BH100" s="1081"/>
      <c r="BI100" s="1111"/>
      <c r="BJ100" s="1102"/>
      <c r="BK100" s="1102"/>
      <c r="BL100" s="1102"/>
      <c r="BM100" s="1102"/>
      <c r="BN100" s="1102"/>
      <c r="BO100" s="1102"/>
      <c r="BP100" s="1102"/>
      <c r="BQ100" s="1102"/>
      <c r="BR100" s="1102"/>
      <c r="BS100" s="1102"/>
      <c r="BT100" s="1102"/>
      <c r="BU100" s="1102"/>
      <c r="BV100" s="1102"/>
      <c r="BW100" s="1102"/>
      <c r="BX100" s="1102"/>
      <c r="BY100" s="1102"/>
      <c r="BZ100" s="1102"/>
      <c r="CA100" s="1101"/>
      <c r="CB100" s="1102"/>
      <c r="CC100" s="1102"/>
      <c r="CD100" s="1102"/>
      <c r="CE100" s="1102"/>
      <c r="CF100" s="1102"/>
      <c r="CG100" s="1102"/>
      <c r="CH100" s="1102"/>
      <c r="CI100" s="1102"/>
      <c r="CJ100" s="1102"/>
      <c r="CK100" s="1102"/>
      <c r="CL100" s="1102"/>
      <c r="CM100" s="1102"/>
      <c r="CN100" s="1102"/>
      <c r="CO100" s="1102"/>
      <c r="CP100" s="1102"/>
      <c r="CQ100" s="1102"/>
      <c r="CR100" s="1102"/>
      <c r="CS100" s="1102"/>
      <c r="CT100" s="1109"/>
      <c r="CU100" s="1101"/>
      <c r="CV100" s="1102"/>
      <c r="CW100" s="1102"/>
      <c r="CX100" s="1102"/>
      <c r="CY100" s="1102"/>
      <c r="CZ100" s="1102"/>
      <c r="DA100" s="1102"/>
      <c r="DB100" s="1102"/>
      <c r="DC100" s="1102"/>
      <c r="DD100" s="1102"/>
      <c r="DE100" s="1102"/>
      <c r="DF100" s="1102"/>
      <c r="DG100" s="1102"/>
      <c r="DH100" s="1102"/>
      <c r="DI100" s="1102"/>
      <c r="DJ100" s="1102"/>
      <c r="DK100" s="1102"/>
      <c r="DL100" s="1102"/>
      <c r="DM100" s="1102"/>
      <c r="DN100" s="1102"/>
      <c r="DO100" s="1109"/>
      <c r="DP100" s="1114"/>
      <c r="DQ100" s="1115"/>
      <c r="DR100" s="1102"/>
      <c r="DS100" s="1102"/>
      <c r="DT100" s="1102"/>
      <c r="DU100" s="1102"/>
      <c r="DV100" s="1102"/>
      <c r="DW100" s="1102"/>
      <c r="DX100" s="1102"/>
      <c r="DY100" s="1102"/>
      <c r="DZ100" s="1102"/>
      <c r="EA100" s="1102"/>
      <c r="EB100" s="1102"/>
      <c r="EC100" s="1102"/>
      <c r="ED100" s="1102"/>
      <c r="EE100" s="1102"/>
      <c r="EF100" s="1102"/>
      <c r="EG100" s="1102"/>
      <c r="EH100" s="1102"/>
      <c r="EI100" s="1106"/>
      <c r="EJ100" s="1107"/>
      <c r="EK100" s="1114"/>
      <c r="EL100" s="1115"/>
      <c r="EM100" s="1102"/>
      <c r="EN100" s="1102"/>
      <c r="EO100" s="1102"/>
      <c r="EP100" s="1102"/>
      <c r="EQ100" s="1102"/>
      <c r="ER100" s="1102"/>
      <c r="ES100" s="1102"/>
      <c r="ET100" s="1102"/>
      <c r="EU100" s="1102"/>
      <c r="EV100" s="1102"/>
      <c r="EW100" s="1102"/>
      <c r="EX100" s="1102"/>
      <c r="EY100" s="1102"/>
      <c r="EZ100" s="1102"/>
      <c r="FA100" s="1102"/>
      <c r="FB100" s="1106"/>
      <c r="FC100" s="1107"/>
      <c r="FD100" s="1102"/>
      <c r="FE100" s="1102"/>
      <c r="FF100" s="1102"/>
      <c r="FG100" s="1102"/>
      <c r="FH100" s="1102"/>
      <c r="FI100" s="1102"/>
      <c r="FJ100" s="1102"/>
      <c r="FK100" s="1102"/>
      <c r="FL100" s="1102"/>
      <c r="FM100" s="1102"/>
      <c r="FN100" s="1102"/>
      <c r="FO100" s="1102"/>
      <c r="FP100" s="1102"/>
      <c r="FQ100" s="1102"/>
      <c r="FR100" s="1102"/>
      <c r="FS100" s="1102"/>
      <c r="FT100" s="1102"/>
      <c r="FU100" s="1102"/>
      <c r="FV100" s="1102"/>
      <c r="FW100" s="1109"/>
      <c r="FX100" s="1101"/>
      <c r="FY100" s="1102"/>
      <c r="FZ100" s="1102"/>
      <c r="GA100" s="1102"/>
      <c r="GB100" s="1102"/>
      <c r="GC100" s="1102"/>
      <c r="GD100" s="1102"/>
      <c r="GE100" s="1102"/>
      <c r="GF100" s="1102"/>
      <c r="GG100" s="1102"/>
      <c r="GH100" s="1102"/>
      <c r="GI100" s="1102"/>
      <c r="GJ100" s="1102"/>
      <c r="GK100" s="1102"/>
      <c r="GL100" s="1102"/>
      <c r="GM100" s="1102"/>
      <c r="GN100" s="1102"/>
      <c r="GO100" s="1102"/>
      <c r="GP100" s="1102"/>
      <c r="GQ100" s="1103"/>
    </row>
    <row r="101" spans="1:199" x14ac:dyDescent="0.2">
      <c r="A101" s="84"/>
      <c r="B101" s="954"/>
      <c r="C101" s="954"/>
      <c r="D101" s="954"/>
      <c r="E101" s="954"/>
      <c r="F101" s="954"/>
      <c r="G101" s="954"/>
      <c r="H101" s="954"/>
      <c r="I101" s="954"/>
      <c r="J101" s="954"/>
      <c r="K101" s="954"/>
      <c r="L101" s="954"/>
      <c r="M101" s="954"/>
      <c r="N101" s="954"/>
      <c r="O101" s="954"/>
      <c r="P101" s="954"/>
      <c r="Q101" s="954"/>
      <c r="R101" s="954"/>
      <c r="S101" s="954"/>
      <c r="T101" s="954"/>
      <c r="U101" s="954"/>
      <c r="V101" s="954"/>
      <c r="W101" s="954"/>
      <c r="X101" s="954"/>
      <c r="Y101" s="954"/>
      <c r="Z101" s="954"/>
      <c r="AA101" s="954"/>
      <c r="AB101" s="954"/>
      <c r="AC101" s="954"/>
      <c r="AD101" s="954"/>
      <c r="AE101" s="954"/>
      <c r="AF101" s="954"/>
      <c r="AG101" s="954"/>
      <c r="AH101" s="954"/>
      <c r="AI101" s="954"/>
      <c r="AJ101" s="954"/>
      <c r="AK101" s="954"/>
      <c r="AL101" s="954"/>
      <c r="AM101" s="954"/>
      <c r="AN101" s="954"/>
      <c r="AO101" s="954"/>
      <c r="AP101" s="954"/>
      <c r="AQ101" s="954"/>
      <c r="AR101" s="1091"/>
      <c r="AS101" s="731">
        <v>5594</v>
      </c>
      <c r="AT101" s="1063" t="s">
        <v>220</v>
      </c>
      <c r="AU101" s="1064"/>
      <c r="AV101" s="1064"/>
      <c r="AW101" s="1064"/>
      <c r="AX101" s="1064"/>
      <c r="AY101" s="1064"/>
      <c r="AZ101" s="1064"/>
      <c r="BA101" s="1064"/>
      <c r="BB101" s="1064"/>
      <c r="BC101" s="1064"/>
      <c r="BD101" s="1064"/>
      <c r="BE101" s="1064"/>
      <c r="BF101" s="1064"/>
      <c r="BG101" s="1064"/>
      <c r="BH101" s="1065"/>
      <c r="BI101" s="1094">
        <v>9022602</v>
      </c>
      <c r="BJ101" s="1069"/>
      <c r="BK101" s="1069"/>
      <c r="BL101" s="1069"/>
      <c r="BM101" s="1069"/>
      <c r="BN101" s="1069"/>
      <c r="BO101" s="1069"/>
      <c r="BP101" s="1069"/>
      <c r="BQ101" s="1069"/>
      <c r="BR101" s="1069"/>
      <c r="BS101" s="1069"/>
      <c r="BT101" s="1069"/>
      <c r="BU101" s="1069"/>
      <c r="BV101" s="1069"/>
      <c r="BW101" s="1069"/>
      <c r="BX101" s="1069"/>
      <c r="BY101" s="1069"/>
      <c r="BZ101" s="1069"/>
      <c r="CA101" s="1096">
        <v>6269827</v>
      </c>
      <c r="CB101" s="1069"/>
      <c r="CC101" s="1069"/>
      <c r="CD101" s="1069"/>
      <c r="CE101" s="1069"/>
      <c r="CF101" s="1069"/>
      <c r="CG101" s="1069"/>
      <c r="CH101" s="1069"/>
      <c r="CI101" s="1069"/>
      <c r="CJ101" s="1069"/>
      <c r="CK101" s="1069"/>
      <c r="CL101" s="1069"/>
      <c r="CM101" s="1069"/>
      <c r="CN101" s="1069"/>
      <c r="CO101" s="1069"/>
      <c r="CP101" s="1069"/>
      <c r="CQ101" s="1069"/>
      <c r="CR101" s="1069"/>
      <c r="CS101" s="1069"/>
      <c r="CT101" s="1070"/>
      <c r="CU101" s="1096">
        <v>684378</v>
      </c>
      <c r="CV101" s="1069"/>
      <c r="CW101" s="1069"/>
      <c r="CX101" s="1069"/>
      <c r="CY101" s="1069"/>
      <c r="CZ101" s="1069"/>
      <c r="DA101" s="1069"/>
      <c r="DB101" s="1069"/>
      <c r="DC101" s="1069"/>
      <c r="DD101" s="1069"/>
      <c r="DE101" s="1069"/>
      <c r="DF101" s="1069"/>
      <c r="DG101" s="1069"/>
      <c r="DH101" s="1069"/>
      <c r="DI101" s="1069"/>
      <c r="DJ101" s="1069"/>
      <c r="DK101" s="1069"/>
      <c r="DL101" s="1069"/>
      <c r="DM101" s="1069"/>
      <c r="DN101" s="1069"/>
      <c r="DO101" s="1070"/>
      <c r="DP101" s="1082"/>
      <c r="DQ101" s="1083"/>
      <c r="DR101" s="1069">
        <v>-14121707</v>
      </c>
      <c r="DS101" s="1069"/>
      <c r="DT101" s="1069"/>
      <c r="DU101" s="1069"/>
      <c r="DV101" s="1069"/>
      <c r="DW101" s="1069"/>
      <c r="DX101" s="1069"/>
      <c r="DY101" s="1069"/>
      <c r="DZ101" s="1069"/>
      <c r="EA101" s="1069"/>
      <c r="EB101" s="1069"/>
      <c r="EC101" s="1069"/>
      <c r="ED101" s="1069"/>
      <c r="EE101" s="1069"/>
      <c r="EF101" s="1069"/>
      <c r="EG101" s="1069"/>
      <c r="EH101" s="1069"/>
      <c r="EI101" s="1073"/>
      <c r="EJ101" s="1074"/>
      <c r="EK101" s="1082"/>
      <c r="EL101" s="1083"/>
      <c r="EM101" s="1069">
        <v>51299</v>
      </c>
      <c r="EN101" s="1069"/>
      <c r="EO101" s="1069"/>
      <c r="EP101" s="1069"/>
      <c r="EQ101" s="1069"/>
      <c r="ER101" s="1069"/>
      <c r="ES101" s="1069"/>
      <c r="ET101" s="1069"/>
      <c r="EU101" s="1069"/>
      <c r="EV101" s="1069"/>
      <c r="EW101" s="1069"/>
      <c r="EX101" s="1069"/>
      <c r="EY101" s="1069"/>
      <c r="EZ101" s="1069"/>
      <c r="FA101" s="1069"/>
      <c r="FB101" s="1073"/>
      <c r="FC101" s="1074"/>
      <c r="FD101" s="1069">
        <v>3540166</v>
      </c>
      <c r="FE101" s="1069"/>
      <c r="FF101" s="1069"/>
      <c r="FG101" s="1069"/>
      <c r="FH101" s="1069"/>
      <c r="FI101" s="1069"/>
      <c r="FJ101" s="1069"/>
      <c r="FK101" s="1069"/>
      <c r="FL101" s="1069"/>
      <c r="FM101" s="1069"/>
      <c r="FN101" s="1069"/>
      <c r="FO101" s="1069"/>
      <c r="FP101" s="1069"/>
      <c r="FQ101" s="1069"/>
      <c r="FR101" s="1069"/>
      <c r="FS101" s="1069"/>
      <c r="FT101" s="1069"/>
      <c r="FU101" s="1069"/>
      <c r="FV101" s="1069"/>
      <c r="FW101" s="1070"/>
      <c r="FX101" s="550">
        <v>5446565</v>
      </c>
      <c r="FY101" s="551"/>
      <c r="FZ101" s="551"/>
      <c r="GA101" s="551"/>
      <c r="GB101" s="551"/>
      <c r="GC101" s="551"/>
      <c r="GD101" s="551"/>
      <c r="GE101" s="551"/>
      <c r="GF101" s="551"/>
      <c r="GG101" s="551"/>
      <c r="GH101" s="551"/>
      <c r="GI101" s="551"/>
      <c r="GJ101" s="551"/>
      <c r="GK101" s="551"/>
      <c r="GL101" s="551"/>
      <c r="GM101" s="551"/>
      <c r="GN101" s="551"/>
      <c r="GO101" s="551"/>
      <c r="GP101" s="551"/>
      <c r="GQ101" s="746"/>
    </row>
    <row r="102" spans="1:199" x14ac:dyDescent="0.2">
      <c r="A102" s="101"/>
      <c r="B102" s="955"/>
      <c r="C102" s="955"/>
      <c r="D102" s="955"/>
      <c r="E102" s="955"/>
      <c r="F102" s="955"/>
      <c r="G102" s="955"/>
      <c r="H102" s="955"/>
      <c r="I102" s="955"/>
      <c r="J102" s="955"/>
      <c r="K102" s="955"/>
      <c r="L102" s="955"/>
      <c r="M102" s="955"/>
      <c r="N102" s="955"/>
      <c r="O102" s="955"/>
      <c r="P102" s="955"/>
      <c r="Q102" s="955"/>
      <c r="R102" s="955"/>
      <c r="S102" s="955"/>
      <c r="T102" s="955"/>
      <c r="U102" s="955"/>
      <c r="V102" s="955"/>
      <c r="W102" s="955"/>
      <c r="X102" s="955"/>
      <c r="Y102" s="955"/>
      <c r="Z102" s="955"/>
      <c r="AA102" s="955"/>
      <c r="AB102" s="955"/>
      <c r="AC102" s="955"/>
      <c r="AD102" s="955"/>
      <c r="AE102" s="955"/>
      <c r="AF102" s="955"/>
      <c r="AG102" s="955"/>
      <c r="AH102" s="955"/>
      <c r="AI102" s="955"/>
      <c r="AJ102" s="955"/>
      <c r="AK102" s="955"/>
      <c r="AL102" s="955"/>
      <c r="AM102" s="955"/>
      <c r="AN102" s="955"/>
      <c r="AO102" s="955"/>
      <c r="AP102" s="955"/>
      <c r="AQ102" s="955"/>
      <c r="AR102" s="1092"/>
      <c r="AS102" s="732"/>
      <c r="AT102" s="1066"/>
      <c r="AU102" s="1067"/>
      <c r="AV102" s="1067"/>
      <c r="AW102" s="1067"/>
      <c r="AX102" s="1067"/>
      <c r="AY102" s="1067"/>
      <c r="AZ102" s="1067"/>
      <c r="BA102" s="1067"/>
      <c r="BB102" s="1067"/>
      <c r="BC102" s="1067"/>
      <c r="BD102" s="1067"/>
      <c r="BE102" s="1067"/>
      <c r="BF102" s="1067"/>
      <c r="BG102" s="1067"/>
      <c r="BH102" s="1068"/>
      <c r="BI102" s="1095"/>
      <c r="BJ102" s="1071"/>
      <c r="BK102" s="1071"/>
      <c r="BL102" s="1071"/>
      <c r="BM102" s="1071"/>
      <c r="BN102" s="1071"/>
      <c r="BO102" s="1071"/>
      <c r="BP102" s="1071"/>
      <c r="BQ102" s="1071"/>
      <c r="BR102" s="1071"/>
      <c r="BS102" s="1071"/>
      <c r="BT102" s="1071"/>
      <c r="BU102" s="1071"/>
      <c r="BV102" s="1071"/>
      <c r="BW102" s="1071"/>
      <c r="BX102" s="1071"/>
      <c r="BY102" s="1071"/>
      <c r="BZ102" s="1071"/>
      <c r="CA102" s="1097"/>
      <c r="CB102" s="1071"/>
      <c r="CC102" s="1071"/>
      <c r="CD102" s="1071"/>
      <c r="CE102" s="1071"/>
      <c r="CF102" s="1071"/>
      <c r="CG102" s="1071"/>
      <c r="CH102" s="1071"/>
      <c r="CI102" s="1071"/>
      <c r="CJ102" s="1071"/>
      <c r="CK102" s="1071"/>
      <c r="CL102" s="1071"/>
      <c r="CM102" s="1071"/>
      <c r="CN102" s="1071"/>
      <c r="CO102" s="1071"/>
      <c r="CP102" s="1071"/>
      <c r="CQ102" s="1071"/>
      <c r="CR102" s="1071"/>
      <c r="CS102" s="1071"/>
      <c r="CT102" s="1072"/>
      <c r="CU102" s="1097"/>
      <c r="CV102" s="1071"/>
      <c r="CW102" s="1071"/>
      <c r="CX102" s="1071"/>
      <c r="CY102" s="1071"/>
      <c r="CZ102" s="1071"/>
      <c r="DA102" s="1071"/>
      <c r="DB102" s="1071"/>
      <c r="DC102" s="1071"/>
      <c r="DD102" s="1071"/>
      <c r="DE102" s="1071"/>
      <c r="DF102" s="1071"/>
      <c r="DG102" s="1071"/>
      <c r="DH102" s="1071"/>
      <c r="DI102" s="1071"/>
      <c r="DJ102" s="1071"/>
      <c r="DK102" s="1071"/>
      <c r="DL102" s="1071"/>
      <c r="DM102" s="1071"/>
      <c r="DN102" s="1071"/>
      <c r="DO102" s="1072"/>
      <c r="DP102" s="1084"/>
      <c r="DQ102" s="1085"/>
      <c r="DR102" s="1071"/>
      <c r="DS102" s="1071"/>
      <c r="DT102" s="1071"/>
      <c r="DU102" s="1071"/>
      <c r="DV102" s="1071"/>
      <c r="DW102" s="1071"/>
      <c r="DX102" s="1071"/>
      <c r="DY102" s="1071"/>
      <c r="DZ102" s="1071"/>
      <c r="EA102" s="1071"/>
      <c r="EB102" s="1071"/>
      <c r="EC102" s="1071"/>
      <c r="ED102" s="1071"/>
      <c r="EE102" s="1071"/>
      <c r="EF102" s="1071"/>
      <c r="EG102" s="1071"/>
      <c r="EH102" s="1071"/>
      <c r="EI102" s="1075"/>
      <c r="EJ102" s="1076"/>
      <c r="EK102" s="1084"/>
      <c r="EL102" s="1085"/>
      <c r="EM102" s="1071"/>
      <c r="EN102" s="1071"/>
      <c r="EO102" s="1071"/>
      <c r="EP102" s="1071"/>
      <c r="EQ102" s="1071"/>
      <c r="ER102" s="1071"/>
      <c r="ES102" s="1071"/>
      <c r="ET102" s="1071"/>
      <c r="EU102" s="1071"/>
      <c r="EV102" s="1071"/>
      <c r="EW102" s="1071"/>
      <c r="EX102" s="1071"/>
      <c r="EY102" s="1071"/>
      <c r="EZ102" s="1071"/>
      <c r="FA102" s="1071"/>
      <c r="FB102" s="1075"/>
      <c r="FC102" s="1076"/>
      <c r="FD102" s="1071"/>
      <c r="FE102" s="1071"/>
      <c r="FF102" s="1071"/>
      <c r="FG102" s="1071"/>
      <c r="FH102" s="1071"/>
      <c r="FI102" s="1071"/>
      <c r="FJ102" s="1071"/>
      <c r="FK102" s="1071"/>
      <c r="FL102" s="1071"/>
      <c r="FM102" s="1071"/>
      <c r="FN102" s="1071"/>
      <c r="FO102" s="1071"/>
      <c r="FP102" s="1071"/>
      <c r="FQ102" s="1071"/>
      <c r="FR102" s="1071"/>
      <c r="FS102" s="1071"/>
      <c r="FT102" s="1071"/>
      <c r="FU102" s="1071"/>
      <c r="FV102" s="1071"/>
      <c r="FW102" s="1072"/>
      <c r="FX102" s="582"/>
      <c r="FY102" s="583"/>
      <c r="FZ102" s="583"/>
      <c r="GA102" s="583"/>
      <c r="GB102" s="583"/>
      <c r="GC102" s="583"/>
      <c r="GD102" s="583"/>
      <c r="GE102" s="583"/>
      <c r="GF102" s="583"/>
      <c r="GG102" s="583"/>
      <c r="GH102" s="583"/>
      <c r="GI102" s="583"/>
      <c r="GJ102" s="583"/>
      <c r="GK102" s="583"/>
      <c r="GL102" s="583"/>
      <c r="GM102" s="583"/>
      <c r="GN102" s="583"/>
      <c r="GO102" s="583"/>
      <c r="GP102" s="583"/>
      <c r="GQ102" s="744"/>
    </row>
    <row r="103" spans="1:199" x14ac:dyDescent="0.2">
      <c r="A103" s="84"/>
      <c r="B103" s="954" t="s">
        <v>651</v>
      </c>
      <c r="C103" s="954"/>
      <c r="D103" s="954"/>
      <c r="E103" s="954"/>
      <c r="F103" s="954"/>
      <c r="G103" s="954"/>
      <c r="H103" s="954"/>
      <c r="I103" s="954"/>
      <c r="J103" s="954"/>
      <c r="K103" s="954"/>
      <c r="L103" s="954"/>
      <c r="M103" s="954"/>
      <c r="N103" s="954"/>
      <c r="O103" s="954"/>
      <c r="P103" s="954"/>
      <c r="Q103" s="954"/>
      <c r="R103" s="954"/>
      <c r="S103" s="954"/>
      <c r="T103" s="954"/>
      <c r="U103" s="954"/>
      <c r="V103" s="954"/>
      <c r="W103" s="954"/>
      <c r="X103" s="954"/>
      <c r="Y103" s="954"/>
      <c r="Z103" s="954"/>
      <c r="AA103" s="954"/>
      <c r="AB103" s="954"/>
      <c r="AC103" s="954"/>
      <c r="AD103" s="954"/>
      <c r="AE103" s="954"/>
      <c r="AF103" s="954"/>
      <c r="AG103" s="954"/>
      <c r="AH103" s="954"/>
      <c r="AI103" s="954"/>
      <c r="AJ103" s="954"/>
      <c r="AK103" s="954"/>
      <c r="AL103" s="954"/>
      <c r="AM103" s="954"/>
      <c r="AN103" s="954"/>
      <c r="AO103" s="954"/>
      <c r="AP103" s="954"/>
      <c r="AQ103" s="954"/>
      <c r="AR103" s="1091"/>
      <c r="AS103" s="1093">
        <v>5589</v>
      </c>
      <c r="AT103" s="1063" t="s">
        <v>219</v>
      </c>
      <c r="AU103" s="1064"/>
      <c r="AV103" s="1064"/>
      <c r="AW103" s="1064"/>
      <c r="AX103" s="1064"/>
      <c r="AY103" s="1064"/>
      <c r="AZ103" s="1064"/>
      <c r="BA103" s="1064"/>
      <c r="BB103" s="1064"/>
      <c r="BC103" s="1064"/>
      <c r="BD103" s="1064"/>
      <c r="BE103" s="1064"/>
      <c r="BF103" s="1064"/>
      <c r="BG103" s="1064"/>
      <c r="BH103" s="1065"/>
      <c r="BI103" s="1094">
        <v>270709</v>
      </c>
      <c r="BJ103" s="1069"/>
      <c r="BK103" s="1069"/>
      <c r="BL103" s="1069"/>
      <c r="BM103" s="1069"/>
      <c r="BN103" s="1069"/>
      <c r="BO103" s="1069"/>
      <c r="BP103" s="1069"/>
      <c r="BQ103" s="1069"/>
      <c r="BR103" s="1069"/>
      <c r="BS103" s="1069"/>
      <c r="BT103" s="1069"/>
      <c r="BU103" s="1069"/>
      <c r="BV103" s="1069"/>
      <c r="BW103" s="1069"/>
      <c r="BX103" s="1069"/>
      <c r="BY103" s="1069"/>
      <c r="BZ103" s="1069"/>
      <c r="CA103" s="1096">
        <v>245000</v>
      </c>
      <c r="CB103" s="1069"/>
      <c r="CC103" s="1069"/>
      <c r="CD103" s="1069"/>
      <c r="CE103" s="1069"/>
      <c r="CF103" s="1069"/>
      <c r="CG103" s="1069"/>
      <c r="CH103" s="1069"/>
      <c r="CI103" s="1069"/>
      <c r="CJ103" s="1069"/>
      <c r="CK103" s="1069"/>
      <c r="CL103" s="1069"/>
      <c r="CM103" s="1069"/>
      <c r="CN103" s="1069"/>
      <c r="CO103" s="1069"/>
      <c r="CP103" s="1069"/>
      <c r="CQ103" s="1069"/>
      <c r="CR103" s="1069"/>
      <c r="CS103" s="1069"/>
      <c r="CT103" s="1070"/>
      <c r="CU103" s="1096">
        <v>164500</v>
      </c>
      <c r="CV103" s="1069"/>
      <c r="CW103" s="1069"/>
      <c r="CX103" s="1069"/>
      <c r="CY103" s="1069"/>
      <c r="CZ103" s="1069"/>
      <c r="DA103" s="1069"/>
      <c r="DB103" s="1069"/>
      <c r="DC103" s="1069"/>
      <c r="DD103" s="1069"/>
      <c r="DE103" s="1069"/>
      <c r="DF103" s="1069"/>
      <c r="DG103" s="1069"/>
      <c r="DH103" s="1069"/>
      <c r="DI103" s="1069"/>
      <c r="DJ103" s="1069"/>
      <c r="DK103" s="1069"/>
      <c r="DL103" s="1069"/>
      <c r="DM103" s="1069"/>
      <c r="DN103" s="1069"/>
      <c r="DO103" s="1070"/>
      <c r="DP103" s="1082"/>
      <c r="DQ103" s="1083"/>
      <c r="DR103" s="1069">
        <v>-221072</v>
      </c>
      <c r="DS103" s="1069"/>
      <c r="DT103" s="1069"/>
      <c r="DU103" s="1069"/>
      <c r="DV103" s="1069"/>
      <c r="DW103" s="1069"/>
      <c r="DX103" s="1069"/>
      <c r="DY103" s="1069"/>
      <c r="DZ103" s="1069"/>
      <c r="EA103" s="1069"/>
      <c r="EB103" s="1069"/>
      <c r="EC103" s="1069"/>
      <c r="ED103" s="1069"/>
      <c r="EE103" s="1069"/>
      <c r="EF103" s="1069"/>
      <c r="EG103" s="1069"/>
      <c r="EH103" s="1069"/>
      <c r="EI103" s="1073"/>
      <c r="EJ103" s="1074"/>
      <c r="EK103" s="1082"/>
      <c r="EL103" s="1083"/>
      <c r="EM103" s="1069">
        <v>-25369</v>
      </c>
      <c r="EN103" s="1069"/>
      <c r="EO103" s="1069"/>
      <c r="EP103" s="1069"/>
      <c r="EQ103" s="1069"/>
      <c r="ER103" s="1069"/>
      <c r="ES103" s="1069"/>
      <c r="ET103" s="1069"/>
      <c r="EU103" s="1069"/>
      <c r="EV103" s="1069"/>
      <c r="EW103" s="1069"/>
      <c r="EX103" s="1069"/>
      <c r="EY103" s="1069"/>
      <c r="EZ103" s="1069"/>
      <c r="FA103" s="1069"/>
      <c r="FB103" s="1073"/>
      <c r="FC103" s="1074"/>
      <c r="FD103" s="1069">
        <v>1237180</v>
      </c>
      <c r="FE103" s="1069"/>
      <c r="FF103" s="1069"/>
      <c r="FG103" s="1069"/>
      <c r="FH103" s="1069"/>
      <c r="FI103" s="1069"/>
      <c r="FJ103" s="1069"/>
      <c r="FK103" s="1069"/>
      <c r="FL103" s="1069"/>
      <c r="FM103" s="1069"/>
      <c r="FN103" s="1069"/>
      <c r="FO103" s="1069"/>
      <c r="FP103" s="1069"/>
      <c r="FQ103" s="1069"/>
      <c r="FR103" s="1069"/>
      <c r="FS103" s="1069"/>
      <c r="FT103" s="1069"/>
      <c r="FU103" s="1069"/>
      <c r="FV103" s="1069"/>
      <c r="FW103" s="1070"/>
      <c r="FX103" s="550">
        <v>1670948</v>
      </c>
      <c r="FY103" s="551"/>
      <c r="FZ103" s="551"/>
      <c r="GA103" s="551"/>
      <c r="GB103" s="551"/>
      <c r="GC103" s="551"/>
      <c r="GD103" s="551"/>
      <c r="GE103" s="551"/>
      <c r="GF103" s="551"/>
      <c r="GG103" s="551"/>
      <c r="GH103" s="551"/>
      <c r="GI103" s="551"/>
      <c r="GJ103" s="551"/>
      <c r="GK103" s="551"/>
      <c r="GL103" s="551"/>
      <c r="GM103" s="551"/>
      <c r="GN103" s="551"/>
      <c r="GO103" s="551"/>
      <c r="GP103" s="551"/>
      <c r="GQ103" s="746"/>
    </row>
    <row r="104" spans="1:199" x14ac:dyDescent="0.2">
      <c r="A104" s="84"/>
      <c r="B104" s="954"/>
      <c r="C104" s="954"/>
      <c r="D104" s="954"/>
      <c r="E104" s="954"/>
      <c r="F104" s="954"/>
      <c r="G104" s="954"/>
      <c r="H104" s="954"/>
      <c r="I104" s="954"/>
      <c r="J104" s="954"/>
      <c r="K104" s="954"/>
      <c r="L104" s="954"/>
      <c r="M104" s="954"/>
      <c r="N104" s="954"/>
      <c r="O104" s="954"/>
      <c r="P104" s="954"/>
      <c r="Q104" s="954"/>
      <c r="R104" s="954"/>
      <c r="S104" s="954"/>
      <c r="T104" s="954"/>
      <c r="U104" s="954"/>
      <c r="V104" s="954"/>
      <c r="W104" s="954"/>
      <c r="X104" s="954"/>
      <c r="Y104" s="954"/>
      <c r="Z104" s="954"/>
      <c r="AA104" s="954"/>
      <c r="AB104" s="954"/>
      <c r="AC104" s="954"/>
      <c r="AD104" s="954"/>
      <c r="AE104" s="954"/>
      <c r="AF104" s="954"/>
      <c r="AG104" s="954"/>
      <c r="AH104" s="954"/>
      <c r="AI104" s="954"/>
      <c r="AJ104" s="954"/>
      <c r="AK104" s="954"/>
      <c r="AL104" s="954"/>
      <c r="AM104" s="954"/>
      <c r="AN104" s="954"/>
      <c r="AO104" s="954"/>
      <c r="AP104" s="954"/>
      <c r="AQ104" s="954"/>
      <c r="AR104" s="1091"/>
      <c r="AS104" s="732"/>
      <c r="AT104" s="1066"/>
      <c r="AU104" s="1067"/>
      <c r="AV104" s="1067"/>
      <c r="AW104" s="1067"/>
      <c r="AX104" s="1067"/>
      <c r="AY104" s="1067"/>
      <c r="AZ104" s="1067"/>
      <c r="BA104" s="1067"/>
      <c r="BB104" s="1067"/>
      <c r="BC104" s="1067"/>
      <c r="BD104" s="1067"/>
      <c r="BE104" s="1067"/>
      <c r="BF104" s="1067"/>
      <c r="BG104" s="1067"/>
      <c r="BH104" s="1068"/>
      <c r="BI104" s="1095"/>
      <c r="BJ104" s="1071"/>
      <c r="BK104" s="1071"/>
      <c r="BL104" s="1071"/>
      <c r="BM104" s="1071"/>
      <c r="BN104" s="1071"/>
      <c r="BO104" s="1071"/>
      <c r="BP104" s="1071"/>
      <c r="BQ104" s="1071"/>
      <c r="BR104" s="1071"/>
      <c r="BS104" s="1071"/>
      <c r="BT104" s="1071"/>
      <c r="BU104" s="1071"/>
      <c r="BV104" s="1071"/>
      <c r="BW104" s="1071"/>
      <c r="BX104" s="1071"/>
      <c r="BY104" s="1071"/>
      <c r="BZ104" s="1071"/>
      <c r="CA104" s="1097"/>
      <c r="CB104" s="1071"/>
      <c r="CC104" s="1071"/>
      <c r="CD104" s="1071"/>
      <c r="CE104" s="1071"/>
      <c r="CF104" s="1071"/>
      <c r="CG104" s="1071"/>
      <c r="CH104" s="1071"/>
      <c r="CI104" s="1071"/>
      <c r="CJ104" s="1071"/>
      <c r="CK104" s="1071"/>
      <c r="CL104" s="1071"/>
      <c r="CM104" s="1071"/>
      <c r="CN104" s="1071"/>
      <c r="CO104" s="1071"/>
      <c r="CP104" s="1071"/>
      <c r="CQ104" s="1071"/>
      <c r="CR104" s="1071"/>
      <c r="CS104" s="1071"/>
      <c r="CT104" s="1072"/>
      <c r="CU104" s="1097"/>
      <c r="CV104" s="1071"/>
      <c r="CW104" s="1071"/>
      <c r="CX104" s="1071"/>
      <c r="CY104" s="1071"/>
      <c r="CZ104" s="1071"/>
      <c r="DA104" s="1071"/>
      <c r="DB104" s="1071"/>
      <c r="DC104" s="1071"/>
      <c r="DD104" s="1071"/>
      <c r="DE104" s="1071"/>
      <c r="DF104" s="1071"/>
      <c r="DG104" s="1071"/>
      <c r="DH104" s="1071"/>
      <c r="DI104" s="1071"/>
      <c r="DJ104" s="1071"/>
      <c r="DK104" s="1071"/>
      <c r="DL104" s="1071"/>
      <c r="DM104" s="1071"/>
      <c r="DN104" s="1071"/>
      <c r="DO104" s="1072"/>
      <c r="DP104" s="1089"/>
      <c r="DQ104" s="1090"/>
      <c r="DR104" s="1086"/>
      <c r="DS104" s="1086"/>
      <c r="DT104" s="1086"/>
      <c r="DU104" s="1086"/>
      <c r="DV104" s="1086"/>
      <c r="DW104" s="1086"/>
      <c r="DX104" s="1086"/>
      <c r="DY104" s="1086"/>
      <c r="DZ104" s="1086"/>
      <c r="EA104" s="1086"/>
      <c r="EB104" s="1086"/>
      <c r="EC104" s="1086"/>
      <c r="ED104" s="1086"/>
      <c r="EE104" s="1086"/>
      <c r="EF104" s="1086"/>
      <c r="EG104" s="1086"/>
      <c r="EH104" s="1086"/>
      <c r="EI104" s="1087"/>
      <c r="EJ104" s="1088"/>
      <c r="EK104" s="1089"/>
      <c r="EL104" s="1090"/>
      <c r="EM104" s="1086"/>
      <c r="EN104" s="1086"/>
      <c r="EO104" s="1086"/>
      <c r="EP104" s="1086"/>
      <c r="EQ104" s="1086"/>
      <c r="ER104" s="1086"/>
      <c r="ES104" s="1086"/>
      <c r="ET104" s="1086"/>
      <c r="EU104" s="1086"/>
      <c r="EV104" s="1086"/>
      <c r="EW104" s="1086"/>
      <c r="EX104" s="1086"/>
      <c r="EY104" s="1086"/>
      <c r="EZ104" s="1086"/>
      <c r="FA104" s="1086"/>
      <c r="FB104" s="1087"/>
      <c r="FC104" s="1088"/>
      <c r="FD104" s="1071"/>
      <c r="FE104" s="1071"/>
      <c r="FF104" s="1071"/>
      <c r="FG104" s="1071"/>
      <c r="FH104" s="1071"/>
      <c r="FI104" s="1071"/>
      <c r="FJ104" s="1071"/>
      <c r="FK104" s="1071"/>
      <c r="FL104" s="1071"/>
      <c r="FM104" s="1071"/>
      <c r="FN104" s="1071"/>
      <c r="FO104" s="1071"/>
      <c r="FP104" s="1071"/>
      <c r="FQ104" s="1071"/>
      <c r="FR104" s="1071"/>
      <c r="FS104" s="1071"/>
      <c r="FT104" s="1071"/>
      <c r="FU104" s="1071"/>
      <c r="FV104" s="1071"/>
      <c r="FW104" s="1072"/>
      <c r="FX104" s="582"/>
      <c r="FY104" s="583"/>
      <c r="FZ104" s="583"/>
      <c r="GA104" s="583"/>
      <c r="GB104" s="583"/>
      <c r="GC104" s="583"/>
      <c r="GD104" s="583"/>
      <c r="GE104" s="583"/>
      <c r="GF104" s="583"/>
      <c r="GG104" s="583"/>
      <c r="GH104" s="583"/>
      <c r="GI104" s="583"/>
      <c r="GJ104" s="583"/>
      <c r="GK104" s="583"/>
      <c r="GL104" s="583"/>
      <c r="GM104" s="583"/>
      <c r="GN104" s="583"/>
      <c r="GO104" s="583"/>
      <c r="GP104" s="583"/>
      <c r="GQ104" s="744"/>
    </row>
    <row r="105" spans="1:199" x14ac:dyDescent="0.2">
      <c r="A105" s="84"/>
      <c r="B105" s="954"/>
      <c r="C105" s="954"/>
      <c r="D105" s="954"/>
      <c r="E105" s="954"/>
      <c r="F105" s="954"/>
      <c r="G105" s="954"/>
      <c r="H105" s="954"/>
      <c r="I105" s="954"/>
      <c r="J105" s="954"/>
      <c r="K105" s="954"/>
      <c r="L105" s="954"/>
      <c r="M105" s="954"/>
      <c r="N105" s="954"/>
      <c r="O105" s="954"/>
      <c r="P105" s="954"/>
      <c r="Q105" s="954"/>
      <c r="R105" s="954"/>
      <c r="S105" s="954"/>
      <c r="T105" s="954"/>
      <c r="U105" s="954"/>
      <c r="V105" s="954"/>
      <c r="W105" s="954"/>
      <c r="X105" s="954"/>
      <c r="Y105" s="954"/>
      <c r="Z105" s="954"/>
      <c r="AA105" s="954"/>
      <c r="AB105" s="954"/>
      <c r="AC105" s="954"/>
      <c r="AD105" s="954"/>
      <c r="AE105" s="954"/>
      <c r="AF105" s="954"/>
      <c r="AG105" s="954"/>
      <c r="AH105" s="954"/>
      <c r="AI105" s="954"/>
      <c r="AJ105" s="954"/>
      <c r="AK105" s="954"/>
      <c r="AL105" s="954"/>
      <c r="AM105" s="954"/>
      <c r="AN105" s="954"/>
      <c r="AO105" s="954"/>
      <c r="AP105" s="954"/>
      <c r="AQ105" s="954"/>
      <c r="AR105" s="1091"/>
      <c r="AS105" s="731">
        <v>5595</v>
      </c>
      <c r="AT105" s="1063" t="s">
        <v>220</v>
      </c>
      <c r="AU105" s="1064"/>
      <c r="AV105" s="1064"/>
      <c r="AW105" s="1064"/>
      <c r="AX105" s="1064"/>
      <c r="AY105" s="1064"/>
      <c r="AZ105" s="1064"/>
      <c r="BA105" s="1064"/>
      <c r="BB105" s="1064"/>
      <c r="BC105" s="1064"/>
      <c r="BD105" s="1064"/>
      <c r="BE105" s="1064"/>
      <c r="BF105" s="1064"/>
      <c r="BG105" s="1064"/>
      <c r="BH105" s="1065"/>
      <c r="BI105" s="1094">
        <v>1404612</v>
      </c>
      <c r="BJ105" s="1069"/>
      <c r="BK105" s="1069"/>
      <c r="BL105" s="1069"/>
      <c r="BM105" s="1069"/>
      <c r="BN105" s="1069"/>
      <c r="BO105" s="1069"/>
      <c r="BP105" s="1069"/>
      <c r="BQ105" s="1069"/>
      <c r="BR105" s="1069"/>
      <c r="BS105" s="1069"/>
      <c r="BT105" s="1069"/>
      <c r="BU105" s="1069"/>
      <c r="BV105" s="1069"/>
      <c r="BW105" s="1069"/>
      <c r="BX105" s="1069"/>
      <c r="BY105" s="1069"/>
      <c r="BZ105" s="1069"/>
      <c r="CA105" s="1096"/>
      <c r="CB105" s="1069"/>
      <c r="CC105" s="1069"/>
      <c r="CD105" s="1069"/>
      <c r="CE105" s="1069"/>
      <c r="CF105" s="1069"/>
      <c r="CG105" s="1069"/>
      <c r="CH105" s="1069"/>
      <c r="CI105" s="1069"/>
      <c r="CJ105" s="1069"/>
      <c r="CK105" s="1069"/>
      <c r="CL105" s="1069"/>
      <c r="CM105" s="1069"/>
      <c r="CN105" s="1069"/>
      <c r="CO105" s="1069"/>
      <c r="CP105" s="1069"/>
      <c r="CQ105" s="1069"/>
      <c r="CR105" s="1069"/>
      <c r="CS105" s="1069"/>
      <c r="CT105" s="1070"/>
      <c r="CU105" s="1096">
        <v>467266</v>
      </c>
      <c r="CV105" s="1069"/>
      <c r="CW105" s="1069"/>
      <c r="CX105" s="1069"/>
      <c r="CY105" s="1069"/>
      <c r="CZ105" s="1069"/>
      <c r="DA105" s="1069"/>
      <c r="DB105" s="1069"/>
      <c r="DC105" s="1069"/>
      <c r="DD105" s="1069"/>
      <c r="DE105" s="1069"/>
      <c r="DF105" s="1069"/>
      <c r="DG105" s="1069"/>
      <c r="DH105" s="1069"/>
      <c r="DI105" s="1069"/>
      <c r="DJ105" s="1069"/>
      <c r="DK105" s="1069"/>
      <c r="DL105" s="1069"/>
      <c r="DM105" s="1069"/>
      <c r="DN105" s="1069"/>
      <c r="DO105" s="1070"/>
      <c r="DP105" s="1082"/>
      <c r="DQ105" s="1083"/>
      <c r="DR105" s="1069">
        <v>-1781794</v>
      </c>
      <c r="DS105" s="1069"/>
      <c r="DT105" s="1069"/>
      <c r="DU105" s="1069"/>
      <c r="DV105" s="1069"/>
      <c r="DW105" s="1069"/>
      <c r="DX105" s="1069"/>
      <c r="DY105" s="1069"/>
      <c r="DZ105" s="1069"/>
      <c r="EA105" s="1069"/>
      <c r="EB105" s="1069"/>
      <c r="EC105" s="1069"/>
      <c r="ED105" s="1069"/>
      <c r="EE105" s="1069"/>
      <c r="EF105" s="1069"/>
      <c r="EG105" s="1069"/>
      <c r="EH105" s="1069"/>
      <c r="EI105" s="1073"/>
      <c r="EJ105" s="1074"/>
      <c r="EK105" s="1082"/>
      <c r="EL105" s="1083"/>
      <c r="EM105" s="1069">
        <v>22913</v>
      </c>
      <c r="EN105" s="1069"/>
      <c r="EO105" s="1069"/>
      <c r="EP105" s="1069"/>
      <c r="EQ105" s="1069"/>
      <c r="ER105" s="1069"/>
      <c r="ES105" s="1069"/>
      <c r="ET105" s="1069"/>
      <c r="EU105" s="1069"/>
      <c r="EV105" s="1069"/>
      <c r="EW105" s="1069"/>
      <c r="EX105" s="1069"/>
      <c r="EY105" s="1069"/>
      <c r="EZ105" s="1069"/>
      <c r="FA105" s="1069"/>
      <c r="FB105" s="1073"/>
      <c r="FC105" s="1074"/>
      <c r="FD105" s="1069">
        <v>157712</v>
      </c>
      <c r="FE105" s="1069"/>
      <c r="FF105" s="1069"/>
      <c r="FG105" s="1069"/>
      <c r="FH105" s="1069"/>
      <c r="FI105" s="1069"/>
      <c r="FJ105" s="1069"/>
      <c r="FK105" s="1069"/>
      <c r="FL105" s="1069"/>
      <c r="FM105" s="1069"/>
      <c r="FN105" s="1069"/>
      <c r="FO105" s="1069"/>
      <c r="FP105" s="1069"/>
      <c r="FQ105" s="1069"/>
      <c r="FR105" s="1069"/>
      <c r="FS105" s="1069"/>
      <c r="FT105" s="1069"/>
      <c r="FU105" s="1069"/>
      <c r="FV105" s="1069"/>
      <c r="FW105" s="1070"/>
      <c r="FX105" s="550">
        <v>270709</v>
      </c>
      <c r="FY105" s="551"/>
      <c r="FZ105" s="551"/>
      <c r="GA105" s="551"/>
      <c r="GB105" s="551"/>
      <c r="GC105" s="551"/>
      <c r="GD105" s="551"/>
      <c r="GE105" s="551"/>
      <c r="GF105" s="551"/>
      <c r="GG105" s="551"/>
      <c r="GH105" s="551"/>
      <c r="GI105" s="551"/>
      <c r="GJ105" s="551"/>
      <c r="GK105" s="551"/>
      <c r="GL105" s="551"/>
      <c r="GM105" s="551"/>
      <c r="GN105" s="551"/>
      <c r="GO105" s="551"/>
      <c r="GP105" s="551"/>
      <c r="GQ105" s="746"/>
    </row>
    <row r="106" spans="1:199" x14ac:dyDescent="0.2">
      <c r="A106" s="101"/>
      <c r="B106" s="955"/>
      <c r="C106" s="955"/>
      <c r="D106" s="955"/>
      <c r="E106" s="955"/>
      <c r="F106" s="955"/>
      <c r="G106" s="955"/>
      <c r="H106" s="955"/>
      <c r="I106" s="955"/>
      <c r="J106" s="955"/>
      <c r="K106" s="955"/>
      <c r="L106" s="955"/>
      <c r="M106" s="955"/>
      <c r="N106" s="955"/>
      <c r="O106" s="955"/>
      <c r="P106" s="955"/>
      <c r="Q106" s="955"/>
      <c r="R106" s="955"/>
      <c r="S106" s="955"/>
      <c r="T106" s="955"/>
      <c r="U106" s="955"/>
      <c r="V106" s="955"/>
      <c r="W106" s="955"/>
      <c r="X106" s="955"/>
      <c r="Y106" s="955"/>
      <c r="Z106" s="955"/>
      <c r="AA106" s="955"/>
      <c r="AB106" s="955"/>
      <c r="AC106" s="955"/>
      <c r="AD106" s="955"/>
      <c r="AE106" s="955"/>
      <c r="AF106" s="955"/>
      <c r="AG106" s="955"/>
      <c r="AH106" s="955"/>
      <c r="AI106" s="955"/>
      <c r="AJ106" s="955"/>
      <c r="AK106" s="955"/>
      <c r="AL106" s="955"/>
      <c r="AM106" s="955"/>
      <c r="AN106" s="955"/>
      <c r="AO106" s="955"/>
      <c r="AP106" s="955"/>
      <c r="AQ106" s="955"/>
      <c r="AR106" s="1092"/>
      <c r="AS106" s="732"/>
      <c r="AT106" s="1066"/>
      <c r="AU106" s="1067"/>
      <c r="AV106" s="1067"/>
      <c r="AW106" s="1067"/>
      <c r="AX106" s="1067"/>
      <c r="AY106" s="1067"/>
      <c r="AZ106" s="1067"/>
      <c r="BA106" s="1067"/>
      <c r="BB106" s="1067"/>
      <c r="BC106" s="1067"/>
      <c r="BD106" s="1067"/>
      <c r="BE106" s="1067"/>
      <c r="BF106" s="1067"/>
      <c r="BG106" s="1067"/>
      <c r="BH106" s="1068"/>
      <c r="BI106" s="1095"/>
      <c r="BJ106" s="1071"/>
      <c r="BK106" s="1071"/>
      <c r="BL106" s="1071"/>
      <c r="BM106" s="1071"/>
      <c r="BN106" s="1071"/>
      <c r="BO106" s="1071"/>
      <c r="BP106" s="1071"/>
      <c r="BQ106" s="1071"/>
      <c r="BR106" s="1071"/>
      <c r="BS106" s="1071"/>
      <c r="BT106" s="1071"/>
      <c r="BU106" s="1071"/>
      <c r="BV106" s="1071"/>
      <c r="BW106" s="1071"/>
      <c r="BX106" s="1071"/>
      <c r="BY106" s="1071"/>
      <c r="BZ106" s="1071"/>
      <c r="CA106" s="1097"/>
      <c r="CB106" s="1071"/>
      <c r="CC106" s="1071"/>
      <c r="CD106" s="1071"/>
      <c r="CE106" s="1071"/>
      <c r="CF106" s="1071"/>
      <c r="CG106" s="1071"/>
      <c r="CH106" s="1071"/>
      <c r="CI106" s="1071"/>
      <c r="CJ106" s="1071"/>
      <c r="CK106" s="1071"/>
      <c r="CL106" s="1071"/>
      <c r="CM106" s="1071"/>
      <c r="CN106" s="1071"/>
      <c r="CO106" s="1071"/>
      <c r="CP106" s="1071"/>
      <c r="CQ106" s="1071"/>
      <c r="CR106" s="1071"/>
      <c r="CS106" s="1071"/>
      <c r="CT106" s="1072"/>
      <c r="CU106" s="1097"/>
      <c r="CV106" s="1071"/>
      <c r="CW106" s="1071"/>
      <c r="CX106" s="1071"/>
      <c r="CY106" s="1071"/>
      <c r="CZ106" s="1071"/>
      <c r="DA106" s="1071"/>
      <c r="DB106" s="1071"/>
      <c r="DC106" s="1071"/>
      <c r="DD106" s="1071"/>
      <c r="DE106" s="1071"/>
      <c r="DF106" s="1071"/>
      <c r="DG106" s="1071"/>
      <c r="DH106" s="1071"/>
      <c r="DI106" s="1071"/>
      <c r="DJ106" s="1071"/>
      <c r="DK106" s="1071"/>
      <c r="DL106" s="1071"/>
      <c r="DM106" s="1071"/>
      <c r="DN106" s="1071"/>
      <c r="DO106" s="1072"/>
      <c r="DP106" s="1084"/>
      <c r="DQ106" s="1085"/>
      <c r="DR106" s="1071"/>
      <c r="DS106" s="1071"/>
      <c r="DT106" s="1071"/>
      <c r="DU106" s="1071"/>
      <c r="DV106" s="1071"/>
      <c r="DW106" s="1071"/>
      <c r="DX106" s="1071"/>
      <c r="DY106" s="1071"/>
      <c r="DZ106" s="1071"/>
      <c r="EA106" s="1071"/>
      <c r="EB106" s="1071"/>
      <c r="EC106" s="1071"/>
      <c r="ED106" s="1071"/>
      <c r="EE106" s="1071"/>
      <c r="EF106" s="1071"/>
      <c r="EG106" s="1071"/>
      <c r="EH106" s="1071"/>
      <c r="EI106" s="1075"/>
      <c r="EJ106" s="1076"/>
      <c r="EK106" s="1084"/>
      <c r="EL106" s="1085"/>
      <c r="EM106" s="1071"/>
      <c r="EN106" s="1071"/>
      <c r="EO106" s="1071"/>
      <c r="EP106" s="1071"/>
      <c r="EQ106" s="1071"/>
      <c r="ER106" s="1071"/>
      <c r="ES106" s="1071"/>
      <c r="ET106" s="1071"/>
      <c r="EU106" s="1071"/>
      <c r="EV106" s="1071"/>
      <c r="EW106" s="1071"/>
      <c r="EX106" s="1071"/>
      <c r="EY106" s="1071"/>
      <c r="EZ106" s="1071"/>
      <c r="FA106" s="1071"/>
      <c r="FB106" s="1075"/>
      <c r="FC106" s="1076"/>
      <c r="FD106" s="1071"/>
      <c r="FE106" s="1071"/>
      <c r="FF106" s="1071"/>
      <c r="FG106" s="1071"/>
      <c r="FH106" s="1071"/>
      <c r="FI106" s="1071"/>
      <c r="FJ106" s="1071"/>
      <c r="FK106" s="1071"/>
      <c r="FL106" s="1071"/>
      <c r="FM106" s="1071"/>
      <c r="FN106" s="1071"/>
      <c r="FO106" s="1071"/>
      <c r="FP106" s="1071"/>
      <c r="FQ106" s="1071"/>
      <c r="FR106" s="1071"/>
      <c r="FS106" s="1071"/>
      <c r="FT106" s="1071"/>
      <c r="FU106" s="1071"/>
      <c r="FV106" s="1071"/>
      <c r="FW106" s="1072"/>
      <c r="FX106" s="582"/>
      <c r="FY106" s="583"/>
      <c r="FZ106" s="583"/>
      <c r="GA106" s="583"/>
      <c r="GB106" s="583"/>
      <c r="GC106" s="583"/>
      <c r="GD106" s="583"/>
      <c r="GE106" s="583"/>
      <c r="GF106" s="583"/>
      <c r="GG106" s="583"/>
      <c r="GH106" s="583"/>
      <c r="GI106" s="583"/>
      <c r="GJ106" s="583"/>
      <c r="GK106" s="583"/>
      <c r="GL106" s="583"/>
      <c r="GM106" s="583"/>
      <c r="GN106" s="583"/>
      <c r="GO106" s="583"/>
      <c r="GP106" s="583"/>
      <c r="GQ106" s="744"/>
    </row>
    <row r="108" spans="1:199" ht="15.75" x14ac:dyDescent="0.2">
      <c r="A108" s="353" t="s">
        <v>1056</v>
      </c>
    </row>
  </sheetData>
  <mergeCells count="679">
    <mergeCell ref="FD59:FW60"/>
    <mergeCell ref="FD61:FW62"/>
    <mergeCell ref="CU57:DO58"/>
    <mergeCell ref="DP57:DQ58"/>
    <mergeCell ref="AT58:BH58"/>
    <mergeCell ref="CA57:CT58"/>
    <mergeCell ref="BI59:BZ60"/>
    <mergeCell ref="AT57:BH57"/>
    <mergeCell ref="DP61:DQ62"/>
    <mergeCell ref="CA59:CT60"/>
    <mergeCell ref="CU40:DO41"/>
    <mergeCell ref="DP40:DQ41"/>
    <mergeCell ref="EI42:EJ44"/>
    <mergeCell ref="EK42:EL44"/>
    <mergeCell ref="EI40:EJ41"/>
    <mergeCell ref="EK40:EL41"/>
    <mergeCell ref="DR42:EH44"/>
    <mergeCell ref="DR40:EH41"/>
    <mergeCell ref="DP42:DQ44"/>
    <mergeCell ref="AT56:BH56"/>
    <mergeCell ref="BI55:BZ56"/>
    <mergeCell ref="BI49:BZ50"/>
    <mergeCell ref="BI47:BZ48"/>
    <mergeCell ref="AT51:BH51"/>
    <mergeCell ref="CU49:DO50"/>
    <mergeCell ref="CU53:DO54"/>
    <mergeCell ref="CU55:DO56"/>
    <mergeCell ref="CU51:DO52"/>
    <mergeCell ref="AT47:BH47"/>
    <mergeCell ref="DR55:EH56"/>
    <mergeCell ref="FX42:GQ44"/>
    <mergeCell ref="FB45:FC46"/>
    <mergeCell ref="FX45:GQ46"/>
    <mergeCell ref="FD42:FW44"/>
    <mergeCell ref="FD45:FW46"/>
    <mergeCell ref="EM42:FA44"/>
    <mergeCell ref="DR45:EH46"/>
    <mergeCell ref="EI45:EJ46"/>
    <mergeCell ref="EK45:EL46"/>
    <mergeCell ref="B42:AQ42"/>
    <mergeCell ref="BI42:BZ44"/>
    <mergeCell ref="CA42:CT44"/>
    <mergeCell ref="CU42:DO44"/>
    <mergeCell ref="B43:AR46"/>
    <mergeCell ref="AT46:BH46"/>
    <mergeCell ref="AS43:AS44"/>
    <mergeCell ref="AS45:AS46"/>
    <mergeCell ref="AT43:BH43"/>
    <mergeCell ref="AT45:BH45"/>
    <mergeCell ref="B38:AR41"/>
    <mergeCell ref="BI38:BZ39"/>
    <mergeCell ref="CA38:CT39"/>
    <mergeCell ref="BI40:BZ41"/>
    <mergeCell ref="CA40:CT41"/>
    <mergeCell ref="AS40:AS41"/>
    <mergeCell ref="AS38:AS39"/>
    <mergeCell ref="AT38:BH39"/>
    <mergeCell ref="AT40:BH41"/>
    <mergeCell ref="B47:AR50"/>
    <mergeCell ref="AS47:AS48"/>
    <mergeCell ref="AT48:BH48"/>
    <mergeCell ref="AS49:AS50"/>
    <mergeCell ref="AT50:BH50"/>
    <mergeCell ref="CA34:CT35"/>
    <mergeCell ref="BI34:BZ35"/>
    <mergeCell ref="CA47:CT48"/>
    <mergeCell ref="BI36:BZ37"/>
    <mergeCell ref="CA36:CT37"/>
    <mergeCell ref="BI13:BZ15"/>
    <mergeCell ref="AT29:BH29"/>
    <mergeCell ref="AT17:BH17"/>
    <mergeCell ref="BA42:BC42"/>
    <mergeCell ref="AT14:BH14"/>
    <mergeCell ref="AT16:BH16"/>
    <mergeCell ref="AT37:BH37"/>
    <mergeCell ref="BI16:BZ17"/>
    <mergeCell ref="AT31:BH31"/>
    <mergeCell ref="AT34:BH34"/>
    <mergeCell ref="FX69:GQ70"/>
    <mergeCell ref="DP69:DQ70"/>
    <mergeCell ref="DR69:EH70"/>
    <mergeCell ref="EI69:EJ70"/>
    <mergeCell ref="EK69:EL70"/>
    <mergeCell ref="B13:AQ13"/>
    <mergeCell ref="BI18:BZ19"/>
    <mergeCell ref="EM69:FA70"/>
    <mergeCell ref="FB69:FC70"/>
    <mergeCell ref="BI69:BZ70"/>
    <mergeCell ref="CA67:CT68"/>
    <mergeCell ref="AS69:AS70"/>
    <mergeCell ref="AS67:AS68"/>
    <mergeCell ref="AT69:BH70"/>
    <mergeCell ref="FD69:FW70"/>
    <mergeCell ref="CA69:CT70"/>
    <mergeCell ref="CU69:DO70"/>
    <mergeCell ref="EM67:FA68"/>
    <mergeCell ref="DP67:DQ68"/>
    <mergeCell ref="CU67:DO68"/>
    <mergeCell ref="AS65:AS66"/>
    <mergeCell ref="AT66:BH66"/>
    <mergeCell ref="AT63:BH63"/>
    <mergeCell ref="AT65:BH65"/>
    <mergeCell ref="BI67:BZ68"/>
    <mergeCell ref="BI63:BZ64"/>
    <mergeCell ref="AT67:BH68"/>
    <mergeCell ref="FD63:FW64"/>
    <mergeCell ref="FX63:GQ64"/>
    <mergeCell ref="CU65:DO66"/>
    <mergeCell ref="FB63:FC64"/>
    <mergeCell ref="FD67:FW68"/>
    <mergeCell ref="DP65:DQ66"/>
    <mergeCell ref="DR65:EH66"/>
    <mergeCell ref="EI65:EJ66"/>
    <mergeCell ref="DP63:DQ64"/>
    <mergeCell ref="EK67:EL68"/>
    <mergeCell ref="EI59:EJ60"/>
    <mergeCell ref="EK59:EL60"/>
    <mergeCell ref="FB67:FC68"/>
    <mergeCell ref="FB65:FC66"/>
    <mergeCell ref="EM59:FA60"/>
    <mergeCell ref="DR67:EH68"/>
    <mergeCell ref="EK65:EL66"/>
    <mergeCell ref="EM63:FA64"/>
    <mergeCell ref="DR63:EH64"/>
    <mergeCell ref="EI67:EJ68"/>
    <mergeCell ref="FX65:GQ66"/>
    <mergeCell ref="FD65:FW66"/>
    <mergeCell ref="FX67:GQ68"/>
    <mergeCell ref="EI16:EJ17"/>
    <mergeCell ref="FB42:FC44"/>
    <mergeCell ref="BI65:BZ66"/>
    <mergeCell ref="CA65:CT66"/>
    <mergeCell ref="EM65:FA66"/>
    <mergeCell ref="EI63:EJ64"/>
    <mergeCell ref="EK63:EL64"/>
    <mergeCell ref="CA63:CT64"/>
    <mergeCell ref="CU63:DO64"/>
    <mergeCell ref="FV16:FW17"/>
    <mergeCell ref="EM13:FA15"/>
    <mergeCell ref="FB13:FC15"/>
    <mergeCell ref="FD13:FE15"/>
    <mergeCell ref="FF16:FU17"/>
    <mergeCell ref="FF13:FU15"/>
    <mergeCell ref="FV13:FW15"/>
    <mergeCell ref="FF32:FU33"/>
    <mergeCell ref="FX16:GQ17"/>
    <mergeCell ref="CU47:DO48"/>
    <mergeCell ref="DP47:DQ48"/>
    <mergeCell ref="DR47:EH48"/>
    <mergeCell ref="EI47:EJ48"/>
    <mergeCell ref="CU20:DO21"/>
    <mergeCell ref="EK16:EL17"/>
    <mergeCell ref="EM16:FA17"/>
    <mergeCell ref="FB16:FC17"/>
    <mergeCell ref="FD16:FE17"/>
    <mergeCell ref="CA11:CT12"/>
    <mergeCell ref="CU11:DO12"/>
    <mergeCell ref="CA16:CT17"/>
    <mergeCell ref="CU16:DO17"/>
    <mergeCell ref="DP16:DQ17"/>
    <mergeCell ref="DR16:EH17"/>
    <mergeCell ref="FX13:GQ15"/>
    <mergeCell ref="CA13:CT15"/>
    <mergeCell ref="CU13:DO15"/>
    <mergeCell ref="DP13:DQ15"/>
    <mergeCell ref="DR13:EH15"/>
    <mergeCell ref="EK13:EL15"/>
    <mergeCell ref="EI13:EJ15"/>
    <mergeCell ref="EK11:EL12"/>
    <mergeCell ref="FD6:FW7"/>
    <mergeCell ref="FV9:FW10"/>
    <mergeCell ref="EM11:FA12"/>
    <mergeCell ref="FB11:FC12"/>
    <mergeCell ref="DP6:FC6"/>
    <mergeCell ref="FD11:FE12"/>
    <mergeCell ref="DR11:EH12"/>
    <mergeCell ref="DP7:EJ7"/>
    <mergeCell ref="EK7:FC7"/>
    <mergeCell ref="FX11:GQ12"/>
    <mergeCell ref="FV11:FW12"/>
    <mergeCell ref="FF11:FU12"/>
    <mergeCell ref="FD9:FE10"/>
    <mergeCell ref="EI9:EJ10"/>
    <mergeCell ref="EK9:EL10"/>
    <mergeCell ref="EM9:FA10"/>
    <mergeCell ref="FB9:FC10"/>
    <mergeCell ref="EI11:EJ12"/>
    <mergeCell ref="FX9:GQ10"/>
    <mergeCell ref="B9:AR12"/>
    <mergeCell ref="BI9:BZ10"/>
    <mergeCell ref="CA9:CT10"/>
    <mergeCell ref="CU9:DO10"/>
    <mergeCell ref="DP9:DQ10"/>
    <mergeCell ref="DR9:EH10"/>
    <mergeCell ref="BI11:BZ12"/>
    <mergeCell ref="AS9:AS10"/>
    <mergeCell ref="DP11:DQ12"/>
    <mergeCell ref="AT9:BH10"/>
    <mergeCell ref="FX32:GQ33"/>
    <mergeCell ref="AT33:BH33"/>
    <mergeCell ref="AS11:AS12"/>
    <mergeCell ref="EK32:EL33"/>
    <mergeCell ref="EM32:FA33"/>
    <mergeCell ref="AT8:BH8"/>
    <mergeCell ref="BI8:BZ8"/>
    <mergeCell ref="FF9:FU10"/>
    <mergeCell ref="FB32:FC33"/>
    <mergeCell ref="FD32:FE33"/>
    <mergeCell ref="A3:GQ3"/>
    <mergeCell ref="A5:AR7"/>
    <mergeCell ref="AT5:BH7"/>
    <mergeCell ref="BI5:BZ7"/>
    <mergeCell ref="CA5:FW5"/>
    <mergeCell ref="FX5:GQ7"/>
    <mergeCell ref="CA6:DO6"/>
    <mergeCell ref="AS5:AS7"/>
    <mergeCell ref="CA7:CT7"/>
    <mergeCell ref="CU7:DO7"/>
    <mergeCell ref="FV32:FW33"/>
    <mergeCell ref="EM30:FA31"/>
    <mergeCell ref="FB30:FC31"/>
    <mergeCell ref="FD30:FE31"/>
    <mergeCell ref="FF30:FU31"/>
    <mergeCell ref="FV30:FW31"/>
    <mergeCell ref="FX30:GQ31"/>
    <mergeCell ref="AS32:AS33"/>
    <mergeCell ref="BI32:BZ33"/>
    <mergeCell ref="DR30:EH31"/>
    <mergeCell ref="EI30:EJ31"/>
    <mergeCell ref="EK30:EL31"/>
    <mergeCell ref="CA32:CT33"/>
    <mergeCell ref="CU32:DO33"/>
    <mergeCell ref="DP32:DQ33"/>
    <mergeCell ref="DR32:EH33"/>
    <mergeCell ref="EI32:EJ33"/>
    <mergeCell ref="BI61:BZ62"/>
    <mergeCell ref="CU59:DO60"/>
    <mergeCell ref="DP59:DQ60"/>
    <mergeCell ref="CU61:DO62"/>
    <mergeCell ref="DP30:DQ31"/>
    <mergeCell ref="CA53:CT54"/>
    <mergeCell ref="CA55:CT56"/>
    <mergeCell ref="CA49:CT50"/>
    <mergeCell ref="CA51:CT52"/>
    <mergeCell ref="EI57:EJ58"/>
    <mergeCell ref="EK57:EL58"/>
    <mergeCell ref="FB57:FC58"/>
    <mergeCell ref="FX61:GQ62"/>
    <mergeCell ref="CA61:CT62"/>
    <mergeCell ref="EK61:EL62"/>
    <mergeCell ref="EM61:FA62"/>
    <mergeCell ref="FB61:FC62"/>
    <mergeCell ref="EI61:EJ62"/>
    <mergeCell ref="DR61:EH62"/>
    <mergeCell ref="FX59:GQ60"/>
    <mergeCell ref="FB59:FC60"/>
    <mergeCell ref="FX57:GQ58"/>
    <mergeCell ref="FD57:FW58"/>
    <mergeCell ref="EK49:EL50"/>
    <mergeCell ref="FD49:FW50"/>
    <mergeCell ref="FD53:FW54"/>
    <mergeCell ref="FD55:FW56"/>
    <mergeCell ref="EM57:FA58"/>
    <mergeCell ref="EK53:EL54"/>
    <mergeCell ref="EM45:FA46"/>
    <mergeCell ref="EK55:EL56"/>
    <mergeCell ref="FB55:FC56"/>
    <mergeCell ref="FB47:FC48"/>
    <mergeCell ref="EM51:FA52"/>
    <mergeCell ref="EM55:FA56"/>
    <mergeCell ref="DR49:EH50"/>
    <mergeCell ref="FX53:GQ54"/>
    <mergeCell ref="FB53:FC54"/>
    <mergeCell ref="FD47:FW48"/>
    <mergeCell ref="EK47:EL48"/>
    <mergeCell ref="FD51:FW52"/>
    <mergeCell ref="EM47:FA48"/>
    <mergeCell ref="EK51:EL52"/>
    <mergeCell ref="EI49:EJ50"/>
    <mergeCell ref="EI51:EJ52"/>
    <mergeCell ref="DR53:EH54"/>
    <mergeCell ref="B59:AR62"/>
    <mergeCell ref="AS59:AS60"/>
    <mergeCell ref="AS61:AS62"/>
    <mergeCell ref="AT59:BH59"/>
    <mergeCell ref="AT61:BH61"/>
    <mergeCell ref="AT53:BH53"/>
    <mergeCell ref="DR59:EH60"/>
    <mergeCell ref="DR57:EH58"/>
    <mergeCell ref="DP55:DQ56"/>
    <mergeCell ref="B67:AR70"/>
    <mergeCell ref="AT54:BH54"/>
    <mergeCell ref="B55:AR58"/>
    <mergeCell ref="AS55:AS56"/>
    <mergeCell ref="BI57:BZ58"/>
    <mergeCell ref="AS57:AS58"/>
    <mergeCell ref="AT55:BH55"/>
    <mergeCell ref="B63:AR66"/>
    <mergeCell ref="AS63:AS64"/>
    <mergeCell ref="AT64:BH64"/>
    <mergeCell ref="DP51:DQ52"/>
    <mergeCell ref="DR51:EH52"/>
    <mergeCell ref="FB51:FC52"/>
    <mergeCell ref="B51:AR54"/>
    <mergeCell ref="AS51:AS52"/>
    <mergeCell ref="BI51:BZ52"/>
    <mergeCell ref="AT52:BH52"/>
    <mergeCell ref="AS53:AS54"/>
    <mergeCell ref="BI53:BZ54"/>
    <mergeCell ref="DP53:DQ54"/>
    <mergeCell ref="EI55:EJ56"/>
    <mergeCell ref="FX47:GQ48"/>
    <mergeCell ref="FX49:GQ50"/>
    <mergeCell ref="FX55:GQ56"/>
    <mergeCell ref="FX51:GQ52"/>
    <mergeCell ref="EI53:EJ54"/>
    <mergeCell ref="EM53:FA54"/>
    <mergeCell ref="EM49:FA50"/>
    <mergeCell ref="FB49:FC50"/>
    <mergeCell ref="FX38:GQ39"/>
    <mergeCell ref="FD40:FW41"/>
    <mergeCell ref="EM38:FA39"/>
    <mergeCell ref="FB38:FC39"/>
    <mergeCell ref="FB40:FC41"/>
    <mergeCell ref="EM40:FA41"/>
    <mergeCell ref="FX40:GQ41"/>
    <mergeCell ref="FX36:GQ37"/>
    <mergeCell ref="DR36:EH37"/>
    <mergeCell ref="EI36:EJ37"/>
    <mergeCell ref="EK36:EL37"/>
    <mergeCell ref="EM36:FA37"/>
    <mergeCell ref="FB36:FC37"/>
    <mergeCell ref="FD36:FE37"/>
    <mergeCell ref="CU38:DO39"/>
    <mergeCell ref="DP38:DQ39"/>
    <mergeCell ref="DR38:EH39"/>
    <mergeCell ref="FD38:FW39"/>
    <mergeCell ref="DP36:DQ37"/>
    <mergeCell ref="EI38:EJ39"/>
    <mergeCell ref="EK38:EL39"/>
    <mergeCell ref="CU36:DO37"/>
    <mergeCell ref="FV34:FW35"/>
    <mergeCell ref="FF36:FU37"/>
    <mergeCell ref="FV36:FW37"/>
    <mergeCell ref="FF34:FU35"/>
    <mergeCell ref="CU34:DO35"/>
    <mergeCell ref="DP34:DQ35"/>
    <mergeCell ref="DR34:EH35"/>
    <mergeCell ref="EI34:EJ35"/>
    <mergeCell ref="FB34:FC35"/>
    <mergeCell ref="FX20:GQ21"/>
    <mergeCell ref="EK20:EL21"/>
    <mergeCell ref="FX34:GQ35"/>
    <mergeCell ref="EK34:EL35"/>
    <mergeCell ref="B34:AR37"/>
    <mergeCell ref="AS34:AS35"/>
    <mergeCell ref="AT35:BH35"/>
    <mergeCell ref="EM34:FA35"/>
    <mergeCell ref="FD34:FE35"/>
    <mergeCell ref="AS36:AS37"/>
    <mergeCell ref="EM20:FA21"/>
    <mergeCell ref="CA20:CT21"/>
    <mergeCell ref="FB20:FC21"/>
    <mergeCell ref="FD20:FE21"/>
    <mergeCell ref="FF20:FU21"/>
    <mergeCell ref="FV20:FW21"/>
    <mergeCell ref="DP20:DQ21"/>
    <mergeCell ref="DR20:EH21"/>
    <mergeCell ref="FX18:GQ19"/>
    <mergeCell ref="EK18:EL19"/>
    <mergeCell ref="DR18:EH19"/>
    <mergeCell ref="EI18:EJ19"/>
    <mergeCell ref="FB18:FC19"/>
    <mergeCell ref="FD18:FE19"/>
    <mergeCell ref="FF18:FU19"/>
    <mergeCell ref="FV18:FW19"/>
    <mergeCell ref="EM18:FA19"/>
    <mergeCell ref="AS18:AS19"/>
    <mergeCell ref="AT21:BH21"/>
    <mergeCell ref="AT19:BH19"/>
    <mergeCell ref="AS20:AS21"/>
    <mergeCell ref="CA18:CT19"/>
    <mergeCell ref="EI20:EJ21"/>
    <mergeCell ref="DP28:DQ29"/>
    <mergeCell ref="DR28:EH29"/>
    <mergeCell ref="B14:AR17"/>
    <mergeCell ref="AS14:AS15"/>
    <mergeCell ref="AS16:AS17"/>
    <mergeCell ref="CU18:DO19"/>
    <mergeCell ref="DP18:DQ19"/>
    <mergeCell ref="BI20:BZ21"/>
    <mergeCell ref="AT15:BH15"/>
    <mergeCell ref="B18:AR21"/>
    <mergeCell ref="B26:AR29"/>
    <mergeCell ref="AS26:AS27"/>
    <mergeCell ref="BI26:BZ27"/>
    <mergeCell ref="CA26:CT27"/>
    <mergeCell ref="CU26:DO27"/>
    <mergeCell ref="AS28:AS29"/>
    <mergeCell ref="CA28:CT29"/>
    <mergeCell ref="CU28:DO29"/>
    <mergeCell ref="BI28:BZ29"/>
    <mergeCell ref="AT28:BH28"/>
    <mergeCell ref="FX26:GQ27"/>
    <mergeCell ref="AT27:BH27"/>
    <mergeCell ref="DP26:DQ27"/>
    <mergeCell ref="DR26:EH27"/>
    <mergeCell ref="EI26:EJ27"/>
    <mergeCell ref="EK26:EL27"/>
    <mergeCell ref="EM26:FA27"/>
    <mergeCell ref="FB26:FC27"/>
    <mergeCell ref="AT26:BH26"/>
    <mergeCell ref="EK28:EL29"/>
    <mergeCell ref="EM28:FA29"/>
    <mergeCell ref="FB28:FC29"/>
    <mergeCell ref="FD26:FE27"/>
    <mergeCell ref="FF26:FU27"/>
    <mergeCell ref="FV26:FW27"/>
    <mergeCell ref="FD28:FE29"/>
    <mergeCell ref="FF28:FU29"/>
    <mergeCell ref="FV28:FW29"/>
    <mergeCell ref="FX28:GQ29"/>
    <mergeCell ref="B22:AR25"/>
    <mergeCell ref="AS22:AS23"/>
    <mergeCell ref="BI22:BZ23"/>
    <mergeCell ref="CA22:CT23"/>
    <mergeCell ref="CU22:DO23"/>
    <mergeCell ref="EI28:EJ29"/>
    <mergeCell ref="AS24:AS25"/>
    <mergeCell ref="BI24:BZ25"/>
    <mergeCell ref="CA24:CT25"/>
    <mergeCell ref="CU24:DO25"/>
    <mergeCell ref="DP24:DQ25"/>
    <mergeCell ref="DR24:EH25"/>
    <mergeCell ref="FX24:GQ25"/>
    <mergeCell ref="EK24:EL25"/>
    <mergeCell ref="EM24:FA25"/>
    <mergeCell ref="FB24:FC25"/>
    <mergeCell ref="EI22:EJ23"/>
    <mergeCell ref="FF22:FU23"/>
    <mergeCell ref="FX22:GQ23"/>
    <mergeCell ref="FD24:FE25"/>
    <mergeCell ref="FV22:FW23"/>
    <mergeCell ref="EM22:FA23"/>
    <mergeCell ref="FD22:FE23"/>
    <mergeCell ref="EK22:EL23"/>
    <mergeCell ref="CU8:DO8"/>
    <mergeCell ref="DP8:EJ8"/>
    <mergeCell ref="FF24:FU25"/>
    <mergeCell ref="DP22:DQ23"/>
    <mergeCell ref="DR22:EH23"/>
    <mergeCell ref="FB22:FC23"/>
    <mergeCell ref="EI24:EJ25"/>
    <mergeCell ref="EK8:FC8"/>
    <mergeCell ref="FD8:FW8"/>
    <mergeCell ref="FV24:FW25"/>
    <mergeCell ref="FX8:GQ8"/>
    <mergeCell ref="B30:AR33"/>
    <mergeCell ref="AS30:AS31"/>
    <mergeCell ref="BI30:BZ31"/>
    <mergeCell ref="CA30:CT31"/>
    <mergeCell ref="CU30:DO31"/>
    <mergeCell ref="A8:AR8"/>
    <mergeCell ref="CA8:CT8"/>
    <mergeCell ref="AT30:BH30"/>
    <mergeCell ref="AT32:BH32"/>
    <mergeCell ref="AT36:BH36"/>
    <mergeCell ref="AT11:BH12"/>
    <mergeCell ref="AT18:BH18"/>
    <mergeCell ref="AT20:BH20"/>
    <mergeCell ref="AT22:BH22"/>
    <mergeCell ref="AT24:BH24"/>
    <mergeCell ref="BA13:BC13"/>
    <mergeCell ref="AT49:BH49"/>
    <mergeCell ref="AT44:BH44"/>
    <mergeCell ref="DP49:DQ50"/>
    <mergeCell ref="CA45:CT46"/>
    <mergeCell ref="CU45:DO46"/>
    <mergeCell ref="BI45:BZ46"/>
    <mergeCell ref="DP45:DQ46"/>
    <mergeCell ref="A81:AR81"/>
    <mergeCell ref="AT81:BH81"/>
    <mergeCell ref="FX78:GQ80"/>
    <mergeCell ref="CA79:DO79"/>
    <mergeCell ref="FD79:FW80"/>
    <mergeCell ref="CA80:CT80"/>
    <mergeCell ref="A78:AR80"/>
    <mergeCell ref="AS78:AS80"/>
    <mergeCell ref="AT78:BH80"/>
    <mergeCell ref="BI78:BZ80"/>
    <mergeCell ref="CA78:FW78"/>
    <mergeCell ref="CU80:DO80"/>
    <mergeCell ref="DP80:EJ80"/>
    <mergeCell ref="BI81:BZ81"/>
    <mergeCell ref="CA81:CT81"/>
    <mergeCell ref="CU81:DO81"/>
    <mergeCell ref="DP81:EJ81"/>
    <mergeCell ref="FD81:FW81"/>
    <mergeCell ref="FX81:GQ81"/>
    <mergeCell ref="EK81:FC81"/>
    <mergeCell ref="B82:AR85"/>
    <mergeCell ref="AS82:AS83"/>
    <mergeCell ref="AT82:BH83"/>
    <mergeCell ref="BI82:BZ83"/>
    <mergeCell ref="CA82:CT83"/>
    <mergeCell ref="CU82:DO83"/>
    <mergeCell ref="DP82:DQ83"/>
    <mergeCell ref="DR82:EH83"/>
    <mergeCell ref="EI82:EJ83"/>
    <mergeCell ref="EK82:EL83"/>
    <mergeCell ref="EM82:FA83"/>
    <mergeCell ref="FB82:FC83"/>
    <mergeCell ref="FD82:FE83"/>
    <mergeCell ref="FF82:FU83"/>
    <mergeCell ref="FV82:FW83"/>
    <mergeCell ref="FX82:GQ83"/>
    <mergeCell ref="AS84:AS85"/>
    <mergeCell ref="AT84:BH85"/>
    <mergeCell ref="BI84:BZ85"/>
    <mergeCell ref="CA84:CT85"/>
    <mergeCell ref="CU84:DO85"/>
    <mergeCell ref="DP84:DQ85"/>
    <mergeCell ref="DR84:EH85"/>
    <mergeCell ref="EI84:EJ85"/>
    <mergeCell ref="EK84:EL85"/>
    <mergeCell ref="EM84:FA85"/>
    <mergeCell ref="FB84:FC85"/>
    <mergeCell ref="FD84:FE85"/>
    <mergeCell ref="FF84:FU85"/>
    <mergeCell ref="FV84:FW85"/>
    <mergeCell ref="FD86:FE88"/>
    <mergeCell ref="FF86:FU88"/>
    <mergeCell ref="FV86:FW88"/>
    <mergeCell ref="FX86:GQ88"/>
    <mergeCell ref="FX84:GQ85"/>
    <mergeCell ref="B86:AQ86"/>
    <mergeCell ref="BA86:BC86"/>
    <mergeCell ref="BI86:BZ88"/>
    <mergeCell ref="CA86:CT88"/>
    <mergeCell ref="CU86:DO88"/>
    <mergeCell ref="B87:AR90"/>
    <mergeCell ref="AS87:AS88"/>
    <mergeCell ref="AS89:AS90"/>
    <mergeCell ref="AT87:BH88"/>
    <mergeCell ref="EM86:FA88"/>
    <mergeCell ref="FB86:FC88"/>
    <mergeCell ref="DP86:DQ88"/>
    <mergeCell ref="DR86:EH88"/>
    <mergeCell ref="EI86:EJ88"/>
    <mergeCell ref="EK86:EL88"/>
    <mergeCell ref="FB89:FC90"/>
    <mergeCell ref="FD89:FE90"/>
    <mergeCell ref="FF89:FU90"/>
    <mergeCell ref="FV89:FW90"/>
    <mergeCell ref="BI89:BZ90"/>
    <mergeCell ref="CA89:CT90"/>
    <mergeCell ref="CU89:DO90"/>
    <mergeCell ref="DP89:DQ90"/>
    <mergeCell ref="DR89:EH90"/>
    <mergeCell ref="EI89:EJ90"/>
    <mergeCell ref="FX89:GQ90"/>
    <mergeCell ref="B91:AR94"/>
    <mergeCell ref="AS91:AS92"/>
    <mergeCell ref="BI91:BZ92"/>
    <mergeCell ref="CA91:CT92"/>
    <mergeCell ref="CU91:DO92"/>
    <mergeCell ref="DP91:DQ92"/>
    <mergeCell ref="DR91:EH92"/>
    <mergeCell ref="EK89:EL90"/>
    <mergeCell ref="EM89:FA90"/>
    <mergeCell ref="FX91:GQ92"/>
    <mergeCell ref="AS93:AS94"/>
    <mergeCell ref="BI93:BZ94"/>
    <mergeCell ref="CA93:CT94"/>
    <mergeCell ref="CU93:DO94"/>
    <mergeCell ref="DP93:DQ94"/>
    <mergeCell ref="DR93:EH94"/>
    <mergeCell ref="EI91:EJ92"/>
    <mergeCell ref="EK91:EL92"/>
    <mergeCell ref="EM91:FA92"/>
    <mergeCell ref="EK93:EL94"/>
    <mergeCell ref="EM93:FA94"/>
    <mergeCell ref="FB93:FC94"/>
    <mergeCell ref="FD93:FE94"/>
    <mergeCell ref="FF93:FU94"/>
    <mergeCell ref="FV91:FW92"/>
    <mergeCell ref="FB91:FC92"/>
    <mergeCell ref="FD91:FE92"/>
    <mergeCell ref="FF91:FU92"/>
    <mergeCell ref="FV93:FW94"/>
    <mergeCell ref="FX93:GQ94"/>
    <mergeCell ref="B95:AR98"/>
    <mergeCell ref="AS95:AS96"/>
    <mergeCell ref="AT95:BH96"/>
    <mergeCell ref="BI95:BZ96"/>
    <mergeCell ref="CA95:CT96"/>
    <mergeCell ref="CU95:DO96"/>
    <mergeCell ref="DP95:DQ96"/>
    <mergeCell ref="EI93:EJ94"/>
    <mergeCell ref="DR95:EH96"/>
    <mergeCell ref="EI95:EJ96"/>
    <mergeCell ref="EK95:EL96"/>
    <mergeCell ref="EM95:FA96"/>
    <mergeCell ref="FB95:FC96"/>
    <mergeCell ref="FD95:FW96"/>
    <mergeCell ref="FX95:GQ96"/>
    <mergeCell ref="FD97:FW98"/>
    <mergeCell ref="AS97:AS98"/>
    <mergeCell ref="AT97:BH98"/>
    <mergeCell ref="BI97:BZ98"/>
    <mergeCell ref="CA97:CT98"/>
    <mergeCell ref="CU97:DO98"/>
    <mergeCell ref="DP97:DQ98"/>
    <mergeCell ref="EM99:FA100"/>
    <mergeCell ref="DR97:EH98"/>
    <mergeCell ref="EI97:EJ98"/>
    <mergeCell ref="EK97:EL98"/>
    <mergeCell ref="EM97:FA98"/>
    <mergeCell ref="FB97:FC98"/>
    <mergeCell ref="FB101:FC102"/>
    <mergeCell ref="FX97:GQ98"/>
    <mergeCell ref="B99:AQ99"/>
    <mergeCell ref="BI99:BZ100"/>
    <mergeCell ref="CA99:CT100"/>
    <mergeCell ref="CU99:DO100"/>
    <mergeCell ref="DP99:DQ100"/>
    <mergeCell ref="DR99:EH100"/>
    <mergeCell ref="EI99:EJ100"/>
    <mergeCell ref="EK99:EL100"/>
    <mergeCell ref="B100:AR102"/>
    <mergeCell ref="AS101:AS102"/>
    <mergeCell ref="BI101:BZ102"/>
    <mergeCell ref="CA101:CT102"/>
    <mergeCell ref="CU101:DO102"/>
    <mergeCell ref="FD101:FW102"/>
    <mergeCell ref="DP101:DQ102"/>
    <mergeCell ref="DR101:EH102"/>
    <mergeCell ref="FB99:FC100"/>
    <mergeCell ref="FD99:FW100"/>
    <mergeCell ref="DP103:DQ104"/>
    <mergeCell ref="AS105:AS106"/>
    <mergeCell ref="BI105:BZ106"/>
    <mergeCell ref="CA105:CT106"/>
    <mergeCell ref="CU105:DO106"/>
    <mergeCell ref="FX99:GQ100"/>
    <mergeCell ref="FX101:GQ102"/>
    <mergeCell ref="EI101:EJ102"/>
    <mergeCell ref="EK101:EL102"/>
    <mergeCell ref="EM101:FA102"/>
    <mergeCell ref="DR103:EH104"/>
    <mergeCell ref="EI103:EJ104"/>
    <mergeCell ref="EK103:EL104"/>
    <mergeCell ref="EM103:FA104"/>
    <mergeCell ref="FB103:FC104"/>
    <mergeCell ref="B103:AR106"/>
    <mergeCell ref="AS103:AS104"/>
    <mergeCell ref="BI103:BZ104"/>
    <mergeCell ref="CA103:CT104"/>
    <mergeCell ref="CU103:DO104"/>
    <mergeCell ref="A76:GR76"/>
    <mergeCell ref="DP79:EJ79"/>
    <mergeCell ref="EK79:FC80"/>
    <mergeCell ref="AT101:BH102"/>
    <mergeCell ref="AT103:BH104"/>
    <mergeCell ref="AT105:BH106"/>
    <mergeCell ref="AT99:BH100"/>
    <mergeCell ref="DP105:DQ106"/>
    <mergeCell ref="DR105:EH106"/>
    <mergeCell ref="EK105:EL106"/>
    <mergeCell ref="AT93:BH94"/>
    <mergeCell ref="AT91:BH92"/>
    <mergeCell ref="AT89:BH90"/>
    <mergeCell ref="FX105:GQ106"/>
    <mergeCell ref="FX103:GQ104"/>
    <mergeCell ref="FD103:FW104"/>
    <mergeCell ref="EM105:FA106"/>
    <mergeCell ref="FB105:FC106"/>
    <mergeCell ref="FD105:FW106"/>
    <mergeCell ref="EI105:EJ106"/>
  </mergeCells>
  <phoneticPr fontId="9" type="noConversion"/>
  <printOptions horizontalCentered="1"/>
  <pageMargins left="0.59055118110236227" right="0.59055118110236227" top="0.78740157480314965" bottom="0.39370078740157483" header="0.27559055118110237" footer="0.31496062992125984"/>
  <pageSetup paperSize="9" scale="7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L118"/>
  <sheetViews>
    <sheetView topLeftCell="A88" zoomScaleNormal="100" workbookViewId="0">
      <selection activeCell="EV77" sqref="EV77"/>
    </sheetView>
  </sheetViews>
  <sheetFormatPr defaultRowHeight="12.75" x14ac:dyDescent="0.2"/>
  <cols>
    <col min="1" max="22" width="0.85546875" style="3" customWidth="1"/>
    <col min="23" max="23" width="7.7109375" style="3" customWidth="1"/>
    <col min="24" max="177" width="0.85546875" style="3" customWidth="1"/>
  </cols>
  <sheetData>
    <row r="1" spans="1:177"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12"/>
      <c r="FC1" s="2"/>
      <c r="FD1" s="2"/>
      <c r="FE1" s="2"/>
      <c r="FF1" s="2"/>
      <c r="FG1" s="2"/>
    </row>
    <row r="2" spans="1:177"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12"/>
      <c r="FC2" s="2"/>
      <c r="FD2" s="2"/>
      <c r="FE2" s="2"/>
      <c r="FF2" s="2"/>
      <c r="FG2" s="2"/>
    </row>
    <row r="3" spans="1:177" ht="15" x14ac:dyDescent="0.25">
      <c r="A3" s="556" t="s">
        <v>80</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row>
    <row r="5" spans="1:177" ht="15" customHeight="1" x14ac:dyDescent="0.2">
      <c r="A5" s="566" t="s">
        <v>2</v>
      </c>
      <c r="B5" s="567"/>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8"/>
      <c r="AL5" s="725" t="s">
        <v>102</v>
      </c>
      <c r="AM5" s="726"/>
      <c r="AN5" s="726"/>
      <c r="AO5" s="726"/>
      <c r="AP5" s="726"/>
      <c r="AQ5" s="726"/>
      <c r="AR5" s="727"/>
      <c r="AS5" s="560" t="s">
        <v>18</v>
      </c>
      <c r="AT5" s="561"/>
      <c r="AU5" s="561"/>
      <c r="AV5" s="561"/>
      <c r="AW5" s="561"/>
      <c r="AX5" s="561"/>
      <c r="AY5" s="561"/>
      <c r="AZ5" s="561"/>
      <c r="BA5" s="561"/>
      <c r="BB5" s="561"/>
      <c r="BC5" s="561"/>
      <c r="BD5" s="561"/>
      <c r="BE5" s="561"/>
      <c r="BF5" s="561"/>
      <c r="BG5" s="561"/>
      <c r="BH5" s="561"/>
      <c r="BI5" s="561"/>
      <c r="BJ5" s="561"/>
      <c r="BK5" s="561"/>
      <c r="BL5" s="561"/>
      <c r="BM5" s="561"/>
      <c r="BN5" s="561"/>
      <c r="BO5" s="561"/>
      <c r="BP5" s="561"/>
      <c r="BQ5" s="561"/>
      <c r="BR5" s="561"/>
      <c r="BS5" s="561"/>
      <c r="BT5" s="562"/>
      <c r="BU5" s="560" t="s">
        <v>18</v>
      </c>
      <c r="BV5" s="561"/>
      <c r="BW5" s="561"/>
      <c r="BX5" s="561"/>
      <c r="BY5" s="561"/>
      <c r="BZ5" s="561"/>
      <c r="CA5" s="561"/>
      <c r="CB5" s="561"/>
      <c r="CC5" s="561"/>
      <c r="CD5" s="561"/>
      <c r="CE5" s="561"/>
      <c r="CF5" s="561"/>
      <c r="CG5" s="561"/>
      <c r="CH5" s="561"/>
      <c r="CI5" s="561"/>
      <c r="CJ5" s="561"/>
      <c r="CK5" s="561"/>
      <c r="CL5" s="561"/>
      <c r="CM5" s="561"/>
      <c r="CN5" s="561"/>
      <c r="CO5" s="561"/>
      <c r="CP5" s="561"/>
      <c r="CQ5" s="561"/>
      <c r="CR5" s="561"/>
      <c r="CS5" s="561"/>
      <c r="CT5" s="561"/>
      <c r="CU5" s="561"/>
      <c r="CV5" s="562"/>
      <c r="CW5" s="560" t="s">
        <v>18</v>
      </c>
      <c r="CX5" s="561"/>
      <c r="CY5" s="561"/>
      <c r="CZ5" s="561"/>
      <c r="DA5" s="561"/>
      <c r="DB5" s="561"/>
      <c r="DC5" s="561"/>
      <c r="DD5" s="561"/>
      <c r="DE5" s="561"/>
      <c r="DF5" s="561"/>
      <c r="DG5" s="561"/>
      <c r="DH5" s="561"/>
      <c r="DI5" s="561"/>
      <c r="DJ5" s="561"/>
      <c r="DK5" s="561"/>
      <c r="DL5" s="561"/>
      <c r="DM5" s="561"/>
      <c r="DN5" s="561"/>
      <c r="DO5" s="561"/>
      <c r="DP5" s="561"/>
      <c r="DQ5" s="561"/>
      <c r="DR5" s="561"/>
      <c r="DS5" s="561"/>
      <c r="DT5" s="561"/>
      <c r="DU5" s="561"/>
      <c r="DV5" s="56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row>
    <row r="6" spans="1:177" ht="15" customHeight="1" x14ac:dyDescent="0.2">
      <c r="A6" s="815"/>
      <c r="B6" s="816"/>
      <c r="C6" s="816"/>
      <c r="D6" s="816"/>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921"/>
      <c r="AL6" s="819"/>
      <c r="AM6" s="909"/>
      <c r="AN6" s="909"/>
      <c r="AO6" s="909"/>
      <c r="AP6" s="909"/>
      <c r="AQ6" s="909"/>
      <c r="AR6" s="910"/>
      <c r="AS6" s="2"/>
      <c r="AT6" s="2"/>
      <c r="AU6" s="2"/>
      <c r="AV6" s="2"/>
      <c r="AW6" s="2"/>
      <c r="AX6" s="2"/>
      <c r="AY6" s="2"/>
      <c r="AZ6" s="2"/>
      <c r="BA6" s="563" t="s">
        <v>214</v>
      </c>
      <c r="BB6" s="563"/>
      <c r="BC6" s="563"/>
      <c r="BD6" s="563"/>
      <c r="BE6" s="563"/>
      <c r="BF6" s="563"/>
      <c r="BG6" s="563"/>
      <c r="BH6" s="563"/>
      <c r="BI6" s="563"/>
      <c r="BJ6" s="563"/>
      <c r="BK6" s="563"/>
      <c r="BL6" s="563"/>
      <c r="BM6" s="2"/>
      <c r="BN6" s="2"/>
      <c r="BO6" s="2"/>
      <c r="BP6" s="2"/>
      <c r="BQ6" s="2"/>
      <c r="BR6" s="2"/>
      <c r="BS6" s="2"/>
      <c r="BT6" s="19"/>
      <c r="BU6" s="18"/>
      <c r="BV6" s="2"/>
      <c r="BW6" s="2"/>
      <c r="BX6" s="2"/>
      <c r="BY6" s="2"/>
      <c r="BZ6" s="2"/>
      <c r="CA6" s="2"/>
      <c r="CB6" s="563" t="s">
        <v>182</v>
      </c>
      <c r="CC6" s="563"/>
      <c r="CD6" s="563"/>
      <c r="CE6" s="563"/>
      <c r="CF6" s="563"/>
      <c r="CG6" s="563"/>
      <c r="CH6" s="563"/>
      <c r="CI6" s="563"/>
      <c r="CJ6" s="563"/>
      <c r="CK6" s="563"/>
      <c r="CL6" s="563"/>
      <c r="CM6" s="563"/>
      <c r="CN6" s="2"/>
      <c r="CO6" s="2"/>
      <c r="CP6" s="2"/>
      <c r="CQ6" s="2"/>
      <c r="CR6" s="2"/>
      <c r="CS6" s="2"/>
      <c r="CT6" s="2"/>
      <c r="CU6" s="2"/>
      <c r="CV6" s="19"/>
      <c r="CW6" s="18"/>
      <c r="CX6" s="2"/>
      <c r="CY6" s="2"/>
      <c r="CZ6" s="2"/>
      <c r="DA6" s="2"/>
      <c r="DB6" s="2"/>
      <c r="DC6" s="2"/>
      <c r="DD6" s="563" t="s">
        <v>183</v>
      </c>
      <c r="DE6" s="563"/>
      <c r="DF6" s="563"/>
      <c r="DG6" s="563"/>
      <c r="DH6" s="563"/>
      <c r="DI6" s="563"/>
      <c r="DJ6" s="563"/>
      <c r="DK6" s="563"/>
      <c r="DL6" s="563"/>
      <c r="DM6" s="563"/>
      <c r="DN6" s="2"/>
      <c r="DO6" s="2"/>
      <c r="DP6" s="2"/>
      <c r="DQ6" s="2"/>
      <c r="DR6" s="2"/>
      <c r="DS6" s="2"/>
      <c r="DT6" s="2"/>
      <c r="DU6" s="2"/>
      <c r="DV6" s="19"/>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row>
    <row r="7" spans="1:177" ht="15" customHeight="1" thickBot="1" x14ac:dyDescent="0.25">
      <c r="A7" s="576">
        <v>1</v>
      </c>
      <c r="B7" s="577"/>
      <c r="C7" s="577"/>
      <c r="D7" s="577"/>
      <c r="E7" s="577"/>
      <c r="F7" s="577"/>
      <c r="G7" s="577"/>
      <c r="H7" s="577"/>
      <c r="I7" s="577"/>
      <c r="J7" s="577"/>
      <c r="K7" s="577"/>
      <c r="L7" s="577"/>
      <c r="M7" s="577"/>
      <c r="N7" s="577"/>
      <c r="O7" s="577"/>
      <c r="P7" s="577"/>
      <c r="Q7" s="577"/>
      <c r="R7" s="577"/>
      <c r="S7" s="577"/>
      <c r="T7" s="577"/>
      <c r="U7" s="577"/>
      <c r="V7" s="577"/>
      <c r="W7" s="577"/>
      <c r="X7" s="577"/>
      <c r="Y7" s="577"/>
      <c r="Z7" s="577"/>
      <c r="AA7" s="577"/>
      <c r="AB7" s="577"/>
      <c r="AC7" s="577"/>
      <c r="AD7" s="577"/>
      <c r="AE7" s="577"/>
      <c r="AF7" s="577"/>
      <c r="AG7" s="577"/>
      <c r="AH7" s="577"/>
      <c r="AI7" s="577"/>
      <c r="AJ7" s="577"/>
      <c r="AK7" s="578"/>
      <c r="AL7" s="911">
        <v>2</v>
      </c>
      <c r="AM7" s="912"/>
      <c r="AN7" s="912"/>
      <c r="AO7" s="912"/>
      <c r="AP7" s="912"/>
      <c r="AQ7" s="912"/>
      <c r="AR7" s="913"/>
      <c r="AS7" s="904">
        <v>3</v>
      </c>
      <c r="AT7" s="905"/>
      <c r="AU7" s="905"/>
      <c r="AV7" s="905"/>
      <c r="AW7" s="905"/>
      <c r="AX7" s="905"/>
      <c r="AY7" s="905"/>
      <c r="AZ7" s="905"/>
      <c r="BA7" s="905"/>
      <c r="BB7" s="905"/>
      <c r="BC7" s="905"/>
      <c r="BD7" s="905"/>
      <c r="BE7" s="905"/>
      <c r="BF7" s="905"/>
      <c r="BG7" s="905"/>
      <c r="BH7" s="905"/>
      <c r="BI7" s="905"/>
      <c r="BJ7" s="905"/>
      <c r="BK7" s="905"/>
      <c r="BL7" s="905"/>
      <c r="BM7" s="905"/>
      <c r="BN7" s="905"/>
      <c r="BO7" s="905"/>
      <c r="BP7" s="905"/>
      <c r="BQ7" s="905"/>
      <c r="BR7" s="905"/>
      <c r="BS7" s="905"/>
      <c r="BT7" s="906"/>
      <c r="BU7" s="904">
        <v>4</v>
      </c>
      <c r="BV7" s="905"/>
      <c r="BW7" s="905"/>
      <c r="BX7" s="905"/>
      <c r="BY7" s="905"/>
      <c r="BZ7" s="905"/>
      <c r="CA7" s="905"/>
      <c r="CB7" s="905"/>
      <c r="CC7" s="905"/>
      <c r="CD7" s="905"/>
      <c r="CE7" s="905"/>
      <c r="CF7" s="905"/>
      <c r="CG7" s="905"/>
      <c r="CH7" s="905"/>
      <c r="CI7" s="905"/>
      <c r="CJ7" s="905"/>
      <c r="CK7" s="905"/>
      <c r="CL7" s="905"/>
      <c r="CM7" s="905"/>
      <c r="CN7" s="905"/>
      <c r="CO7" s="905"/>
      <c r="CP7" s="905"/>
      <c r="CQ7" s="905"/>
      <c r="CR7" s="905"/>
      <c r="CS7" s="905"/>
      <c r="CT7" s="905"/>
      <c r="CU7" s="905"/>
      <c r="CV7" s="906"/>
      <c r="CW7" s="904">
        <v>5</v>
      </c>
      <c r="CX7" s="905"/>
      <c r="CY7" s="905"/>
      <c r="CZ7" s="905"/>
      <c r="DA7" s="905"/>
      <c r="DB7" s="905"/>
      <c r="DC7" s="905"/>
      <c r="DD7" s="905"/>
      <c r="DE7" s="905"/>
      <c r="DF7" s="905"/>
      <c r="DG7" s="905"/>
      <c r="DH7" s="905"/>
      <c r="DI7" s="905"/>
      <c r="DJ7" s="905"/>
      <c r="DK7" s="905"/>
      <c r="DL7" s="905"/>
      <c r="DM7" s="905"/>
      <c r="DN7" s="905"/>
      <c r="DO7" s="905"/>
      <c r="DP7" s="905"/>
      <c r="DQ7" s="905"/>
      <c r="DR7" s="905"/>
      <c r="DS7" s="905"/>
      <c r="DT7" s="905"/>
      <c r="DU7" s="905"/>
      <c r="DV7" s="906"/>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row>
    <row r="8" spans="1:177" ht="15" customHeight="1" x14ac:dyDescent="0.2">
      <c r="A8" s="22"/>
      <c r="B8" s="1259" t="s">
        <v>17</v>
      </c>
      <c r="C8" s="1259"/>
      <c r="D8" s="1259"/>
      <c r="E8" s="1259"/>
      <c r="F8" s="1259"/>
      <c r="G8" s="1259"/>
      <c r="H8" s="1259"/>
      <c r="I8" s="1259"/>
      <c r="J8" s="1259"/>
      <c r="K8" s="1259"/>
      <c r="L8" s="1259"/>
      <c r="M8" s="1259"/>
      <c r="N8" s="1259"/>
      <c r="O8" s="1259"/>
      <c r="P8" s="1259"/>
      <c r="Q8" s="1259"/>
      <c r="R8" s="1259"/>
      <c r="S8" s="1259"/>
      <c r="T8" s="1259"/>
      <c r="U8" s="1259"/>
      <c r="V8" s="1259"/>
      <c r="W8" s="1259"/>
      <c r="X8" s="1259"/>
      <c r="Y8" s="1259"/>
      <c r="Z8" s="1259"/>
      <c r="AA8" s="1259"/>
      <c r="AB8" s="1259"/>
      <c r="AC8" s="1259"/>
      <c r="AD8" s="1259"/>
      <c r="AE8" s="1259"/>
      <c r="AF8" s="1259"/>
      <c r="AG8" s="1259"/>
      <c r="AH8" s="1259"/>
      <c r="AI8" s="1259"/>
      <c r="AJ8" s="1259"/>
      <c r="AK8" s="1260"/>
      <c r="AL8" s="1261">
        <v>5590</v>
      </c>
      <c r="AM8" s="1262"/>
      <c r="AN8" s="1262"/>
      <c r="AO8" s="1262"/>
      <c r="AP8" s="1262"/>
      <c r="AQ8" s="1262"/>
      <c r="AR8" s="1263"/>
      <c r="AS8" s="1280">
        <v>2847458</v>
      </c>
      <c r="AT8" s="1256"/>
      <c r="AU8" s="1256"/>
      <c r="AV8" s="1256"/>
      <c r="AW8" s="1256"/>
      <c r="AX8" s="1256"/>
      <c r="AY8" s="1256"/>
      <c r="AZ8" s="1256"/>
      <c r="BA8" s="1256"/>
      <c r="BB8" s="1256"/>
      <c r="BC8" s="1256"/>
      <c r="BD8" s="1256"/>
      <c r="BE8" s="1256"/>
      <c r="BF8" s="1256"/>
      <c r="BG8" s="1256"/>
      <c r="BH8" s="1256"/>
      <c r="BI8" s="1256"/>
      <c r="BJ8" s="1256"/>
      <c r="BK8" s="1256"/>
      <c r="BL8" s="1256"/>
      <c r="BM8" s="1256"/>
      <c r="BN8" s="1256"/>
      <c r="BO8" s="1256"/>
      <c r="BP8" s="1256"/>
      <c r="BQ8" s="1256"/>
      <c r="BR8" s="1256"/>
      <c r="BS8" s="1256"/>
      <c r="BT8" s="1258"/>
      <c r="BU8" s="1255">
        <v>2371327</v>
      </c>
      <c r="BV8" s="1256"/>
      <c r="BW8" s="1256"/>
      <c r="BX8" s="1256"/>
      <c r="BY8" s="1256"/>
      <c r="BZ8" s="1256"/>
      <c r="CA8" s="1256"/>
      <c r="CB8" s="1256"/>
      <c r="CC8" s="1256"/>
      <c r="CD8" s="1256"/>
      <c r="CE8" s="1256"/>
      <c r="CF8" s="1256"/>
      <c r="CG8" s="1256"/>
      <c r="CH8" s="1256"/>
      <c r="CI8" s="1256"/>
      <c r="CJ8" s="1256"/>
      <c r="CK8" s="1256"/>
      <c r="CL8" s="1256"/>
      <c r="CM8" s="1256"/>
      <c r="CN8" s="1256"/>
      <c r="CO8" s="1256"/>
      <c r="CP8" s="1256"/>
      <c r="CQ8" s="1256"/>
      <c r="CR8" s="1256"/>
      <c r="CS8" s="1256"/>
      <c r="CT8" s="1256"/>
      <c r="CU8" s="1256"/>
      <c r="CV8" s="1258"/>
      <c r="CW8" s="1255">
        <v>2011119</v>
      </c>
      <c r="CX8" s="1256"/>
      <c r="CY8" s="1256"/>
      <c r="CZ8" s="1256"/>
      <c r="DA8" s="1256"/>
      <c r="DB8" s="1256"/>
      <c r="DC8" s="1256"/>
      <c r="DD8" s="1256"/>
      <c r="DE8" s="1256"/>
      <c r="DF8" s="1256"/>
      <c r="DG8" s="1256"/>
      <c r="DH8" s="1256"/>
      <c r="DI8" s="1256"/>
      <c r="DJ8" s="1256"/>
      <c r="DK8" s="1256"/>
      <c r="DL8" s="1256"/>
      <c r="DM8" s="1256"/>
      <c r="DN8" s="1256"/>
      <c r="DO8" s="1256"/>
      <c r="DP8" s="1256"/>
      <c r="DQ8" s="1256"/>
      <c r="DR8" s="1256"/>
      <c r="DS8" s="1256"/>
      <c r="DT8" s="1256"/>
      <c r="DU8" s="1256"/>
      <c r="DV8" s="1257"/>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row>
    <row r="9" spans="1:177" ht="15" customHeight="1" thickBot="1" x14ac:dyDescent="0.25">
      <c r="A9" s="22"/>
      <c r="B9" s="699" t="s">
        <v>167</v>
      </c>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699"/>
      <c r="AH9" s="699"/>
      <c r="AI9" s="699"/>
      <c r="AJ9" s="699"/>
      <c r="AK9" s="700"/>
      <c r="AL9" s="735">
        <v>5591</v>
      </c>
      <c r="AM9" s="736"/>
      <c r="AN9" s="736"/>
      <c r="AO9" s="736"/>
      <c r="AP9" s="736"/>
      <c r="AQ9" s="736"/>
      <c r="AR9" s="737"/>
      <c r="AS9" s="645">
        <v>220111</v>
      </c>
      <c r="AT9" s="638"/>
      <c r="AU9" s="638"/>
      <c r="AV9" s="638"/>
      <c r="AW9" s="638"/>
      <c r="AX9" s="638"/>
      <c r="AY9" s="638"/>
      <c r="AZ9" s="638"/>
      <c r="BA9" s="638"/>
      <c r="BB9" s="638"/>
      <c r="BC9" s="638"/>
      <c r="BD9" s="638"/>
      <c r="BE9" s="638"/>
      <c r="BF9" s="638"/>
      <c r="BG9" s="638"/>
      <c r="BH9" s="638"/>
      <c r="BI9" s="638"/>
      <c r="BJ9" s="638"/>
      <c r="BK9" s="638"/>
      <c r="BL9" s="638"/>
      <c r="BM9" s="638"/>
      <c r="BN9" s="638"/>
      <c r="BO9" s="638"/>
      <c r="BP9" s="638"/>
      <c r="BQ9" s="638"/>
      <c r="BR9" s="638"/>
      <c r="BS9" s="638"/>
      <c r="BT9" s="639"/>
      <c r="BU9" s="642">
        <v>107947</v>
      </c>
      <c r="BV9" s="638"/>
      <c r="BW9" s="638"/>
      <c r="BX9" s="638"/>
      <c r="BY9" s="638"/>
      <c r="BZ9" s="638"/>
      <c r="CA9" s="638"/>
      <c r="CB9" s="638"/>
      <c r="CC9" s="638"/>
      <c r="CD9" s="638"/>
      <c r="CE9" s="638"/>
      <c r="CF9" s="638"/>
      <c r="CG9" s="638"/>
      <c r="CH9" s="638"/>
      <c r="CI9" s="638"/>
      <c r="CJ9" s="638"/>
      <c r="CK9" s="638"/>
      <c r="CL9" s="638"/>
      <c r="CM9" s="638"/>
      <c r="CN9" s="638"/>
      <c r="CO9" s="638"/>
      <c r="CP9" s="638"/>
      <c r="CQ9" s="638"/>
      <c r="CR9" s="638"/>
      <c r="CS9" s="638"/>
      <c r="CT9" s="638"/>
      <c r="CU9" s="638"/>
      <c r="CV9" s="639"/>
      <c r="CW9" s="642">
        <v>329675</v>
      </c>
      <c r="CX9" s="638"/>
      <c r="CY9" s="638"/>
      <c r="CZ9" s="638"/>
      <c r="DA9" s="638"/>
      <c r="DB9" s="638"/>
      <c r="DC9" s="638"/>
      <c r="DD9" s="638"/>
      <c r="DE9" s="638"/>
      <c r="DF9" s="638"/>
      <c r="DG9" s="638"/>
      <c r="DH9" s="638"/>
      <c r="DI9" s="638"/>
      <c r="DJ9" s="638"/>
      <c r="DK9" s="638"/>
      <c r="DL9" s="638"/>
      <c r="DM9" s="638"/>
      <c r="DN9" s="638"/>
      <c r="DO9" s="638"/>
      <c r="DP9" s="638"/>
      <c r="DQ9" s="638"/>
      <c r="DR9" s="638"/>
      <c r="DS9" s="638"/>
      <c r="DT9" s="638"/>
      <c r="DU9" s="638"/>
      <c r="DV9" s="64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row>
    <row r="10" spans="1:177" ht="15" customHeight="1" x14ac:dyDescent="0.2">
      <c r="A10" s="13"/>
      <c r="B10" s="123"/>
      <c r="C10" s="123"/>
      <c r="D10" s="123"/>
      <c r="E10" s="219"/>
      <c r="F10" s="219"/>
      <c r="G10" s="219"/>
      <c r="H10" s="219"/>
      <c r="I10" s="219"/>
      <c r="J10" s="219"/>
      <c r="K10" s="219"/>
      <c r="L10" s="219"/>
      <c r="M10" s="219"/>
      <c r="N10" s="219"/>
      <c r="O10" s="219"/>
      <c r="P10" s="219"/>
      <c r="Q10" s="219"/>
      <c r="R10" s="219"/>
      <c r="S10" s="219"/>
      <c r="T10" s="219"/>
      <c r="U10" s="219"/>
      <c r="V10" s="219"/>
      <c r="W10" s="219"/>
      <c r="X10" s="123"/>
      <c r="Y10" s="123"/>
      <c r="Z10" s="123"/>
      <c r="AA10" s="123"/>
      <c r="AB10" s="123"/>
      <c r="AC10" s="123"/>
      <c r="AD10" s="123"/>
      <c r="AE10" s="123"/>
      <c r="AF10" s="123"/>
      <c r="AG10" s="123"/>
      <c r="AH10" s="123"/>
      <c r="AI10" s="123"/>
      <c r="AJ10" s="123"/>
      <c r="AK10" s="123"/>
      <c r="AL10" s="70"/>
      <c r="AM10" s="70"/>
      <c r="AN10" s="70"/>
      <c r="AO10" s="70"/>
      <c r="AP10" s="70"/>
      <c r="AQ10" s="70"/>
      <c r="AR10" s="70"/>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c r="DK10" s="183"/>
      <c r="DL10" s="183"/>
      <c r="DM10" s="183"/>
      <c r="DN10" s="183"/>
      <c r="DO10" s="183"/>
      <c r="DP10" s="183"/>
      <c r="DQ10" s="183"/>
      <c r="DR10" s="183"/>
      <c r="DS10" s="183"/>
      <c r="DT10" s="183"/>
      <c r="DU10" s="183"/>
      <c r="DV10" s="18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row>
    <row r="11" spans="1:177" ht="15" x14ac:dyDescent="0.2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FH11" s="13"/>
      <c r="FI11" s="13"/>
      <c r="FJ11" s="13"/>
      <c r="FK11" s="13"/>
      <c r="FL11" s="13"/>
      <c r="FM11" s="13"/>
      <c r="FN11" s="13"/>
      <c r="FO11" s="13"/>
      <c r="FP11" s="13"/>
      <c r="FQ11" s="13"/>
      <c r="FR11" s="13"/>
      <c r="FS11" s="13"/>
      <c r="FT11" s="13"/>
      <c r="FU11" s="13"/>
    </row>
    <row r="12" spans="1:177" ht="15" x14ac:dyDescent="0.25">
      <c r="A12" s="556" t="s">
        <v>223</v>
      </c>
      <c r="B12" s="556"/>
      <c r="C12" s="556"/>
      <c r="D12" s="556"/>
      <c r="E12" s="556"/>
      <c r="F12" s="556"/>
      <c r="G12" s="556"/>
      <c r="H12" s="556"/>
      <c r="I12" s="556"/>
      <c r="J12" s="556"/>
      <c r="K12" s="556"/>
      <c r="L12" s="556"/>
      <c r="M12" s="556"/>
      <c r="N12" s="556"/>
      <c r="O12" s="556"/>
      <c r="P12" s="556"/>
      <c r="Q12" s="556"/>
      <c r="R12" s="556"/>
      <c r="S12" s="556"/>
      <c r="T12" s="556"/>
      <c r="U12" s="556"/>
      <c r="V12" s="556"/>
      <c r="W12" s="556"/>
      <c r="X12" s="556"/>
      <c r="Y12" s="556"/>
      <c r="Z12" s="556"/>
      <c r="AA12" s="556"/>
      <c r="AB12" s="556"/>
      <c r="AC12" s="556"/>
      <c r="AD12" s="556"/>
      <c r="AE12" s="556"/>
      <c r="AF12" s="556"/>
      <c r="AG12" s="556"/>
      <c r="AH12" s="556"/>
      <c r="AI12" s="556"/>
      <c r="AJ12" s="556"/>
      <c r="AK12" s="556"/>
      <c r="AL12" s="556"/>
      <c r="AM12" s="556"/>
      <c r="AN12" s="556"/>
      <c r="AO12" s="556"/>
      <c r="AP12" s="556"/>
      <c r="AQ12" s="556"/>
      <c r="AR12" s="556"/>
      <c r="AS12" s="556"/>
      <c r="AT12" s="556"/>
      <c r="AU12" s="556"/>
      <c r="AV12" s="556"/>
      <c r="AW12" s="556"/>
      <c r="AX12" s="556"/>
      <c r="AY12" s="556"/>
      <c r="AZ12" s="556"/>
      <c r="BA12" s="556"/>
      <c r="BB12" s="556"/>
      <c r="BC12" s="556"/>
      <c r="BD12" s="556"/>
      <c r="BE12" s="556"/>
      <c r="BF12" s="556"/>
      <c r="BG12" s="556"/>
      <c r="BH12" s="556"/>
      <c r="BI12" s="556"/>
      <c r="BJ12" s="556"/>
      <c r="BK12" s="556"/>
      <c r="BL12" s="556"/>
      <c r="BM12" s="556"/>
      <c r="BN12" s="556"/>
      <c r="BO12" s="556"/>
      <c r="BP12" s="556"/>
      <c r="BQ12" s="556"/>
      <c r="BR12" s="556"/>
      <c r="BS12" s="556"/>
      <c r="BT12" s="556"/>
      <c r="BU12" s="556"/>
      <c r="BV12" s="556"/>
      <c r="BW12" s="556"/>
      <c r="BX12" s="556"/>
      <c r="BY12" s="556"/>
      <c r="BZ12" s="556"/>
      <c r="CA12" s="556"/>
      <c r="CB12" s="556"/>
      <c r="CC12" s="556"/>
      <c r="CD12" s="556"/>
      <c r="CE12" s="556"/>
      <c r="CF12" s="556"/>
      <c r="CG12" s="556"/>
      <c r="CH12" s="556"/>
      <c r="CI12" s="556"/>
      <c r="CJ12" s="556"/>
      <c r="CK12" s="556"/>
      <c r="CL12" s="556"/>
      <c r="CM12" s="556"/>
      <c r="CN12" s="556"/>
      <c r="CO12" s="556"/>
      <c r="CP12" s="556"/>
      <c r="CQ12" s="556"/>
      <c r="CR12" s="556"/>
      <c r="CS12" s="556"/>
      <c r="CT12" s="556"/>
      <c r="CU12" s="556"/>
      <c r="CV12" s="556"/>
      <c r="CW12" s="556"/>
      <c r="CX12" s="556"/>
      <c r="CY12" s="556"/>
      <c r="CZ12" s="556"/>
      <c r="DA12" s="556"/>
      <c r="DB12" s="556"/>
      <c r="DC12" s="556"/>
      <c r="DD12" s="556"/>
      <c r="DE12" s="556"/>
      <c r="DF12" s="556"/>
      <c r="DG12" s="556"/>
      <c r="DH12" s="556"/>
      <c r="DI12" s="556"/>
      <c r="DJ12" s="556"/>
      <c r="DK12" s="556"/>
      <c r="DL12" s="556"/>
      <c r="DM12" s="556"/>
      <c r="DN12" s="556"/>
      <c r="DO12" s="556"/>
      <c r="DP12" s="556"/>
      <c r="DQ12" s="556"/>
      <c r="DR12" s="556"/>
      <c r="DS12" s="556"/>
      <c r="DT12" s="556"/>
      <c r="DU12" s="556"/>
      <c r="DV12" s="556"/>
      <c r="FH12" s="13"/>
      <c r="FI12" s="13"/>
      <c r="FJ12" s="13"/>
      <c r="FK12" s="13"/>
      <c r="FL12" s="13"/>
      <c r="FM12" s="13"/>
      <c r="FN12" s="13"/>
      <c r="FO12" s="13"/>
      <c r="FP12" s="13"/>
      <c r="FQ12" s="13"/>
      <c r="FR12" s="13"/>
      <c r="FS12" s="13"/>
      <c r="FT12" s="13"/>
      <c r="FU12" s="13"/>
    </row>
    <row r="13" spans="1:177" ht="15"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FH13" s="13"/>
      <c r="FI13" s="13"/>
      <c r="FJ13" s="13"/>
      <c r="FK13" s="13"/>
      <c r="FL13" s="13"/>
      <c r="FM13" s="13"/>
      <c r="FN13" s="13"/>
      <c r="FO13" s="13"/>
      <c r="FP13" s="13"/>
      <c r="FQ13" s="13"/>
      <c r="FR13" s="13"/>
      <c r="FS13" s="13"/>
      <c r="FT13" s="13"/>
      <c r="FU13" s="13"/>
    </row>
    <row r="14" spans="1:177" ht="15" x14ac:dyDescent="0.25">
      <c r="A14" s="556" t="s">
        <v>122</v>
      </c>
      <c r="B14" s="556"/>
      <c r="C14" s="556"/>
      <c r="D14" s="556"/>
      <c r="E14" s="556"/>
      <c r="F14" s="556"/>
      <c r="G14" s="556"/>
      <c r="H14" s="556"/>
      <c r="I14" s="556"/>
      <c r="J14" s="556"/>
      <c r="K14" s="556"/>
      <c r="L14" s="556"/>
      <c r="M14" s="556"/>
      <c r="N14" s="556"/>
      <c r="O14" s="556"/>
      <c r="P14" s="556"/>
      <c r="Q14" s="556"/>
      <c r="R14" s="556"/>
      <c r="S14" s="556"/>
      <c r="T14" s="556"/>
      <c r="U14" s="556"/>
      <c r="V14" s="556"/>
      <c r="W14" s="556"/>
      <c r="X14" s="556"/>
      <c r="Y14" s="556"/>
      <c r="Z14" s="556"/>
      <c r="AA14" s="556"/>
      <c r="AB14" s="556"/>
      <c r="AC14" s="556"/>
      <c r="AD14" s="556"/>
      <c r="AE14" s="556"/>
      <c r="AF14" s="556"/>
      <c r="AG14" s="556"/>
      <c r="AH14" s="556"/>
      <c r="AI14" s="556"/>
      <c r="AJ14" s="556"/>
      <c r="AK14" s="556"/>
      <c r="AL14" s="556"/>
      <c r="AM14" s="556"/>
      <c r="AN14" s="556"/>
      <c r="AO14" s="556"/>
      <c r="AP14" s="556"/>
      <c r="AQ14" s="556"/>
      <c r="AR14" s="556"/>
      <c r="AS14" s="556"/>
      <c r="AT14" s="556"/>
      <c r="AU14" s="556"/>
      <c r="AV14" s="556"/>
      <c r="AW14" s="556"/>
      <c r="AX14" s="556"/>
      <c r="AY14" s="556"/>
      <c r="AZ14" s="556"/>
      <c r="BA14" s="556"/>
      <c r="BB14" s="556"/>
      <c r="BC14" s="556"/>
      <c r="BD14" s="556"/>
      <c r="BE14" s="556"/>
      <c r="BF14" s="556"/>
      <c r="BG14" s="556"/>
      <c r="BH14" s="556"/>
      <c r="BI14" s="556"/>
      <c r="BJ14" s="556"/>
      <c r="BK14" s="556"/>
      <c r="BL14" s="556"/>
      <c r="BM14" s="556"/>
      <c r="BN14" s="556"/>
      <c r="BO14" s="556"/>
      <c r="BP14" s="556"/>
      <c r="BQ14" s="556"/>
      <c r="BR14" s="556"/>
      <c r="BS14" s="556"/>
      <c r="BT14" s="556"/>
      <c r="BU14" s="556"/>
      <c r="BV14" s="556"/>
      <c r="BW14" s="556"/>
      <c r="BX14" s="556"/>
      <c r="BY14" s="556"/>
      <c r="BZ14" s="556"/>
      <c r="CA14" s="556"/>
      <c r="CB14" s="556"/>
      <c r="CC14" s="556"/>
      <c r="CD14" s="556"/>
      <c r="CE14" s="556"/>
      <c r="CF14" s="556"/>
      <c r="CG14" s="556"/>
      <c r="CH14" s="556"/>
      <c r="CI14" s="556"/>
      <c r="CJ14" s="556"/>
      <c r="CK14" s="556"/>
      <c r="CL14" s="556"/>
      <c r="CM14" s="556"/>
      <c r="CN14" s="556"/>
      <c r="CO14" s="556"/>
      <c r="CP14" s="556"/>
      <c r="CQ14" s="556"/>
      <c r="CR14" s="556"/>
      <c r="CS14" s="556"/>
      <c r="CT14" s="556"/>
      <c r="CU14" s="556"/>
      <c r="CV14" s="556"/>
      <c r="CW14" s="556"/>
      <c r="CX14" s="556"/>
      <c r="CY14" s="556"/>
      <c r="CZ14" s="556"/>
      <c r="DA14" s="556"/>
      <c r="DB14" s="556"/>
      <c r="DC14" s="556"/>
      <c r="DD14" s="556"/>
      <c r="DE14" s="556"/>
      <c r="DF14" s="556"/>
      <c r="DG14" s="556"/>
      <c r="DH14" s="556"/>
      <c r="DI14" s="556"/>
      <c r="DJ14" s="556"/>
      <c r="DK14" s="556"/>
      <c r="DL14" s="556"/>
      <c r="DM14" s="556"/>
      <c r="DN14" s="556"/>
      <c r="DO14" s="556"/>
      <c r="DP14" s="556"/>
      <c r="DQ14" s="556"/>
      <c r="DR14" s="556"/>
      <c r="DS14" s="556"/>
      <c r="DT14" s="556"/>
      <c r="DU14" s="556"/>
      <c r="DV14" s="55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13"/>
      <c r="FI14" s="13"/>
      <c r="FJ14" s="13"/>
      <c r="FK14" s="13"/>
      <c r="FL14" s="13"/>
      <c r="FM14" s="13"/>
      <c r="FN14" s="13"/>
      <c r="FO14" s="13"/>
      <c r="FP14" s="13"/>
      <c r="FQ14" s="13"/>
      <c r="FR14" s="13"/>
      <c r="FS14" s="13"/>
      <c r="FT14" s="13"/>
      <c r="FU14" s="13"/>
    </row>
    <row r="15" spans="1:177" x14ac:dyDescent="0.2">
      <c r="FH15" s="13"/>
      <c r="FI15" s="13"/>
      <c r="FJ15" s="13"/>
      <c r="FK15" s="13"/>
      <c r="FL15" s="13"/>
      <c r="FM15" s="13"/>
      <c r="FN15" s="13"/>
      <c r="FO15" s="13"/>
      <c r="FP15" s="13"/>
      <c r="FQ15" s="13"/>
      <c r="FR15" s="13"/>
      <c r="FS15" s="13"/>
      <c r="FT15" s="13"/>
      <c r="FU15" s="13"/>
    </row>
    <row r="16" spans="1:177" ht="15" customHeight="1" x14ac:dyDescent="0.2">
      <c r="A16" s="1242" t="s">
        <v>2</v>
      </c>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4"/>
      <c r="BN16" s="1063" t="s">
        <v>102</v>
      </c>
      <c r="BO16" s="1064"/>
      <c r="BP16" s="1064"/>
      <c r="BQ16" s="1064"/>
      <c r="BR16" s="1064"/>
      <c r="BS16" s="1064"/>
      <c r="BT16" s="1248"/>
      <c r="BU16" s="560" t="s">
        <v>222</v>
      </c>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2"/>
      <c r="CW16" s="560" t="s">
        <v>221</v>
      </c>
      <c r="CX16" s="561"/>
      <c r="CY16" s="561"/>
      <c r="CZ16" s="561"/>
      <c r="DA16" s="561"/>
      <c r="DB16" s="561"/>
      <c r="DC16" s="561"/>
      <c r="DD16" s="561"/>
      <c r="DE16" s="561"/>
      <c r="DF16" s="561"/>
      <c r="DG16" s="561"/>
      <c r="DH16" s="561"/>
      <c r="DI16" s="561"/>
      <c r="DJ16" s="561"/>
      <c r="DK16" s="561"/>
      <c r="DL16" s="561"/>
      <c r="DM16" s="561"/>
      <c r="DN16" s="561"/>
      <c r="DO16" s="561"/>
      <c r="DP16" s="561"/>
      <c r="DQ16" s="561"/>
      <c r="DR16" s="561"/>
      <c r="DS16" s="561"/>
      <c r="DT16" s="561"/>
      <c r="DU16" s="561"/>
      <c r="DV16" s="56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13"/>
      <c r="FI16" s="13"/>
      <c r="FJ16" s="13"/>
      <c r="FK16" s="13"/>
      <c r="FL16" s="13"/>
      <c r="FM16" s="13"/>
      <c r="FN16" s="13"/>
      <c r="FO16" s="13"/>
      <c r="FP16" s="13"/>
      <c r="FQ16" s="13"/>
      <c r="FR16" s="13"/>
      <c r="FS16" s="13"/>
      <c r="FT16" s="13"/>
      <c r="FU16" s="13"/>
    </row>
    <row r="17" spans="1:177" ht="15" customHeight="1" thickBot="1" x14ac:dyDescent="0.25">
      <c r="A17" s="576">
        <v>1</v>
      </c>
      <c r="B17" s="577"/>
      <c r="C17" s="577"/>
      <c r="D17" s="577"/>
      <c r="E17" s="577"/>
      <c r="F17" s="577"/>
      <c r="G17" s="577"/>
      <c r="H17" s="577"/>
      <c r="I17" s="577"/>
      <c r="J17" s="577"/>
      <c r="K17" s="577"/>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577"/>
      <c r="AJ17" s="577"/>
      <c r="AK17" s="577"/>
      <c r="AL17" s="577"/>
      <c r="AM17" s="577"/>
      <c r="AN17" s="577"/>
      <c r="AO17" s="577"/>
      <c r="AP17" s="577"/>
      <c r="AQ17" s="577"/>
      <c r="AR17" s="577"/>
      <c r="AS17" s="577"/>
      <c r="AT17" s="577"/>
      <c r="AU17" s="577"/>
      <c r="AV17" s="577"/>
      <c r="AW17" s="577"/>
      <c r="AX17" s="577"/>
      <c r="AY17" s="577"/>
      <c r="AZ17" s="577"/>
      <c r="BA17" s="577"/>
      <c r="BB17" s="577"/>
      <c r="BC17" s="577"/>
      <c r="BD17" s="577"/>
      <c r="BE17" s="577"/>
      <c r="BF17" s="577"/>
      <c r="BG17" s="577"/>
      <c r="BH17" s="577"/>
      <c r="BI17" s="577"/>
      <c r="BJ17" s="577"/>
      <c r="BK17" s="577"/>
      <c r="BL17" s="577"/>
      <c r="BM17" s="578"/>
      <c r="BN17" s="911">
        <v>2</v>
      </c>
      <c r="BO17" s="912"/>
      <c r="BP17" s="912"/>
      <c r="BQ17" s="912"/>
      <c r="BR17" s="912"/>
      <c r="BS17" s="912"/>
      <c r="BT17" s="913"/>
      <c r="BU17" s="905">
        <v>3</v>
      </c>
      <c r="BV17" s="905"/>
      <c r="BW17" s="905"/>
      <c r="BX17" s="905"/>
      <c r="BY17" s="905"/>
      <c r="BZ17" s="905"/>
      <c r="CA17" s="905"/>
      <c r="CB17" s="905"/>
      <c r="CC17" s="905"/>
      <c r="CD17" s="905"/>
      <c r="CE17" s="905"/>
      <c r="CF17" s="905"/>
      <c r="CG17" s="905"/>
      <c r="CH17" s="905"/>
      <c r="CI17" s="905"/>
      <c r="CJ17" s="905"/>
      <c r="CK17" s="905"/>
      <c r="CL17" s="905"/>
      <c r="CM17" s="905"/>
      <c r="CN17" s="905"/>
      <c r="CO17" s="905"/>
      <c r="CP17" s="905"/>
      <c r="CQ17" s="905"/>
      <c r="CR17" s="905"/>
      <c r="CS17" s="905"/>
      <c r="CT17" s="905"/>
      <c r="CU17" s="905"/>
      <c r="CV17" s="906"/>
      <c r="CW17" s="904">
        <v>4</v>
      </c>
      <c r="CX17" s="905"/>
      <c r="CY17" s="905"/>
      <c r="CZ17" s="905"/>
      <c r="DA17" s="905"/>
      <c r="DB17" s="905"/>
      <c r="DC17" s="905"/>
      <c r="DD17" s="905"/>
      <c r="DE17" s="905"/>
      <c r="DF17" s="905"/>
      <c r="DG17" s="905"/>
      <c r="DH17" s="905"/>
      <c r="DI17" s="905"/>
      <c r="DJ17" s="905"/>
      <c r="DK17" s="905"/>
      <c r="DL17" s="905"/>
      <c r="DM17" s="905"/>
      <c r="DN17" s="905"/>
      <c r="DO17" s="905"/>
      <c r="DP17" s="905"/>
      <c r="DQ17" s="905"/>
      <c r="DR17" s="905"/>
      <c r="DS17" s="905"/>
      <c r="DT17" s="905"/>
      <c r="DU17" s="905"/>
      <c r="DV17" s="906"/>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row>
    <row r="18" spans="1:177" ht="15" customHeight="1" x14ac:dyDescent="0.25">
      <c r="A18" s="21"/>
      <c r="B18" s="49" t="s">
        <v>81</v>
      </c>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1240">
        <v>5610</v>
      </c>
      <c r="BO18" s="1241"/>
      <c r="BP18" s="1241"/>
      <c r="BQ18" s="1241"/>
      <c r="BR18" s="1241"/>
      <c r="BS18" s="1241"/>
      <c r="BT18" s="1241"/>
      <c r="BU18" s="720">
        <v>135724527</v>
      </c>
      <c r="BV18" s="721"/>
      <c r="BW18" s="721"/>
      <c r="BX18" s="721"/>
      <c r="BY18" s="721"/>
      <c r="BZ18" s="721"/>
      <c r="CA18" s="721"/>
      <c r="CB18" s="721"/>
      <c r="CC18" s="721"/>
      <c r="CD18" s="721"/>
      <c r="CE18" s="721"/>
      <c r="CF18" s="721"/>
      <c r="CG18" s="721"/>
      <c r="CH18" s="721"/>
      <c r="CI18" s="721"/>
      <c r="CJ18" s="721"/>
      <c r="CK18" s="721"/>
      <c r="CL18" s="721"/>
      <c r="CM18" s="721"/>
      <c r="CN18" s="721"/>
      <c r="CO18" s="721"/>
      <c r="CP18" s="721"/>
      <c r="CQ18" s="721"/>
      <c r="CR18" s="721"/>
      <c r="CS18" s="721"/>
      <c r="CT18" s="721"/>
      <c r="CU18" s="721"/>
      <c r="CV18" s="722"/>
      <c r="CW18" s="756">
        <v>94317289</v>
      </c>
      <c r="CX18" s="721"/>
      <c r="CY18" s="721"/>
      <c r="CZ18" s="721"/>
      <c r="DA18" s="721"/>
      <c r="DB18" s="721"/>
      <c r="DC18" s="721"/>
      <c r="DD18" s="721"/>
      <c r="DE18" s="721"/>
      <c r="DF18" s="721"/>
      <c r="DG18" s="721"/>
      <c r="DH18" s="721"/>
      <c r="DI18" s="721"/>
      <c r="DJ18" s="721"/>
      <c r="DK18" s="721"/>
      <c r="DL18" s="721"/>
      <c r="DM18" s="721"/>
      <c r="DN18" s="721"/>
      <c r="DO18" s="721"/>
      <c r="DP18" s="721"/>
      <c r="DQ18" s="721"/>
      <c r="DR18" s="721"/>
      <c r="DS18" s="721"/>
      <c r="DT18" s="721"/>
      <c r="DU18" s="721"/>
      <c r="DV18" s="757"/>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26"/>
      <c r="FI18" s="26"/>
      <c r="FJ18" s="26"/>
      <c r="FK18" s="26"/>
      <c r="FL18" s="26"/>
      <c r="FM18" s="26"/>
      <c r="FN18" s="26"/>
      <c r="FO18" s="26"/>
      <c r="FP18" s="26"/>
      <c r="FQ18" s="26"/>
      <c r="FR18" s="26"/>
      <c r="FS18" s="26"/>
      <c r="FT18" s="26"/>
      <c r="FU18" s="26"/>
    </row>
    <row r="19" spans="1:177" ht="15" customHeight="1" x14ac:dyDescent="0.2">
      <c r="A19" s="21"/>
      <c r="B19" s="49" t="s">
        <v>82</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1270">
        <v>5620</v>
      </c>
      <c r="BO19" s="1271"/>
      <c r="BP19" s="1271"/>
      <c r="BQ19" s="1271"/>
      <c r="BR19" s="1271"/>
      <c r="BS19" s="1271"/>
      <c r="BT19" s="1271"/>
      <c r="BU19" s="813">
        <v>13068289</v>
      </c>
      <c r="BV19" s="698"/>
      <c r="BW19" s="698"/>
      <c r="BX19" s="698"/>
      <c r="BY19" s="698"/>
      <c r="BZ19" s="698"/>
      <c r="CA19" s="698"/>
      <c r="CB19" s="698"/>
      <c r="CC19" s="698"/>
      <c r="CD19" s="698"/>
      <c r="CE19" s="698"/>
      <c r="CF19" s="698"/>
      <c r="CG19" s="698"/>
      <c r="CH19" s="698"/>
      <c r="CI19" s="698"/>
      <c r="CJ19" s="698"/>
      <c r="CK19" s="698"/>
      <c r="CL19" s="698"/>
      <c r="CM19" s="698"/>
      <c r="CN19" s="698"/>
      <c r="CO19" s="698"/>
      <c r="CP19" s="698"/>
      <c r="CQ19" s="698"/>
      <c r="CR19" s="698"/>
      <c r="CS19" s="698"/>
      <c r="CT19" s="698"/>
      <c r="CU19" s="698"/>
      <c r="CV19" s="814"/>
      <c r="CW19" s="811">
        <v>6972929</v>
      </c>
      <c r="CX19" s="698"/>
      <c r="CY19" s="698"/>
      <c r="CZ19" s="698"/>
      <c r="DA19" s="698"/>
      <c r="DB19" s="698"/>
      <c r="DC19" s="698"/>
      <c r="DD19" s="698"/>
      <c r="DE19" s="698"/>
      <c r="DF19" s="698"/>
      <c r="DG19" s="698"/>
      <c r="DH19" s="698"/>
      <c r="DI19" s="698"/>
      <c r="DJ19" s="698"/>
      <c r="DK19" s="698"/>
      <c r="DL19" s="698"/>
      <c r="DM19" s="698"/>
      <c r="DN19" s="698"/>
      <c r="DO19" s="698"/>
      <c r="DP19" s="698"/>
      <c r="DQ19" s="698"/>
      <c r="DR19" s="698"/>
      <c r="DS19" s="698"/>
      <c r="DT19" s="698"/>
      <c r="DU19" s="698"/>
      <c r="DV19" s="812"/>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row>
    <row r="20" spans="1:177" ht="15" customHeight="1" x14ac:dyDescent="0.2">
      <c r="A20" s="21"/>
      <c r="B20" s="49" t="s">
        <v>83</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1270">
        <v>5630</v>
      </c>
      <c r="BO20" s="1271"/>
      <c r="BP20" s="1271"/>
      <c r="BQ20" s="1271"/>
      <c r="BR20" s="1271"/>
      <c r="BS20" s="1271"/>
      <c r="BT20" s="1271"/>
      <c r="BU20" s="813">
        <v>3688682</v>
      </c>
      <c r="BV20" s="698"/>
      <c r="BW20" s="698"/>
      <c r="BX20" s="698"/>
      <c r="BY20" s="698"/>
      <c r="BZ20" s="698"/>
      <c r="CA20" s="698"/>
      <c r="CB20" s="698"/>
      <c r="CC20" s="698"/>
      <c r="CD20" s="698"/>
      <c r="CE20" s="698"/>
      <c r="CF20" s="698"/>
      <c r="CG20" s="698"/>
      <c r="CH20" s="698"/>
      <c r="CI20" s="698"/>
      <c r="CJ20" s="698"/>
      <c r="CK20" s="698"/>
      <c r="CL20" s="698"/>
      <c r="CM20" s="698"/>
      <c r="CN20" s="698"/>
      <c r="CO20" s="698"/>
      <c r="CP20" s="698"/>
      <c r="CQ20" s="698"/>
      <c r="CR20" s="698"/>
      <c r="CS20" s="698"/>
      <c r="CT20" s="698"/>
      <c r="CU20" s="698"/>
      <c r="CV20" s="814"/>
      <c r="CW20" s="811">
        <v>2075529</v>
      </c>
      <c r="CX20" s="698"/>
      <c r="CY20" s="698"/>
      <c r="CZ20" s="698"/>
      <c r="DA20" s="698"/>
      <c r="DB20" s="698"/>
      <c r="DC20" s="698"/>
      <c r="DD20" s="698"/>
      <c r="DE20" s="698"/>
      <c r="DF20" s="698"/>
      <c r="DG20" s="698"/>
      <c r="DH20" s="698"/>
      <c r="DI20" s="698"/>
      <c r="DJ20" s="698"/>
      <c r="DK20" s="698"/>
      <c r="DL20" s="698"/>
      <c r="DM20" s="698"/>
      <c r="DN20" s="698"/>
      <c r="DO20" s="698"/>
      <c r="DP20" s="698"/>
      <c r="DQ20" s="698"/>
      <c r="DR20" s="698"/>
      <c r="DS20" s="698"/>
      <c r="DT20" s="698"/>
      <c r="DU20" s="698"/>
      <c r="DV20" s="812"/>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2"/>
      <c r="FI20" s="2"/>
      <c r="FJ20" s="2"/>
      <c r="FK20" s="2"/>
      <c r="FL20" s="2"/>
      <c r="FM20" s="2"/>
      <c r="FN20" s="2"/>
      <c r="FO20" s="2"/>
      <c r="FP20" s="2"/>
      <c r="FQ20" s="2"/>
      <c r="FR20" s="2"/>
      <c r="FS20" s="2"/>
      <c r="FT20" s="2"/>
      <c r="FU20" s="2"/>
    </row>
    <row r="21" spans="1:177" ht="15" customHeight="1" x14ac:dyDescent="0.2">
      <c r="A21" s="21"/>
      <c r="B21" s="49" t="s">
        <v>84</v>
      </c>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1270">
        <v>5640</v>
      </c>
      <c r="BO21" s="1271"/>
      <c r="BP21" s="1271"/>
      <c r="BQ21" s="1271"/>
      <c r="BR21" s="1271"/>
      <c r="BS21" s="1271"/>
      <c r="BT21" s="1271"/>
      <c r="BU21" s="813">
        <v>2714863</v>
      </c>
      <c r="BV21" s="698"/>
      <c r="BW21" s="698"/>
      <c r="BX21" s="698"/>
      <c r="BY21" s="698"/>
      <c r="BZ21" s="698"/>
      <c r="CA21" s="698"/>
      <c r="CB21" s="698"/>
      <c r="CC21" s="698"/>
      <c r="CD21" s="698"/>
      <c r="CE21" s="698"/>
      <c r="CF21" s="698"/>
      <c r="CG21" s="698"/>
      <c r="CH21" s="698"/>
      <c r="CI21" s="698"/>
      <c r="CJ21" s="698"/>
      <c r="CK21" s="698"/>
      <c r="CL21" s="698"/>
      <c r="CM21" s="698"/>
      <c r="CN21" s="698"/>
      <c r="CO21" s="698"/>
      <c r="CP21" s="698"/>
      <c r="CQ21" s="698"/>
      <c r="CR21" s="698"/>
      <c r="CS21" s="698"/>
      <c r="CT21" s="698"/>
      <c r="CU21" s="698"/>
      <c r="CV21" s="814"/>
      <c r="CW21" s="811">
        <v>2753379</v>
      </c>
      <c r="CX21" s="698"/>
      <c r="CY21" s="698"/>
      <c r="CZ21" s="698"/>
      <c r="DA21" s="698"/>
      <c r="DB21" s="698"/>
      <c r="DC21" s="698"/>
      <c r="DD21" s="698"/>
      <c r="DE21" s="698"/>
      <c r="DF21" s="698"/>
      <c r="DG21" s="698"/>
      <c r="DH21" s="698"/>
      <c r="DI21" s="698"/>
      <c r="DJ21" s="698"/>
      <c r="DK21" s="698"/>
      <c r="DL21" s="698"/>
      <c r="DM21" s="698"/>
      <c r="DN21" s="698"/>
      <c r="DO21" s="698"/>
      <c r="DP21" s="698"/>
      <c r="DQ21" s="698"/>
      <c r="DR21" s="698"/>
      <c r="DS21" s="698"/>
      <c r="DT21" s="698"/>
      <c r="DU21" s="698"/>
      <c r="DV21" s="812"/>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2"/>
      <c r="FI21" s="2"/>
      <c r="FJ21" s="2"/>
      <c r="FK21" s="2"/>
      <c r="FL21" s="2"/>
      <c r="FM21" s="2"/>
      <c r="FN21" s="2"/>
      <c r="FO21" s="2"/>
      <c r="FP21" s="2"/>
      <c r="FQ21" s="2"/>
      <c r="FR21" s="2"/>
      <c r="FS21" s="2"/>
      <c r="FT21" s="2"/>
      <c r="FU21" s="2"/>
    </row>
    <row r="22" spans="1:177" ht="15" customHeight="1" x14ac:dyDescent="0.2">
      <c r="A22" s="21"/>
      <c r="B22" s="49" t="s">
        <v>85</v>
      </c>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1240">
        <v>5650</v>
      </c>
      <c r="BO22" s="1241"/>
      <c r="BP22" s="1241"/>
      <c r="BQ22" s="1241"/>
      <c r="BR22" s="1241"/>
      <c r="BS22" s="1241"/>
      <c r="BT22" s="1241"/>
      <c r="BU22" s="813">
        <f>9026328+2</f>
        <v>9026330</v>
      </c>
      <c r="BV22" s="698"/>
      <c r="BW22" s="698"/>
      <c r="BX22" s="698"/>
      <c r="BY22" s="698"/>
      <c r="BZ22" s="698"/>
      <c r="CA22" s="698"/>
      <c r="CB22" s="698"/>
      <c r="CC22" s="698"/>
      <c r="CD22" s="698"/>
      <c r="CE22" s="698"/>
      <c r="CF22" s="698"/>
      <c r="CG22" s="698"/>
      <c r="CH22" s="698"/>
      <c r="CI22" s="698"/>
      <c r="CJ22" s="698"/>
      <c r="CK22" s="698"/>
      <c r="CL22" s="698"/>
      <c r="CM22" s="698"/>
      <c r="CN22" s="698"/>
      <c r="CO22" s="698"/>
      <c r="CP22" s="698"/>
      <c r="CQ22" s="698"/>
      <c r="CR22" s="698"/>
      <c r="CS22" s="698"/>
      <c r="CT22" s="698"/>
      <c r="CU22" s="698"/>
      <c r="CV22" s="814"/>
      <c r="CW22" s="698">
        <v>6430743</v>
      </c>
      <c r="CX22" s="698"/>
      <c r="CY22" s="698"/>
      <c r="CZ22" s="698"/>
      <c r="DA22" s="698"/>
      <c r="DB22" s="698"/>
      <c r="DC22" s="698"/>
      <c r="DD22" s="698"/>
      <c r="DE22" s="698"/>
      <c r="DF22" s="698"/>
      <c r="DG22" s="698"/>
      <c r="DH22" s="698"/>
      <c r="DI22" s="698"/>
      <c r="DJ22" s="698"/>
      <c r="DK22" s="698"/>
      <c r="DL22" s="698"/>
      <c r="DM22" s="698"/>
      <c r="DN22" s="698"/>
      <c r="DO22" s="698"/>
      <c r="DP22" s="698"/>
      <c r="DQ22" s="698"/>
      <c r="DR22" s="698"/>
      <c r="DS22" s="698"/>
      <c r="DT22" s="698"/>
      <c r="DU22" s="698"/>
      <c r="DV22" s="812"/>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row>
    <row r="23" spans="1:177" s="94" customFormat="1" ht="15" customHeight="1" x14ac:dyDescent="0.2">
      <c r="A23" s="27"/>
      <c r="B23" s="37" t="s">
        <v>86</v>
      </c>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1240">
        <v>5660</v>
      </c>
      <c r="BO23" s="1241"/>
      <c r="BP23" s="1241"/>
      <c r="BQ23" s="1241"/>
      <c r="BR23" s="1241"/>
      <c r="BS23" s="1241"/>
      <c r="BT23" s="1241"/>
      <c r="BU23" s="1272">
        <f>SUM(BU18:CV22)</f>
        <v>164222691</v>
      </c>
      <c r="BV23" s="1273"/>
      <c r="BW23" s="1273"/>
      <c r="BX23" s="1273"/>
      <c r="BY23" s="1273"/>
      <c r="BZ23" s="1273"/>
      <c r="CA23" s="1273"/>
      <c r="CB23" s="1273"/>
      <c r="CC23" s="1273"/>
      <c r="CD23" s="1273"/>
      <c r="CE23" s="1273"/>
      <c r="CF23" s="1273"/>
      <c r="CG23" s="1273"/>
      <c r="CH23" s="1273"/>
      <c r="CI23" s="1273"/>
      <c r="CJ23" s="1273"/>
      <c r="CK23" s="1273"/>
      <c r="CL23" s="1273"/>
      <c r="CM23" s="1273"/>
      <c r="CN23" s="1273"/>
      <c r="CO23" s="1273"/>
      <c r="CP23" s="1273"/>
      <c r="CQ23" s="1273"/>
      <c r="CR23" s="1273"/>
      <c r="CS23" s="1273"/>
      <c r="CT23" s="1273"/>
      <c r="CU23" s="1273"/>
      <c r="CV23" s="1274"/>
      <c r="CW23" s="1273">
        <f>SUM(CW18:DV22)</f>
        <v>112549869</v>
      </c>
      <c r="CX23" s="1273"/>
      <c r="CY23" s="1273"/>
      <c r="CZ23" s="1273"/>
      <c r="DA23" s="1273"/>
      <c r="DB23" s="1273"/>
      <c r="DC23" s="1273"/>
      <c r="DD23" s="1273"/>
      <c r="DE23" s="1273"/>
      <c r="DF23" s="1273"/>
      <c r="DG23" s="1273"/>
      <c r="DH23" s="1273"/>
      <c r="DI23" s="1273"/>
      <c r="DJ23" s="1273"/>
      <c r="DK23" s="1273"/>
      <c r="DL23" s="1273"/>
      <c r="DM23" s="1273"/>
      <c r="DN23" s="1273"/>
      <c r="DO23" s="1273"/>
      <c r="DP23" s="1273"/>
      <c r="DQ23" s="1273"/>
      <c r="DR23" s="1273"/>
      <c r="DS23" s="1273"/>
      <c r="DT23" s="1273"/>
      <c r="DU23" s="1273"/>
      <c r="DV23" s="1275"/>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row>
    <row r="24" spans="1:177" s="94" customFormat="1" ht="15" customHeight="1" x14ac:dyDescent="0.2">
      <c r="A24" s="27"/>
      <c r="B24" s="37" t="s">
        <v>136</v>
      </c>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128"/>
      <c r="BN24" s="63">
        <v>5670</v>
      </c>
      <c r="BO24" s="37"/>
      <c r="BP24" s="37"/>
      <c r="BQ24" s="37"/>
      <c r="BR24" s="37"/>
      <c r="BS24" s="37"/>
      <c r="BT24" s="37"/>
      <c r="BU24" s="129"/>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1"/>
      <c r="CW24" s="130"/>
      <c r="CX24" s="130"/>
      <c r="CY24" s="130"/>
      <c r="CZ24" s="130"/>
      <c r="DA24" s="130"/>
      <c r="DB24" s="130"/>
      <c r="DC24" s="130"/>
      <c r="DD24" s="130"/>
      <c r="DE24" s="130"/>
      <c r="DF24" s="130"/>
      <c r="DG24" s="130"/>
      <c r="DH24" s="130"/>
      <c r="DI24" s="130"/>
      <c r="DJ24" s="130"/>
      <c r="DK24" s="130"/>
      <c r="DL24" s="130"/>
      <c r="DM24" s="130"/>
      <c r="DN24" s="130"/>
      <c r="DO24" s="130"/>
      <c r="DP24" s="130"/>
      <c r="DQ24" s="130"/>
      <c r="DR24" s="130"/>
      <c r="DS24" s="130"/>
      <c r="DT24" s="130"/>
      <c r="DU24" s="130"/>
      <c r="DV24" s="132"/>
      <c r="DW24" s="93"/>
      <c r="DX24" s="93"/>
      <c r="DY24" s="93"/>
      <c r="DZ24" s="93"/>
      <c r="EA24" s="93"/>
      <c r="EB24" s="93"/>
      <c r="EC24" s="93"/>
      <c r="ED24" s="93"/>
      <c r="EE24" s="93"/>
      <c r="EF24" s="93"/>
      <c r="EG24" s="93"/>
      <c r="EH24" s="93"/>
      <c r="EI24" s="93"/>
      <c r="EJ24" s="93"/>
      <c r="EK24" s="93"/>
      <c r="EL24" s="93"/>
      <c r="EM24" s="93"/>
      <c r="EN24" s="93"/>
      <c r="EO24" s="93"/>
      <c r="EP24" s="93"/>
      <c r="EQ24" s="93"/>
      <c r="ER24" s="93"/>
      <c r="ES24" s="93"/>
      <c r="ET24" s="93"/>
      <c r="EU24" s="93"/>
      <c r="EV24" s="93"/>
      <c r="EW24" s="93"/>
      <c r="EX24" s="93"/>
      <c r="EY24" s="93"/>
      <c r="EZ24" s="93"/>
      <c r="FA24" s="93"/>
      <c r="FB24" s="93"/>
      <c r="FC24" s="93"/>
      <c r="FD24" s="93"/>
      <c r="FE24" s="93"/>
      <c r="FF24" s="93"/>
      <c r="FG24" s="93"/>
      <c r="FH24" s="93"/>
      <c r="FI24" s="93"/>
      <c r="FJ24" s="93"/>
      <c r="FK24" s="93"/>
      <c r="FL24" s="93"/>
      <c r="FM24" s="93"/>
      <c r="FN24" s="93"/>
      <c r="FO24" s="93"/>
      <c r="FP24" s="93"/>
      <c r="FQ24" s="93"/>
      <c r="FR24" s="93"/>
      <c r="FS24" s="93"/>
      <c r="FT24" s="93"/>
      <c r="FU24" s="93"/>
    </row>
    <row r="25" spans="1:177" s="94" customFormat="1" ht="15" customHeight="1" x14ac:dyDescent="0.2">
      <c r="A25" s="84"/>
      <c r="B25" s="133" t="s">
        <v>153</v>
      </c>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4"/>
      <c r="BN25" s="879">
        <v>5670</v>
      </c>
      <c r="BO25" s="880"/>
      <c r="BP25" s="880"/>
      <c r="BQ25" s="880"/>
      <c r="BR25" s="880"/>
      <c r="BS25" s="880"/>
      <c r="BT25" s="880"/>
      <c r="BU25" s="1111"/>
      <c r="BV25" s="1102"/>
      <c r="BW25" s="1102"/>
      <c r="BX25" s="1102"/>
      <c r="BY25" s="1102"/>
      <c r="BZ25" s="1102"/>
      <c r="CA25" s="1102"/>
      <c r="CB25" s="1102"/>
      <c r="CC25" s="1102"/>
      <c r="CD25" s="1102"/>
      <c r="CE25" s="1102"/>
      <c r="CF25" s="1102"/>
      <c r="CG25" s="1102"/>
      <c r="CH25" s="1102"/>
      <c r="CI25" s="1102"/>
      <c r="CJ25" s="1102"/>
      <c r="CK25" s="1102"/>
      <c r="CL25" s="1102"/>
      <c r="CM25" s="1102"/>
      <c r="CN25" s="1102"/>
      <c r="CO25" s="1102"/>
      <c r="CP25" s="1102"/>
      <c r="CQ25" s="1102"/>
      <c r="CR25" s="1102"/>
      <c r="CS25" s="1102"/>
      <c r="CT25" s="1102"/>
      <c r="CU25" s="1102"/>
      <c r="CV25" s="1109"/>
      <c r="CW25" s="1102"/>
      <c r="CX25" s="1102"/>
      <c r="CY25" s="1102"/>
      <c r="CZ25" s="1102"/>
      <c r="DA25" s="1102"/>
      <c r="DB25" s="1102"/>
      <c r="DC25" s="1102"/>
      <c r="DD25" s="1102"/>
      <c r="DE25" s="1102"/>
      <c r="DF25" s="1102"/>
      <c r="DG25" s="1102"/>
      <c r="DH25" s="1102"/>
      <c r="DI25" s="1102"/>
      <c r="DJ25" s="1102"/>
      <c r="DK25" s="1102"/>
      <c r="DL25" s="1102"/>
      <c r="DM25" s="1102"/>
      <c r="DN25" s="1102"/>
      <c r="DO25" s="1102"/>
      <c r="DP25" s="1102"/>
      <c r="DQ25" s="1102"/>
      <c r="DR25" s="1102"/>
      <c r="DS25" s="1102"/>
      <c r="DT25" s="1102"/>
      <c r="DU25" s="1102"/>
      <c r="DV25" s="110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row>
    <row r="26" spans="1:177" s="94" customFormat="1" ht="15" customHeight="1" x14ac:dyDescent="0.2">
      <c r="A26" s="135"/>
      <c r="B26" s="95" t="s">
        <v>133</v>
      </c>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1240">
        <v>5680</v>
      </c>
      <c r="BO26" s="1241"/>
      <c r="BP26" s="1241"/>
      <c r="BQ26" s="1241"/>
      <c r="BR26" s="1241"/>
      <c r="BS26" s="1241"/>
      <c r="BT26" s="1241"/>
      <c r="BU26" s="129">
        <v>1908768</v>
      </c>
      <c r="BV26" s="1253" t="s">
        <v>6</v>
      </c>
      <c r="BW26" s="1253"/>
      <c r="BX26" s="1252">
        <v>1333700</v>
      </c>
      <c r="BY26" s="1252"/>
      <c r="BZ26" s="1252"/>
      <c r="CA26" s="1252"/>
      <c r="CB26" s="1252"/>
      <c r="CC26" s="1252"/>
      <c r="CD26" s="1252"/>
      <c r="CE26" s="1252"/>
      <c r="CF26" s="1252"/>
      <c r="CG26" s="1252"/>
      <c r="CH26" s="1252"/>
      <c r="CI26" s="1252"/>
      <c r="CJ26" s="1252"/>
      <c r="CK26" s="1252"/>
      <c r="CL26" s="1252"/>
      <c r="CM26" s="1252"/>
      <c r="CN26" s="1252"/>
      <c r="CO26" s="1252"/>
      <c r="CP26" s="1252"/>
      <c r="CQ26" s="1252"/>
      <c r="CR26" s="1252"/>
      <c r="CS26" s="1252"/>
      <c r="CT26" s="1252"/>
      <c r="CU26" s="1250" t="s">
        <v>7</v>
      </c>
      <c r="CV26" s="1269"/>
      <c r="CW26" s="130">
        <v>239116</v>
      </c>
      <c r="CX26" s="1253" t="s">
        <v>6</v>
      </c>
      <c r="CY26" s="1253"/>
      <c r="CZ26" s="1252">
        <v>1908768</v>
      </c>
      <c r="DA26" s="1252"/>
      <c r="DB26" s="1252"/>
      <c r="DC26" s="1252"/>
      <c r="DD26" s="1252"/>
      <c r="DE26" s="1252"/>
      <c r="DF26" s="1252"/>
      <c r="DG26" s="1252"/>
      <c r="DH26" s="1252"/>
      <c r="DI26" s="1252"/>
      <c r="DJ26" s="1252"/>
      <c r="DK26" s="1252"/>
      <c r="DL26" s="1252"/>
      <c r="DM26" s="1252"/>
      <c r="DN26" s="1252"/>
      <c r="DO26" s="1252"/>
      <c r="DP26" s="1252"/>
      <c r="DQ26" s="1252"/>
      <c r="DR26" s="1252"/>
      <c r="DS26" s="1252"/>
      <c r="DT26" s="1252"/>
      <c r="DU26" s="1250" t="s">
        <v>7</v>
      </c>
      <c r="DV26" s="1251"/>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row>
    <row r="27" spans="1:177" s="94" customFormat="1" ht="15" customHeight="1" x14ac:dyDescent="0.2">
      <c r="A27" s="135"/>
      <c r="B27" s="95" t="s">
        <v>134</v>
      </c>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1240">
        <v>5681</v>
      </c>
      <c r="BO27" s="1241"/>
      <c r="BP27" s="1241"/>
      <c r="BQ27" s="1241"/>
      <c r="BR27" s="1241"/>
      <c r="BS27" s="1241"/>
      <c r="BT27" s="1241"/>
      <c r="BU27" s="129"/>
      <c r="BV27" s="1253"/>
      <c r="BW27" s="1253"/>
      <c r="BX27" s="1252">
        <v>1233732</v>
      </c>
      <c r="BY27" s="1252"/>
      <c r="BZ27" s="1252"/>
      <c r="CA27" s="1252"/>
      <c r="CB27" s="1252"/>
      <c r="CC27" s="1252"/>
      <c r="CD27" s="1252"/>
      <c r="CE27" s="1252"/>
      <c r="CF27" s="1252"/>
      <c r="CG27" s="1252"/>
      <c r="CH27" s="1252"/>
      <c r="CI27" s="1252"/>
      <c r="CJ27" s="1252"/>
      <c r="CK27" s="1252"/>
      <c r="CL27" s="1252"/>
      <c r="CM27" s="1252"/>
      <c r="CN27" s="1252"/>
      <c r="CO27" s="1252"/>
      <c r="CP27" s="1252"/>
      <c r="CQ27" s="1252"/>
      <c r="CR27" s="1252"/>
      <c r="CS27" s="1252"/>
      <c r="CT27" s="1252"/>
      <c r="CU27" s="1250"/>
      <c r="CV27" s="1269"/>
      <c r="CW27" s="130"/>
      <c r="CX27" s="1253"/>
      <c r="CY27" s="1253"/>
      <c r="CZ27" s="1252">
        <v>882505</v>
      </c>
      <c r="DA27" s="1252"/>
      <c r="DB27" s="1252"/>
      <c r="DC27" s="1252"/>
      <c r="DD27" s="1252"/>
      <c r="DE27" s="1252"/>
      <c r="DF27" s="1252"/>
      <c r="DG27" s="1252"/>
      <c r="DH27" s="1252"/>
      <c r="DI27" s="1252"/>
      <c r="DJ27" s="1252"/>
      <c r="DK27" s="1252"/>
      <c r="DL27" s="1252"/>
      <c r="DM27" s="1252"/>
      <c r="DN27" s="1252"/>
      <c r="DO27" s="1252"/>
      <c r="DP27" s="1252"/>
      <c r="DQ27" s="1252"/>
      <c r="DR27" s="1252"/>
      <c r="DS27" s="1252"/>
      <c r="DT27" s="1252"/>
      <c r="DU27" s="1250"/>
      <c r="DV27" s="1251"/>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row>
    <row r="28" spans="1:177" s="94" customFormat="1" ht="15" customHeight="1" x14ac:dyDescent="0.2">
      <c r="A28" s="135"/>
      <c r="B28" s="95" t="s">
        <v>135</v>
      </c>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1240">
        <v>5682</v>
      </c>
      <c r="BO28" s="1241"/>
      <c r="BP28" s="1241"/>
      <c r="BQ28" s="1241"/>
      <c r="BR28" s="1241"/>
      <c r="BS28" s="1241"/>
      <c r="BT28" s="1241"/>
      <c r="BU28" s="129"/>
      <c r="BV28" s="1253" t="s">
        <v>6</v>
      </c>
      <c r="BW28" s="1253"/>
      <c r="BX28" s="1252">
        <v>61524064</v>
      </c>
      <c r="BY28" s="1252"/>
      <c r="BZ28" s="1252"/>
      <c r="CA28" s="1252"/>
      <c r="CB28" s="1252"/>
      <c r="CC28" s="1252"/>
      <c r="CD28" s="1252"/>
      <c r="CE28" s="1252"/>
      <c r="CF28" s="1252"/>
      <c r="CG28" s="1252"/>
      <c r="CH28" s="1252"/>
      <c r="CI28" s="1252"/>
      <c r="CJ28" s="1252"/>
      <c r="CK28" s="1252"/>
      <c r="CL28" s="1252"/>
      <c r="CM28" s="1252"/>
      <c r="CN28" s="1252"/>
      <c r="CO28" s="1252"/>
      <c r="CP28" s="1252"/>
      <c r="CQ28" s="1252"/>
      <c r="CR28" s="1252"/>
      <c r="CS28" s="1252"/>
      <c r="CT28" s="1252"/>
      <c r="CU28" s="1250" t="s">
        <v>7</v>
      </c>
      <c r="CV28" s="1269"/>
      <c r="CW28" s="130"/>
      <c r="CX28" s="1253" t="s">
        <v>6</v>
      </c>
      <c r="CY28" s="1253"/>
      <c r="CZ28" s="1252">
        <v>7561847</v>
      </c>
      <c r="DA28" s="1252"/>
      <c r="DB28" s="1252"/>
      <c r="DC28" s="1252"/>
      <c r="DD28" s="1252"/>
      <c r="DE28" s="1252"/>
      <c r="DF28" s="1252"/>
      <c r="DG28" s="1252"/>
      <c r="DH28" s="1252"/>
      <c r="DI28" s="1252"/>
      <c r="DJ28" s="1252"/>
      <c r="DK28" s="1252"/>
      <c r="DL28" s="1252"/>
      <c r="DM28" s="1252"/>
      <c r="DN28" s="1252"/>
      <c r="DO28" s="1252"/>
      <c r="DP28" s="1252"/>
      <c r="DQ28" s="1252"/>
      <c r="DR28" s="1252"/>
      <c r="DS28" s="1252"/>
      <c r="DT28" s="1252"/>
      <c r="DU28" s="1250" t="s">
        <v>7</v>
      </c>
      <c r="DV28" s="1251"/>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row>
    <row r="29" spans="1:177" s="94" customFormat="1" ht="15" customHeight="1" thickBot="1" x14ac:dyDescent="0.25">
      <c r="A29" s="101"/>
      <c r="B29" s="162" t="s">
        <v>101</v>
      </c>
      <c r="C29" s="162"/>
      <c r="D29" s="162"/>
      <c r="E29" s="162"/>
      <c r="F29" s="162"/>
      <c r="G29" s="162"/>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2"/>
      <c r="BL29" s="162"/>
      <c r="BM29" s="162"/>
      <c r="BN29" s="835">
        <v>5600</v>
      </c>
      <c r="BO29" s="836"/>
      <c r="BP29" s="836"/>
      <c r="BQ29" s="836"/>
      <c r="BR29" s="836"/>
      <c r="BS29" s="836"/>
      <c r="BT29" s="836"/>
      <c r="BU29" s="1264">
        <f>+BU23-BX26+BX27-BX28</f>
        <v>102598659</v>
      </c>
      <c r="BV29" s="1265"/>
      <c r="BW29" s="1265"/>
      <c r="BX29" s="1265"/>
      <c r="BY29" s="1265"/>
      <c r="BZ29" s="1265"/>
      <c r="CA29" s="1265"/>
      <c r="CB29" s="1265"/>
      <c r="CC29" s="1265"/>
      <c r="CD29" s="1265"/>
      <c r="CE29" s="1265"/>
      <c r="CF29" s="1265"/>
      <c r="CG29" s="1265"/>
      <c r="CH29" s="1265"/>
      <c r="CI29" s="1265"/>
      <c r="CJ29" s="1265"/>
      <c r="CK29" s="1265"/>
      <c r="CL29" s="1265"/>
      <c r="CM29" s="1265"/>
      <c r="CN29" s="1265"/>
      <c r="CO29" s="1265"/>
      <c r="CP29" s="1265"/>
      <c r="CQ29" s="1265"/>
      <c r="CR29" s="1265"/>
      <c r="CS29" s="1265"/>
      <c r="CT29" s="1265"/>
      <c r="CU29" s="1265"/>
      <c r="CV29" s="1266"/>
      <c r="CW29" s="1267">
        <f>+CW23-CZ26+CZ27-CZ28</f>
        <v>103961759</v>
      </c>
      <c r="CX29" s="1265"/>
      <c r="CY29" s="1265"/>
      <c r="CZ29" s="1265"/>
      <c r="DA29" s="1265"/>
      <c r="DB29" s="1265"/>
      <c r="DC29" s="1265"/>
      <c r="DD29" s="1265"/>
      <c r="DE29" s="1265"/>
      <c r="DF29" s="1265"/>
      <c r="DG29" s="1265"/>
      <c r="DH29" s="1265"/>
      <c r="DI29" s="1265"/>
      <c r="DJ29" s="1265"/>
      <c r="DK29" s="1265"/>
      <c r="DL29" s="1265"/>
      <c r="DM29" s="1265"/>
      <c r="DN29" s="1265"/>
      <c r="DO29" s="1265"/>
      <c r="DP29" s="1265"/>
      <c r="DQ29" s="1265"/>
      <c r="DR29" s="1265"/>
      <c r="DS29" s="1265"/>
      <c r="DT29" s="1265"/>
      <c r="DU29" s="1265"/>
      <c r="DV29" s="1268"/>
      <c r="DW29" s="93"/>
      <c r="DX29" s="93"/>
      <c r="DY29" s="93"/>
      <c r="DZ29" s="93"/>
      <c r="EA29" s="93"/>
      <c r="EB29" s="93"/>
      <c r="EC29" s="93"/>
      <c r="ED29" s="93"/>
      <c r="EE29" s="93"/>
      <c r="EF29" s="93"/>
      <c r="EG29" s="93"/>
      <c r="EH29" s="93"/>
      <c r="EI29" s="93"/>
      <c r="EJ29" s="93"/>
      <c r="EK29" s="93"/>
      <c r="EL29" s="93"/>
      <c r="EM29" s="93"/>
      <c r="EN29" s="93"/>
      <c r="EO29" s="93"/>
      <c r="EP29" s="93"/>
      <c r="EQ29" s="93"/>
      <c r="ER29" s="93"/>
      <c r="ES29" s="93"/>
      <c r="ET29" s="93"/>
      <c r="EU29" s="93"/>
      <c r="EV29" s="93"/>
      <c r="EW29" s="93"/>
      <c r="EX29" s="93"/>
      <c r="EY29" s="93"/>
      <c r="EZ29" s="93"/>
      <c r="FA29" s="93"/>
      <c r="FB29" s="93"/>
      <c r="FC29" s="93"/>
      <c r="FD29" s="93"/>
      <c r="FE29" s="93"/>
      <c r="FF29" s="93"/>
      <c r="FG29" s="93"/>
      <c r="FH29" s="93"/>
      <c r="FI29" s="93"/>
      <c r="FJ29" s="93"/>
      <c r="FK29" s="93"/>
      <c r="FL29" s="93"/>
      <c r="FM29" s="93"/>
      <c r="FN29" s="93"/>
      <c r="FO29" s="93"/>
      <c r="FP29" s="93"/>
      <c r="FQ29" s="93"/>
      <c r="FR29" s="93"/>
      <c r="FS29" s="93"/>
      <c r="FT29" s="93"/>
      <c r="FU29" s="93"/>
    </row>
    <row r="30" spans="1:177" s="94" customFormat="1" x14ac:dyDescent="0.2">
      <c r="A30" s="96"/>
      <c r="B30" s="96"/>
      <c r="C30" s="96"/>
      <c r="D30" s="161"/>
      <c r="E30" s="161"/>
      <c r="F30" s="161"/>
      <c r="G30" s="161"/>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96"/>
      <c r="DT30" s="96"/>
      <c r="DU30" s="96"/>
      <c r="DV30" s="96"/>
      <c r="DW30" s="96"/>
      <c r="DX30" s="96"/>
      <c r="DY30" s="96"/>
      <c r="DZ30" s="96"/>
      <c r="EA30" s="96"/>
      <c r="EB30" s="96"/>
      <c r="EC30" s="96"/>
      <c r="ED30" s="96"/>
      <c r="EE30" s="96"/>
      <c r="EF30" s="96"/>
      <c r="EG30" s="96"/>
      <c r="EH30" s="96"/>
      <c r="EI30" s="96"/>
      <c r="EJ30" s="96"/>
      <c r="EK30" s="96"/>
      <c r="EL30" s="96"/>
      <c r="EM30" s="96"/>
      <c r="EN30" s="96"/>
      <c r="EO30" s="96"/>
      <c r="EP30" s="96"/>
      <c r="EQ30" s="96"/>
      <c r="ER30" s="96"/>
      <c r="ES30" s="96"/>
      <c r="ET30" s="96"/>
      <c r="EU30" s="96"/>
      <c r="EV30" s="96"/>
      <c r="EW30" s="96"/>
      <c r="EX30" s="96"/>
      <c r="EY30" s="96"/>
      <c r="EZ30" s="96"/>
      <c r="FA30" s="96"/>
      <c r="FB30" s="96"/>
      <c r="FC30" s="96"/>
      <c r="FD30" s="96"/>
      <c r="FE30" s="96"/>
      <c r="FF30" s="96"/>
      <c r="FG30" s="96"/>
      <c r="FH30" s="93"/>
      <c r="FI30" s="93"/>
      <c r="FJ30" s="93"/>
      <c r="FK30" s="93"/>
      <c r="FL30" s="93"/>
      <c r="FM30" s="93"/>
      <c r="FN30" s="93"/>
      <c r="FO30" s="93"/>
      <c r="FP30" s="93"/>
      <c r="FQ30" s="93"/>
      <c r="FR30" s="93"/>
      <c r="FS30" s="93"/>
      <c r="FT30" s="93"/>
      <c r="FU30" s="93"/>
    </row>
    <row r="31" spans="1:177" s="13" customFormat="1" ht="15" x14ac:dyDescent="0.25">
      <c r="A31" s="556" t="s">
        <v>123</v>
      </c>
      <c r="B31" s="556"/>
      <c r="C31" s="556"/>
      <c r="D31" s="556"/>
      <c r="E31" s="556"/>
      <c r="F31" s="556"/>
      <c r="G31" s="556"/>
      <c r="H31" s="556"/>
      <c r="I31" s="556"/>
      <c r="J31" s="556"/>
      <c r="K31" s="556"/>
      <c r="L31" s="556"/>
      <c r="M31" s="556"/>
      <c r="N31" s="556"/>
      <c r="O31" s="556"/>
      <c r="P31" s="556"/>
      <c r="Q31" s="556"/>
      <c r="R31" s="556"/>
      <c r="S31" s="556"/>
      <c r="T31" s="556"/>
      <c r="U31" s="556"/>
      <c r="V31" s="556"/>
      <c r="W31" s="556"/>
      <c r="X31" s="556"/>
      <c r="Y31" s="556"/>
      <c r="Z31" s="556"/>
      <c r="AA31" s="556"/>
      <c r="AB31" s="556"/>
      <c r="AC31" s="556"/>
      <c r="AD31" s="556"/>
      <c r="AE31" s="556"/>
      <c r="AF31" s="556"/>
      <c r="AG31" s="556"/>
      <c r="AH31" s="556"/>
      <c r="AI31" s="556"/>
      <c r="AJ31" s="556"/>
      <c r="AK31" s="556"/>
      <c r="AL31" s="556"/>
      <c r="AM31" s="556"/>
      <c r="AN31" s="556"/>
      <c r="AO31" s="556"/>
      <c r="AP31" s="556"/>
      <c r="AQ31" s="556"/>
      <c r="AR31" s="556"/>
      <c r="AS31" s="556"/>
      <c r="AT31" s="556"/>
      <c r="AU31" s="556"/>
      <c r="AV31" s="556"/>
      <c r="AW31" s="556"/>
      <c r="AX31" s="556"/>
      <c r="AY31" s="556"/>
      <c r="AZ31" s="556"/>
      <c r="BA31" s="556"/>
      <c r="BB31" s="556"/>
      <c r="BC31" s="556"/>
      <c r="BD31" s="556"/>
      <c r="BE31" s="556"/>
      <c r="BF31" s="556"/>
      <c r="BG31" s="556"/>
      <c r="BH31" s="556"/>
      <c r="BI31" s="556"/>
      <c r="BJ31" s="556"/>
      <c r="BK31" s="556"/>
      <c r="BL31" s="556"/>
      <c r="BM31" s="556"/>
      <c r="BN31" s="556"/>
      <c r="BO31" s="556"/>
      <c r="BP31" s="556"/>
      <c r="BQ31" s="556"/>
      <c r="BR31" s="556"/>
      <c r="BS31" s="556"/>
      <c r="BT31" s="556"/>
      <c r="BU31" s="556"/>
      <c r="BV31" s="556"/>
      <c r="BW31" s="556"/>
      <c r="BX31" s="556"/>
      <c r="BY31" s="556"/>
      <c r="BZ31" s="556"/>
      <c r="CA31" s="556"/>
      <c r="CB31" s="556"/>
      <c r="CC31" s="556"/>
      <c r="CD31" s="556"/>
      <c r="CE31" s="556"/>
      <c r="CF31" s="556"/>
      <c r="CG31" s="556"/>
      <c r="CH31" s="556"/>
      <c r="CI31" s="556"/>
      <c r="CJ31" s="556"/>
      <c r="CK31" s="556"/>
      <c r="CL31" s="556"/>
      <c r="CM31" s="556"/>
      <c r="CN31" s="556"/>
      <c r="CO31" s="556"/>
      <c r="CP31" s="556"/>
      <c r="CQ31" s="556"/>
      <c r="CR31" s="556"/>
      <c r="CS31" s="556"/>
      <c r="CT31" s="556"/>
      <c r="CU31" s="556"/>
      <c r="CV31" s="556"/>
      <c r="CW31" s="556"/>
      <c r="CX31" s="556"/>
      <c r="CY31" s="556"/>
      <c r="CZ31" s="556"/>
      <c r="DA31" s="556"/>
      <c r="DB31" s="556"/>
      <c r="DC31" s="556"/>
      <c r="DD31" s="556"/>
      <c r="DE31" s="556"/>
      <c r="DF31" s="556"/>
      <c r="DG31" s="556"/>
      <c r="DH31" s="556"/>
      <c r="DI31" s="556"/>
      <c r="DJ31" s="556"/>
      <c r="DK31" s="556"/>
      <c r="DL31" s="556"/>
      <c r="DM31" s="556"/>
      <c r="DN31" s="556"/>
      <c r="DO31" s="556"/>
      <c r="DP31" s="556"/>
      <c r="DQ31" s="556"/>
      <c r="DR31" s="556"/>
      <c r="DS31" s="556"/>
      <c r="DT31" s="556"/>
      <c r="DU31" s="556"/>
      <c r="DV31" s="556"/>
      <c r="DW31" s="146"/>
      <c r="DX31" s="146"/>
      <c r="DY31" s="146"/>
      <c r="DZ31" s="146"/>
      <c r="EA31" s="146"/>
    </row>
    <row r="32" spans="1:177" s="13" customFormat="1" x14ac:dyDescent="0.2">
      <c r="EA32" s="14"/>
    </row>
    <row r="33" spans="1:220" ht="15" customHeight="1" x14ac:dyDescent="0.2">
      <c r="A33" s="566" t="s">
        <v>2</v>
      </c>
      <c r="B33" s="567"/>
      <c r="C33" s="567"/>
      <c r="D33" s="567"/>
      <c r="E33" s="567"/>
      <c r="F33" s="567"/>
      <c r="G33" s="567"/>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567"/>
      <c r="AK33" s="567"/>
      <c r="AL33" s="567"/>
      <c r="AM33" s="567"/>
      <c r="AN33" s="567"/>
      <c r="AO33" s="567"/>
      <c r="AP33" s="567"/>
      <c r="AQ33" s="567"/>
      <c r="AR33" s="567"/>
      <c r="AS33" s="567"/>
      <c r="AT33" s="567"/>
      <c r="AU33" s="567"/>
      <c r="AV33" s="567"/>
      <c r="AW33" s="567"/>
      <c r="AX33" s="567"/>
      <c r="AY33" s="567"/>
      <c r="AZ33" s="567"/>
      <c r="BA33" s="567"/>
      <c r="BB33" s="567"/>
      <c r="BC33" s="567"/>
      <c r="BD33" s="567"/>
      <c r="BE33" s="567"/>
      <c r="BF33" s="567"/>
      <c r="BG33" s="567"/>
      <c r="BH33" s="567"/>
      <c r="BI33" s="567"/>
      <c r="BJ33" s="567"/>
      <c r="BK33" s="567"/>
      <c r="BL33" s="567"/>
      <c r="BM33" s="567"/>
      <c r="BN33" s="567"/>
      <c r="BO33" s="567"/>
      <c r="BP33" s="567"/>
      <c r="BQ33" s="567"/>
      <c r="BR33" s="567"/>
      <c r="BS33" s="568"/>
      <c r="BT33" s="725" t="s">
        <v>102</v>
      </c>
      <c r="BU33" s="726"/>
      <c r="BV33" s="726"/>
      <c r="BW33" s="726"/>
      <c r="BX33" s="726"/>
      <c r="BY33" s="726"/>
      <c r="BZ33" s="727"/>
      <c r="CA33" s="21"/>
      <c r="CB33" s="46"/>
      <c r="CC33" s="46"/>
      <c r="CD33" s="46"/>
      <c r="CE33" s="1249" t="s">
        <v>222</v>
      </c>
      <c r="CF33" s="1249"/>
      <c r="CG33" s="1249"/>
      <c r="CH33" s="1249"/>
      <c r="CI33" s="1249"/>
      <c r="CJ33" s="1249"/>
      <c r="CK33" s="1249"/>
      <c r="CL33" s="1249"/>
      <c r="CM33" s="1249"/>
      <c r="CN33" s="1249"/>
      <c r="CO33" s="1249"/>
      <c r="CP33" s="1249"/>
      <c r="CQ33" s="1249"/>
      <c r="CR33" s="1249"/>
      <c r="CS33" s="1249"/>
      <c r="CT33" s="1249"/>
      <c r="CU33" s="1249"/>
      <c r="CV33" s="1249"/>
      <c r="CW33" s="1249"/>
      <c r="CX33" s="1249"/>
      <c r="CY33" s="1249"/>
      <c r="CZ33" s="1249"/>
      <c r="DA33" s="1249"/>
      <c r="DB33" s="1249"/>
      <c r="DC33" s="1249"/>
      <c r="DD33" s="1249"/>
      <c r="DE33" s="1249"/>
      <c r="DF33" s="184"/>
      <c r="DG33" s="184"/>
      <c r="DH33" s="46"/>
      <c r="DI33" s="46"/>
      <c r="DJ33" s="21"/>
      <c r="DK33" s="46"/>
      <c r="DL33" s="46"/>
      <c r="DM33" s="46"/>
      <c r="DN33" s="1249" t="s">
        <v>221</v>
      </c>
      <c r="DO33" s="1249"/>
      <c r="DP33" s="1249"/>
      <c r="DQ33" s="1249"/>
      <c r="DR33" s="1249"/>
      <c r="DS33" s="1249"/>
      <c r="DT33" s="1249"/>
      <c r="DU33" s="1249"/>
      <c r="DV33" s="1249"/>
      <c r="DW33" s="1249"/>
      <c r="DX33" s="1249"/>
      <c r="DY33" s="1249"/>
      <c r="DZ33" s="1249"/>
      <c r="EA33" s="1249"/>
      <c r="EB33" s="1249"/>
      <c r="EC33" s="1249"/>
      <c r="ED33" s="1249"/>
      <c r="EE33" s="1249"/>
      <c r="EF33" s="1249"/>
      <c r="EG33" s="1249"/>
      <c r="EH33" s="1249"/>
      <c r="EI33" s="1249"/>
      <c r="EJ33" s="1249"/>
      <c r="EK33" s="1249"/>
      <c r="EL33" s="1249"/>
      <c r="EM33" s="1249"/>
      <c r="EN33" s="1249"/>
      <c r="EO33" s="49"/>
      <c r="EP33" s="49"/>
      <c r="EQ33" s="49"/>
      <c r="ER33" s="185"/>
      <c r="ES33" s="93"/>
      <c r="ET33" s="93"/>
      <c r="EU33" s="93"/>
      <c r="EV33" s="93"/>
      <c r="EW33" s="93"/>
      <c r="EX33" s="93"/>
      <c r="EY33" s="93"/>
      <c r="EZ33" s="93"/>
      <c r="FA33" s="93"/>
      <c r="FB33" s="93"/>
      <c r="FC33" s="93"/>
      <c r="FD33" s="93"/>
      <c r="FE33" s="93"/>
      <c r="FF33" s="93"/>
      <c r="FG33" s="93"/>
      <c r="FH33" s="93"/>
      <c r="FI33" s="93"/>
      <c r="FJ33" s="93"/>
      <c r="FK33" s="93"/>
      <c r="FL33" s="93"/>
      <c r="FM33" s="93"/>
      <c r="FN33" s="93"/>
      <c r="FO33" s="93"/>
      <c r="FP33" s="93"/>
      <c r="FQ33" s="93"/>
      <c r="FR33" s="93"/>
      <c r="FS33" s="93"/>
      <c r="FT33" s="93"/>
      <c r="FU33" s="93"/>
      <c r="FV33" s="93"/>
      <c r="FW33" s="93"/>
      <c r="FX33" s="93"/>
      <c r="FY33" s="93"/>
      <c r="FZ33" s="93"/>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row>
    <row r="34" spans="1:220" x14ac:dyDescent="0.2">
      <c r="A34" s="569"/>
      <c r="B34" s="570"/>
      <c r="C34" s="570"/>
      <c r="D34" s="570"/>
      <c r="E34" s="570"/>
      <c r="F34" s="570"/>
      <c r="G34" s="570"/>
      <c r="H34" s="570"/>
      <c r="I34" s="570"/>
      <c r="J34" s="570"/>
      <c r="K34" s="570"/>
      <c r="L34" s="570"/>
      <c r="M34" s="570"/>
      <c r="N34" s="570"/>
      <c r="O34" s="570"/>
      <c r="P34" s="570"/>
      <c r="Q34" s="570"/>
      <c r="R34" s="570"/>
      <c r="S34" s="570"/>
      <c r="T34" s="570"/>
      <c r="U34" s="570"/>
      <c r="V34" s="570"/>
      <c r="W34" s="570"/>
      <c r="X34" s="570"/>
      <c r="Y34" s="570"/>
      <c r="Z34" s="570"/>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0"/>
      <c r="BJ34" s="570"/>
      <c r="BK34" s="570"/>
      <c r="BL34" s="570"/>
      <c r="BM34" s="570"/>
      <c r="BN34" s="570"/>
      <c r="BO34" s="570"/>
      <c r="BP34" s="570"/>
      <c r="BQ34" s="570"/>
      <c r="BR34" s="570"/>
      <c r="BS34" s="571"/>
      <c r="BT34" s="819"/>
      <c r="BU34" s="909"/>
      <c r="BV34" s="909"/>
      <c r="BW34" s="909"/>
      <c r="BX34" s="909"/>
      <c r="BY34" s="909"/>
      <c r="BZ34" s="910"/>
      <c r="CA34" s="871" t="s">
        <v>124</v>
      </c>
      <c r="CB34" s="872"/>
      <c r="CC34" s="872"/>
      <c r="CD34" s="872"/>
      <c r="CE34" s="872"/>
      <c r="CF34" s="872"/>
      <c r="CG34" s="872"/>
      <c r="CH34" s="872"/>
      <c r="CI34" s="872"/>
      <c r="CJ34" s="872"/>
      <c r="CK34" s="872"/>
      <c r="CL34" s="872"/>
      <c r="CM34" s="872"/>
      <c r="CN34" s="872"/>
      <c r="CO34" s="872"/>
      <c r="CP34" s="872"/>
      <c r="CQ34" s="872"/>
      <c r="CR34" s="871" t="s">
        <v>125</v>
      </c>
      <c r="CS34" s="872"/>
      <c r="CT34" s="872"/>
      <c r="CU34" s="872"/>
      <c r="CV34" s="872"/>
      <c r="CW34" s="872"/>
      <c r="CX34" s="872"/>
      <c r="CY34" s="872"/>
      <c r="CZ34" s="872"/>
      <c r="DA34" s="872"/>
      <c r="DB34" s="872"/>
      <c r="DC34" s="872"/>
      <c r="DD34" s="872"/>
      <c r="DE34" s="872"/>
      <c r="DF34" s="872"/>
      <c r="DG34" s="872"/>
      <c r="DH34" s="872"/>
      <c r="DI34" s="872"/>
      <c r="DJ34" s="871" t="s">
        <v>124</v>
      </c>
      <c r="DK34" s="872"/>
      <c r="DL34" s="872"/>
      <c r="DM34" s="872"/>
      <c r="DN34" s="872"/>
      <c r="DO34" s="872"/>
      <c r="DP34" s="872"/>
      <c r="DQ34" s="872"/>
      <c r="DR34" s="872"/>
      <c r="DS34" s="872"/>
      <c r="DT34" s="872"/>
      <c r="DU34" s="872"/>
      <c r="DV34" s="872"/>
      <c r="DW34" s="872"/>
      <c r="DX34" s="872"/>
      <c r="DY34" s="872"/>
      <c r="DZ34" s="872"/>
      <c r="EA34" s="871" t="s">
        <v>125</v>
      </c>
      <c r="EB34" s="872"/>
      <c r="EC34" s="872"/>
      <c r="ED34" s="872"/>
      <c r="EE34" s="872"/>
      <c r="EF34" s="872"/>
      <c r="EG34" s="872"/>
      <c r="EH34" s="872"/>
      <c r="EI34" s="872"/>
      <c r="EJ34" s="872"/>
      <c r="EK34" s="872"/>
      <c r="EL34" s="872"/>
      <c r="EM34" s="872"/>
      <c r="EN34" s="872"/>
      <c r="EO34" s="872"/>
      <c r="EP34" s="872"/>
      <c r="EQ34" s="872"/>
      <c r="ER34" s="882"/>
      <c r="ES34" s="93"/>
      <c r="ET34" s="93"/>
      <c r="EU34" s="93"/>
      <c r="EV34" s="93"/>
      <c r="EW34" s="93"/>
      <c r="EX34" s="93"/>
      <c r="EY34" s="93"/>
      <c r="EZ34" s="93"/>
      <c r="FA34" s="93"/>
      <c r="FB34" s="93"/>
      <c r="FC34" s="93"/>
      <c r="FD34" s="93"/>
      <c r="FE34" s="93"/>
      <c r="FF34" s="93"/>
      <c r="FG34" s="93"/>
      <c r="FH34" s="93"/>
      <c r="FI34" s="93"/>
      <c r="FJ34" s="93"/>
      <c r="FK34" s="93"/>
      <c r="FL34" s="93"/>
      <c r="FM34" s="93"/>
      <c r="FN34" s="93"/>
      <c r="FO34" s="93"/>
      <c r="FP34" s="93"/>
      <c r="FQ34" s="93"/>
      <c r="FR34" s="93"/>
      <c r="FS34" s="93"/>
      <c r="FT34" s="93"/>
      <c r="FU34" s="93"/>
      <c r="FV34" s="93"/>
      <c r="FW34" s="93"/>
      <c r="FX34" s="93"/>
      <c r="FY34" s="93"/>
      <c r="FZ34" s="93"/>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row>
    <row r="35" spans="1:220" ht="15" customHeight="1" thickBot="1" x14ac:dyDescent="0.25">
      <c r="A35" s="576">
        <v>1</v>
      </c>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577"/>
      <c r="AJ35" s="577"/>
      <c r="AK35" s="577"/>
      <c r="AL35" s="577"/>
      <c r="AM35" s="577"/>
      <c r="AN35" s="577"/>
      <c r="AO35" s="577"/>
      <c r="AP35" s="577"/>
      <c r="AQ35" s="577"/>
      <c r="AR35" s="577"/>
      <c r="AS35" s="577"/>
      <c r="AT35" s="577"/>
      <c r="AU35" s="577"/>
      <c r="AV35" s="577"/>
      <c r="AW35" s="577"/>
      <c r="AX35" s="577"/>
      <c r="AY35" s="577"/>
      <c r="AZ35" s="577"/>
      <c r="BA35" s="577"/>
      <c r="BB35" s="577"/>
      <c r="BC35" s="577"/>
      <c r="BD35" s="577"/>
      <c r="BE35" s="577"/>
      <c r="BF35" s="577"/>
      <c r="BG35" s="577"/>
      <c r="BH35" s="577"/>
      <c r="BI35" s="577"/>
      <c r="BJ35" s="577"/>
      <c r="BK35" s="577"/>
      <c r="BL35" s="577"/>
      <c r="BM35" s="577"/>
      <c r="BN35" s="577"/>
      <c r="BO35" s="577"/>
      <c r="BP35" s="577"/>
      <c r="BQ35" s="577"/>
      <c r="BR35" s="577"/>
      <c r="BS35" s="578"/>
      <c r="BT35" s="911">
        <v>2</v>
      </c>
      <c r="BU35" s="912"/>
      <c r="BV35" s="912"/>
      <c r="BW35" s="912"/>
      <c r="BX35" s="912"/>
      <c r="BY35" s="912"/>
      <c r="BZ35" s="913"/>
      <c r="CA35" s="1060">
        <v>3</v>
      </c>
      <c r="CB35" s="952"/>
      <c r="CC35" s="952"/>
      <c r="CD35" s="952"/>
      <c r="CE35" s="952"/>
      <c r="CF35" s="952"/>
      <c r="CG35" s="952"/>
      <c r="CH35" s="952"/>
      <c r="CI35" s="952"/>
      <c r="CJ35" s="952"/>
      <c r="CK35" s="952"/>
      <c r="CL35" s="952"/>
      <c r="CM35" s="952"/>
      <c r="CN35" s="952"/>
      <c r="CO35" s="952"/>
      <c r="CP35" s="952"/>
      <c r="CQ35" s="952"/>
      <c r="CR35" s="1060">
        <v>4</v>
      </c>
      <c r="CS35" s="952"/>
      <c r="CT35" s="952"/>
      <c r="CU35" s="952"/>
      <c r="CV35" s="952"/>
      <c r="CW35" s="952"/>
      <c r="CX35" s="952"/>
      <c r="CY35" s="952"/>
      <c r="CZ35" s="952"/>
      <c r="DA35" s="952"/>
      <c r="DB35" s="952"/>
      <c r="DC35" s="952"/>
      <c r="DD35" s="952"/>
      <c r="DE35" s="952"/>
      <c r="DF35" s="952"/>
      <c r="DG35" s="952"/>
      <c r="DH35" s="952"/>
      <c r="DI35" s="952"/>
      <c r="DJ35" s="1060">
        <v>5</v>
      </c>
      <c r="DK35" s="952"/>
      <c r="DL35" s="952"/>
      <c r="DM35" s="952"/>
      <c r="DN35" s="952"/>
      <c r="DO35" s="952"/>
      <c r="DP35" s="952"/>
      <c r="DQ35" s="952"/>
      <c r="DR35" s="952"/>
      <c r="DS35" s="952"/>
      <c r="DT35" s="952"/>
      <c r="DU35" s="952"/>
      <c r="DV35" s="952"/>
      <c r="DW35" s="952"/>
      <c r="DX35" s="952"/>
      <c r="DY35" s="952"/>
      <c r="DZ35" s="952"/>
      <c r="EA35" s="1060">
        <v>6</v>
      </c>
      <c r="EB35" s="952"/>
      <c r="EC35" s="952"/>
      <c r="ED35" s="952"/>
      <c r="EE35" s="952"/>
      <c r="EF35" s="952"/>
      <c r="EG35" s="952"/>
      <c r="EH35" s="952"/>
      <c r="EI35" s="952"/>
      <c r="EJ35" s="952"/>
      <c r="EK35" s="952"/>
      <c r="EL35" s="952"/>
      <c r="EM35" s="952"/>
      <c r="EN35" s="952"/>
      <c r="EO35" s="952"/>
      <c r="EP35" s="952"/>
      <c r="EQ35" s="952"/>
      <c r="ER35" s="1254"/>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
      <c r="GB35" s="9"/>
      <c r="GC35" s="9"/>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row>
    <row r="36" spans="1:220" ht="25.5" customHeight="1" x14ac:dyDescent="0.2">
      <c r="A36" s="1245" t="s">
        <v>126</v>
      </c>
      <c r="B36" s="1246"/>
      <c r="C36" s="1246"/>
      <c r="D36" s="1246"/>
      <c r="E36" s="1246"/>
      <c r="F36" s="1246"/>
      <c r="G36" s="1246"/>
      <c r="H36" s="1246"/>
      <c r="I36" s="1246"/>
      <c r="J36" s="1246"/>
      <c r="K36" s="1246"/>
      <c r="L36" s="1246"/>
      <c r="M36" s="1246"/>
      <c r="N36" s="1246"/>
      <c r="O36" s="1246"/>
      <c r="P36" s="1246"/>
      <c r="Q36" s="1246"/>
      <c r="R36" s="1246"/>
      <c r="S36" s="1246"/>
      <c r="T36" s="1246"/>
      <c r="U36" s="1246"/>
      <c r="V36" s="1246"/>
      <c r="W36" s="1246"/>
      <c r="X36" s="1246"/>
      <c r="Y36" s="1246"/>
      <c r="Z36" s="1246"/>
      <c r="AA36" s="1246"/>
      <c r="AB36" s="1246"/>
      <c r="AC36" s="1246"/>
      <c r="AD36" s="1246"/>
      <c r="AE36" s="1246"/>
      <c r="AF36" s="1246"/>
      <c r="AG36" s="1246"/>
      <c r="AH36" s="1246"/>
      <c r="AI36" s="1246"/>
      <c r="AJ36" s="1246"/>
      <c r="AK36" s="1246"/>
      <c r="AL36" s="1246"/>
      <c r="AM36" s="1246"/>
      <c r="AN36" s="1246"/>
      <c r="AO36" s="1246"/>
      <c r="AP36" s="1246"/>
      <c r="AQ36" s="1246"/>
      <c r="AR36" s="1246"/>
      <c r="AS36" s="1246"/>
      <c r="AT36" s="1246"/>
      <c r="AU36" s="1246"/>
      <c r="AV36" s="1246"/>
      <c r="AW36" s="1246"/>
      <c r="AX36" s="1246"/>
      <c r="AY36" s="1246"/>
      <c r="AZ36" s="1246"/>
      <c r="BA36" s="1246"/>
      <c r="BB36" s="1246"/>
      <c r="BC36" s="1246"/>
      <c r="BD36" s="1246"/>
      <c r="BE36" s="1246"/>
      <c r="BF36" s="1246"/>
      <c r="BG36" s="1246"/>
      <c r="BH36" s="1246"/>
      <c r="BI36" s="1246"/>
      <c r="BJ36" s="1246"/>
      <c r="BK36" s="1246"/>
      <c r="BL36" s="1246"/>
      <c r="BM36" s="1246"/>
      <c r="BN36" s="1246"/>
      <c r="BO36" s="1246"/>
      <c r="BP36" s="1246"/>
      <c r="BQ36" s="1246"/>
      <c r="BR36" s="1246"/>
      <c r="BS36" s="1247"/>
      <c r="BT36" s="679">
        <v>2341</v>
      </c>
      <c r="BU36" s="680"/>
      <c r="BV36" s="680"/>
      <c r="BW36" s="680"/>
      <c r="BX36" s="680"/>
      <c r="BY36" s="680"/>
      <c r="BZ36" s="680"/>
      <c r="CA36" s="720">
        <v>7396</v>
      </c>
      <c r="CB36" s="721"/>
      <c r="CC36" s="721"/>
      <c r="CD36" s="721"/>
      <c r="CE36" s="721"/>
      <c r="CF36" s="721"/>
      <c r="CG36" s="721"/>
      <c r="CH36" s="721"/>
      <c r="CI36" s="721"/>
      <c r="CJ36" s="721"/>
      <c r="CK36" s="721"/>
      <c r="CL36" s="721"/>
      <c r="CM36" s="721"/>
      <c r="CN36" s="721"/>
      <c r="CO36" s="721"/>
      <c r="CP36" s="721"/>
      <c r="CQ36" s="722"/>
      <c r="CR36" s="756">
        <v>4331</v>
      </c>
      <c r="CS36" s="721"/>
      <c r="CT36" s="721"/>
      <c r="CU36" s="721"/>
      <c r="CV36" s="721"/>
      <c r="CW36" s="721"/>
      <c r="CX36" s="721"/>
      <c r="CY36" s="721"/>
      <c r="CZ36" s="721"/>
      <c r="DA36" s="721"/>
      <c r="DB36" s="721"/>
      <c r="DC36" s="721"/>
      <c r="DD36" s="721"/>
      <c r="DE36" s="721"/>
      <c r="DF36" s="721"/>
      <c r="DG36" s="721"/>
      <c r="DH36" s="721"/>
      <c r="DI36" s="722"/>
      <c r="DJ36" s="756">
        <v>17022</v>
      </c>
      <c r="DK36" s="721"/>
      <c r="DL36" s="721"/>
      <c r="DM36" s="721"/>
      <c r="DN36" s="721"/>
      <c r="DO36" s="721"/>
      <c r="DP36" s="721"/>
      <c r="DQ36" s="721"/>
      <c r="DR36" s="721"/>
      <c r="DS36" s="721"/>
      <c r="DT36" s="721"/>
      <c r="DU36" s="721"/>
      <c r="DV36" s="721"/>
      <c r="DW36" s="721"/>
      <c r="DX36" s="721"/>
      <c r="DY36" s="721"/>
      <c r="DZ36" s="722"/>
      <c r="EA36" s="756">
        <v>1536</v>
      </c>
      <c r="EB36" s="721"/>
      <c r="EC36" s="721"/>
      <c r="ED36" s="721"/>
      <c r="EE36" s="721"/>
      <c r="EF36" s="721"/>
      <c r="EG36" s="721"/>
      <c r="EH36" s="721"/>
      <c r="EI36" s="721"/>
      <c r="EJ36" s="721"/>
      <c r="EK36" s="721"/>
      <c r="EL36" s="721"/>
      <c r="EM36" s="721"/>
      <c r="EN36" s="721"/>
      <c r="EO36" s="721"/>
      <c r="EP36" s="721"/>
      <c r="EQ36" s="721"/>
      <c r="ER36" s="757"/>
      <c r="ES36" s="96"/>
      <c r="ET36" s="96"/>
      <c r="EU36" s="93"/>
      <c r="EV36" s="93"/>
      <c r="EW36" s="93"/>
      <c r="EX36" s="93"/>
      <c r="EY36" s="93"/>
      <c r="EZ36" s="96"/>
      <c r="FA36" s="96"/>
      <c r="FB36" s="93"/>
      <c r="FC36" s="93"/>
      <c r="FD36" s="93"/>
      <c r="FE36" s="93"/>
      <c r="FF36" s="93"/>
      <c r="FG36" s="96"/>
      <c r="FH36" s="96"/>
      <c r="FI36" s="93"/>
      <c r="FJ36" s="93"/>
      <c r="FK36" s="93"/>
      <c r="FL36" s="93"/>
      <c r="FM36" s="93"/>
      <c r="FN36" s="96"/>
      <c r="FO36" s="96"/>
      <c r="FP36" s="93"/>
      <c r="FQ36" s="93"/>
      <c r="FR36" s="93"/>
      <c r="FS36" s="93"/>
      <c r="FT36" s="93"/>
      <c r="FU36" s="96"/>
      <c r="FV36" s="96"/>
      <c r="FW36" s="93"/>
      <c r="FX36" s="93"/>
      <c r="FY36" s="93"/>
      <c r="FZ36" s="9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row>
    <row r="37" spans="1:220" x14ac:dyDescent="0.2">
      <c r="A37" s="1245" t="s">
        <v>127</v>
      </c>
      <c r="B37" s="1246"/>
      <c r="C37" s="1246"/>
      <c r="D37" s="1246"/>
      <c r="E37" s="1246"/>
      <c r="F37" s="1246"/>
      <c r="G37" s="1246"/>
      <c r="H37" s="1246"/>
      <c r="I37" s="1246"/>
      <c r="J37" s="1246"/>
      <c r="K37" s="1246"/>
      <c r="L37" s="1246"/>
      <c r="M37" s="1246"/>
      <c r="N37" s="1246"/>
      <c r="O37" s="1246"/>
      <c r="P37" s="1246"/>
      <c r="Q37" s="1246"/>
      <c r="R37" s="1246"/>
      <c r="S37" s="1246"/>
      <c r="T37" s="1246"/>
      <c r="U37" s="1246"/>
      <c r="V37" s="1246"/>
      <c r="W37" s="1246"/>
      <c r="X37" s="1246"/>
      <c r="Y37" s="1246"/>
      <c r="Z37" s="1246"/>
      <c r="AA37" s="1246"/>
      <c r="AB37" s="1246"/>
      <c r="AC37" s="1246"/>
      <c r="AD37" s="1246"/>
      <c r="AE37" s="1246"/>
      <c r="AF37" s="1246"/>
      <c r="AG37" s="1246"/>
      <c r="AH37" s="1246"/>
      <c r="AI37" s="1246"/>
      <c r="AJ37" s="1246"/>
      <c r="AK37" s="1246"/>
      <c r="AL37" s="1246"/>
      <c r="AM37" s="1246"/>
      <c r="AN37" s="1246"/>
      <c r="AO37" s="1246"/>
      <c r="AP37" s="1246"/>
      <c r="AQ37" s="1246"/>
      <c r="AR37" s="1246"/>
      <c r="AS37" s="1246"/>
      <c r="AT37" s="1246"/>
      <c r="AU37" s="1246"/>
      <c r="AV37" s="1246"/>
      <c r="AW37" s="1246"/>
      <c r="AX37" s="1246"/>
      <c r="AY37" s="1246"/>
      <c r="AZ37" s="1246"/>
      <c r="BA37" s="1246"/>
      <c r="BB37" s="1246"/>
      <c r="BC37" s="1246"/>
      <c r="BD37" s="1246"/>
      <c r="BE37" s="1246"/>
      <c r="BF37" s="1246"/>
      <c r="BG37" s="1246"/>
      <c r="BH37" s="1246"/>
      <c r="BI37" s="1246"/>
      <c r="BJ37" s="1246"/>
      <c r="BK37" s="1246"/>
      <c r="BL37" s="1246"/>
      <c r="BM37" s="1246"/>
      <c r="BN37" s="1246"/>
      <c r="BO37" s="1246"/>
      <c r="BP37" s="1246"/>
      <c r="BQ37" s="1246"/>
      <c r="BR37" s="1246"/>
      <c r="BS37" s="1247"/>
      <c r="BT37" s="1240">
        <v>2342</v>
      </c>
      <c r="BU37" s="1241"/>
      <c r="BV37" s="1241"/>
      <c r="BW37" s="1241"/>
      <c r="BX37" s="1241"/>
      <c r="BY37" s="1241"/>
      <c r="BZ37" s="1241"/>
      <c r="CA37" s="813">
        <v>36224</v>
      </c>
      <c r="CB37" s="698"/>
      <c r="CC37" s="698"/>
      <c r="CD37" s="698"/>
      <c r="CE37" s="698"/>
      <c r="CF37" s="698"/>
      <c r="CG37" s="698"/>
      <c r="CH37" s="698"/>
      <c r="CI37" s="698"/>
      <c r="CJ37" s="698"/>
      <c r="CK37" s="698"/>
      <c r="CL37" s="698"/>
      <c r="CM37" s="698"/>
      <c r="CN37" s="698"/>
      <c r="CO37" s="698"/>
      <c r="CP37" s="698"/>
      <c r="CQ37" s="698"/>
      <c r="CR37" s="811">
        <v>74144</v>
      </c>
      <c r="CS37" s="698"/>
      <c r="CT37" s="698"/>
      <c r="CU37" s="698"/>
      <c r="CV37" s="698"/>
      <c r="CW37" s="698"/>
      <c r="CX37" s="698"/>
      <c r="CY37" s="698"/>
      <c r="CZ37" s="698"/>
      <c r="DA37" s="698"/>
      <c r="DB37" s="698"/>
      <c r="DC37" s="698"/>
      <c r="DD37" s="698"/>
      <c r="DE37" s="698"/>
      <c r="DF37" s="698"/>
      <c r="DG37" s="698"/>
      <c r="DH37" s="698"/>
      <c r="DI37" s="698"/>
      <c r="DJ37" s="811">
        <v>87526</v>
      </c>
      <c r="DK37" s="698"/>
      <c r="DL37" s="698"/>
      <c r="DM37" s="698"/>
      <c r="DN37" s="698"/>
      <c r="DO37" s="698"/>
      <c r="DP37" s="698"/>
      <c r="DQ37" s="698"/>
      <c r="DR37" s="698"/>
      <c r="DS37" s="698"/>
      <c r="DT37" s="698"/>
      <c r="DU37" s="698"/>
      <c r="DV37" s="698"/>
      <c r="DW37" s="698"/>
      <c r="DX37" s="698"/>
      <c r="DY37" s="698"/>
      <c r="DZ37" s="698"/>
      <c r="EA37" s="811">
        <v>87868</v>
      </c>
      <c r="EB37" s="698"/>
      <c r="EC37" s="698"/>
      <c r="ED37" s="698"/>
      <c r="EE37" s="698"/>
      <c r="EF37" s="698"/>
      <c r="EG37" s="698"/>
      <c r="EH37" s="698"/>
      <c r="EI37" s="698"/>
      <c r="EJ37" s="698"/>
      <c r="EK37" s="698"/>
      <c r="EL37" s="698"/>
      <c r="EM37" s="698"/>
      <c r="EN37" s="698"/>
      <c r="EO37" s="698"/>
      <c r="EP37" s="698"/>
      <c r="EQ37" s="698"/>
      <c r="ER37" s="812"/>
      <c r="EU37" s="13"/>
      <c r="EV37" s="13"/>
      <c r="EW37" s="13"/>
      <c r="EX37" s="13"/>
      <c r="EY37" s="13"/>
      <c r="FB37" s="13"/>
      <c r="FC37" s="13"/>
      <c r="FD37" s="13"/>
      <c r="FE37" s="13"/>
      <c r="FF37" s="13"/>
      <c r="FI37" s="13"/>
      <c r="FJ37" s="13"/>
      <c r="FK37" s="13"/>
      <c r="FL37" s="13"/>
      <c r="FM37" s="13"/>
      <c r="FP37" s="13"/>
      <c r="FQ37" s="13"/>
      <c r="FR37" s="13"/>
      <c r="FS37" s="13"/>
      <c r="FT37" s="13"/>
      <c r="FV37" s="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row>
    <row r="38" spans="1:220" ht="25.5" customHeight="1" x14ac:dyDescent="0.2">
      <c r="A38" s="1245" t="s">
        <v>128</v>
      </c>
      <c r="B38" s="1246"/>
      <c r="C38" s="1246"/>
      <c r="D38" s="1246"/>
      <c r="E38" s="1246"/>
      <c r="F38" s="1246"/>
      <c r="G38" s="1246"/>
      <c r="H38" s="1246"/>
      <c r="I38" s="1246"/>
      <c r="J38" s="1246"/>
      <c r="K38" s="1246"/>
      <c r="L38" s="1246"/>
      <c r="M38" s="1246"/>
      <c r="N38" s="1246"/>
      <c r="O38" s="1246"/>
      <c r="P38" s="1246"/>
      <c r="Q38" s="1246"/>
      <c r="R38" s="1246"/>
      <c r="S38" s="1246"/>
      <c r="T38" s="1246"/>
      <c r="U38" s="1246"/>
      <c r="V38" s="1246"/>
      <c r="W38" s="1246"/>
      <c r="X38" s="1246"/>
      <c r="Y38" s="1246"/>
      <c r="Z38" s="1246"/>
      <c r="AA38" s="1246"/>
      <c r="AB38" s="1246"/>
      <c r="AC38" s="1246"/>
      <c r="AD38" s="1246"/>
      <c r="AE38" s="1246"/>
      <c r="AF38" s="1246"/>
      <c r="AG38" s="1246"/>
      <c r="AH38" s="1246"/>
      <c r="AI38" s="1246"/>
      <c r="AJ38" s="1246"/>
      <c r="AK38" s="1246"/>
      <c r="AL38" s="1246"/>
      <c r="AM38" s="1246"/>
      <c r="AN38" s="1246"/>
      <c r="AO38" s="1246"/>
      <c r="AP38" s="1246"/>
      <c r="AQ38" s="1246"/>
      <c r="AR38" s="1246"/>
      <c r="AS38" s="1246"/>
      <c r="AT38" s="1246"/>
      <c r="AU38" s="1246"/>
      <c r="AV38" s="1246"/>
      <c r="AW38" s="1246"/>
      <c r="AX38" s="1246"/>
      <c r="AY38" s="1246"/>
      <c r="AZ38" s="1246"/>
      <c r="BA38" s="1246"/>
      <c r="BB38" s="1246"/>
      <c r="BC38" s="1246"/>
      <c r="BD38" s="1246"/>
      <c r="BE38" s="1246"/>
      <c r="BF38" s="1246"/>
      <c r="BG38" s="1246"/>
      <c r="BH38" s="1246"/>
      <c r="BI38" s="1246"/>
      <c r="BJ38" s="1246"/>
      <c r="BK38" s="1246"/>
      <c r="BL38" s="1246"/>
      <c r="BM38" s="1246"/>
      <c r="BN38" s="1246"/>
      <c r="BO38" s="1246"/>
      <c r="BP38" s="1246"/>
      <c r="BQ38" s="1246"/>
      <c r="BR38" s="1246"/>
      <c r="BS38" s="1247"/>
      <c r="BT38" s="1240">
        <v>2343</v>
      </c>
      <c r="BU38" s="1241"/>
      <c r="BV38" s="1241"/>
      <c r="BW38" s="1241"/>
      <c r="BX38" s="1241"/>
      <c r="BY38" s="1241"/>
      <c r="BZ38" s="1241"/>
      <c r="CA38" s="813">
        <v>4908</v>
      </c>
      <c r="CB38" s="698"/>
      <c r="CC38" s="698"/>
      <c r="CD38" s="698"/>
      <c r="CE38" s="698"/>
      <c r="CF38" s="698"/>
      <c r="CG38" s="698"/>
      <c r="CH38" s="698"/>
      <c r="CI38" s="698"/>
      <c r="CJ38" s="698"/>
      <c r="CK38" s="698"/>
      <c r="CL38" s="698"/>
      <c r="CM38" s="698"/>
      <c r="CN38" s="698"/>
      <c r="CO38" s="698"/>
      <c r="CP38" s="698"/>
      <c r="CQ38" s="698"/>
      <c r="CR38" s="811">
        <v>2293</v>
      </c>
      <c r="CS38" s="698"/>
      <c r="CT38" s="698"/>
      <c r="CU38" s="698"/>
      <c r="CV38" s="698"/>
      <c r="CW38" s="698"/>
      <c r="CX38" s="698"/>
      <c r="CY38" s="698"/>
      <c r="CZ38" s="698"/>
      <c r="DA38" s="698"/>
      <c r="DB38" s="698"/>
      <c r="DC38" s="698"/>
      <c r="DD38" s="698"/>
      <c r="DE38" s="698"/>
      <c r="DF38" s="698"/>
      <c r="DG38" s="698"/>
      <c r="DH38" s="698"/>
      <c r="DI38" s="698"/>
      <c r="DJ38" s="811">
        <v>11982</v>
      </c>
      <c r="DK38" s="698"/>
      <c r="DL38" s="698"/>
      <c r="DM38" s="698"/>
      <c r="DN38" s="698"/>
      <c r="DO38" s="698"/>
      <c r="DP38" s="698"/>
      <c r="DQ38" s="698"/>
      <c r="DR38" s="698"/>
      <c r="DS38" s="698"/>
      <c r="DT38" s="698"/>
      <c r="DU38" s="698"/>
      <c r="DV38" s="698"/>
      <c r="DW38" s="698"/>
      <c r="DX38" s="698"/>
      <c r="DY38" s="698"/>
      <c r="DZ38" s="698"/>
      <c r="EA38" s="811">
        <v>180</v>
      </c>
      <c r="EB38" s="698"/>
      <c r="EC38" s="698"/>
      <c r="ED38" s="698"/>
      <c r="EE38" s="698"/>
      <c r="EF38" s="698"/>
      <c r="EG38" s="698"/>
      <c r="EH38" s="698"/>
      <c r="EI38" s="698"/>
      <c r="EJ38" s="698"/>
      <c r="EK38" s="698"/>
      <c r="EL38" s="698"/>
      <c r="EM38" s="698"/>
      <c r="EN38" s="698"/>
      <c r="EO38" s="698"/>
      <c r="EP38" s="698"/>
      <c r="EQ38" s="698"/>
      <c r="ER38" s="812"/>
      <c r="EU38" s="13"/>
      <c r="EV38" s="13"/>
      <c r="EW38" s="13"/>
      <c r="EX38" s="13"/>
      <c r="EY38" s="13"/>
      <c r="FB38" s="13"/>
      <c r="FC38" s="13"/>
      <c r="FD38" s="13"/>
      <c r="FE38" s="13"/>
      <c r="FF38" s="13"/>
      <c r="FI38" s="13"/>
      <c r="FJ38" s="13"/>
      <c r="FK38" s="13"/>
      <c r="FL38" s="13"/>
      <c r="FM38" s="13"/>
      <c r="FP38" s="13"/>
      <c r="FQ38" s="13"/>
      <c r="FR38" s="13"/>
      <c r="FS38" s="13"/>
      <c r="FT38" s="13"/>
      <c r="FV38" s="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row>
    <row r="39" spans="1:220" x14ac:dyDescent="0.2">
      <c r="A39" s="1245" t="s">
        <v>129</v>
      </c>
      <c r="B39" s="1246"/>
      <c r="C39" s="1246"/>
      <c r="D39" s="1246"/>
      <c r="E39" s="1246"/>
      <c r="F39" s="1246"/>
      <c r="G39" s="1246"/>
      <c r="H39" s="1246"/>
      <c r="I39" s="1246"/>
      <c r="J39" s="1246"/>
      <c r="K39" s="1246"/>
      <c r="L39" s="1246"/>
      <c r="M39" s="1246"/>
      <c r="N39" s="1246"/>
      <c r="O39" s="1246"/>
      <c r="P39" s="1246"/>
      <c r="Q39" s="1246"/>
      <c r="R39" s="1246"/>
      <c r="S39" s="1246"/>
      <c r="T39" s="1246"/>
      <c r="U39" s="1246"/>
      <c r="V39" s="1246"/>
      <c r="W39" s="1246"/>
      <c r="X39" s="1246"/>
      <c r="Y39" s="1246"/>
      <c r="Z39" s="1246"/>
      <c r="AA39" s="1246"/>
      <c r="AB39" s="1246"/>
      <c r="AC39" s="1246"/>
      <c r="AD39" s="1246"/>
      <c r="AE39" s="1246"/>
      <c r="AF39" s="1246"/>
      <c r="AG39" s="1246"/>
      <c r="AH39" s="1246"/>
      <c r="AI39" s="1246"/>
      <c r="AJ39" s="1246"/>
      <c r="AK39" s="1246"/>
      <c r="AL39" s="1246"/>
      <c r="AM39" s="1246"/>
      <c r="AN39" s="1246"/>
      <c r="AO39" s="1246"/>
      <c r="AP39" s="1246"/>
      <c r="AQ39" s="1246"/>
      <c r="AR39" s="1246"/>
      <c r="AS39" s="1246"/>
      <c r="AT39" s="1246"/>
      <c r="AU39" s="1246"/>
      <c r="AV39" s="1246"/>
      <c r="AW39" s="1246"/>
      <c r="AX39" s="1246"/>
      <c r="AY39" s="1246"/>
      <c r="AZ39" s="1246"/>
      <c r="BA39" s="1246"/>
      <c r="BB39" s="1246"/>
      <c r="BC39" s="1246"/>
      <c r="BD39" s="1246"/>
      <c r="BE39" s="1246"/>
      <c r="BF39" s="1246"/>
      <c r="BG39" s="1246"/>
      <c r="BH39" s="1246"/>
      <c r="BI39" s="1246"/>
      <c r="BJ39" s="1246"/>
      <c r="BK39" s="1246"/>
      <c r="BL39" s="1246"/>
      <c r="BM39" s="1246"/>
      <c r="BN39" s="1246"/>
      <c r="BO39" s="1246"/>
      <c r="BP39" s="1246"/>
      <c r="BQ39" s="1246"/>
      <c r="BR39" s="1246"/>
      <c r="BS39" s="1247"/>
      <c r="BT39" s="1240">
        <v>2344</v>
      </c>
      <c r="BU39" s="1241"/>
      <c r="BV39" s="1241"/>
      <c r="BW39" s="1241"/>
      <c r="BX39" s="1241"/>
      <c r="BY39" s="1241"/>
      <c r="BZ39" s="1241"/>
      <c r="CA39" s="813">
        <v>2514272</v>
      </c>
      <c r="CB39" s="698"/>
      <c r="CC39" s="698"/>
      <c r="CD39" s="698"/>
      <c r="CE39" s="698"/>
      <c r="CF39" s="698"/>
      <c r="CG39" s="698"/>
      <c r="CH39" s="698"/>
      <c r="CI39" s="698"/>
      <c r="CJ39" s="698"/>
      <c r="CK39" s="698"/>
      <c r="CL39" s="698"/>
      <c r="CM39" s="698"/>
      <c r="CN39" s="698"/>
      <c r="CO39" s="698"/>
      <c r="CP39" s="698"/>
      <c r="CQ39" s="698"/>
      <c r="CR39" s="811">
        <v>1530027</v>
      </c>
      <c r="CS39" s="698"/>
      <c r="CT39" s="698"/>
      <c r="CU39" s="698"/>
      <c r="CV39" s="698"/>
      <c r="CW39" s="698"/>
      <c r="CX39" s="698"/>
      <c r="CY39" s="698"/>
      <c r="CZ39" s="698"/>
      <c r="DA39" s="698"/>
      <c r="DB39" s="698"/>
      <c r="DC39" s="698"/>
      <c r="DD39" s="698"/>
      <c r="DE39" s="698"/>
      <c r="DF39" s="698"/>
      <c r="DG39" s="698"/>
      <c r="DH39" s="698"/>
      <c r="DI39" s="698"/>
      <c r="DJ39" s="811">
        <v>1817165</v>
      </c>
      <c r="DK39" s="698"/>
      <c r="DL39" s="698"/>
      <c r="DM39" s="698"/>
      <c r="DN39" s="698"/>
      <c r="DO39" s="698"/>
      <c r="DP39" s="698"/>
      <c r="DQ39" s="698"/>
      <c r="DR39" s="698"/>
      <c r="DS39" s="698"/>
      <c r="DT39" s="698"/>
      <c r="DU39" s="698"/>
      <c r="DV39" s="698"/>
      <c r="DW39" s="698"/>
      <c r="DX39" s="698"/>
      <c r="DY39" s="698"/>
      <c r="DZ39" s="698"/>
      <c r="EA39" s="811">
        <v>2414802</v>
      </c>
      <c r="EB39" s="698"/>
      <c r="EC39" s="698"/>
      <c r="ED39" s="698"/>
      <c r="EE39" s="698"/>
      <c r="EF39" s="698"/>
      <c r="EG39" s="698"/>
      <c r="EH39" s="698"/>
      <c r="EI39" s="698"/>
      <c r="EJ39" s="698"/>
      <c r="EK39" s="698"/>
      <c r="EL39" s="698"/>
      <c r="EM39" s="698"/>
      <c r="EN39" s="698"/>
      <c r="EO39" s="698"/>
      <c r="EP39" s="698"/>
      <c r="EQ39" s="698"/>
      <c r="ER39" s="812"/>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row>
    <row r="40" spans="1:220" x14ac:dyDescent="0.2">
      <c r="A40" s="1245" t="s">
        <v>130</v>
      </c>
      <c r="B40" s="1246"/>
      <c r="C40" s="1246"/>
      <c r="D40" s="1246"/>
      <c r="E40" s="1246"/>
      <c r="F40" s="1246"/>
      <c r="G40" s="1246"/>
      <c r="H40" s="1246"/>
      <c r="I40" s="1246"/>
      <c r="J40" s="1246"/>
      <c r="K40" s="1246"/>
      <c r="L40" s="1246"/>
      <c r="M40" s="1246"/>
      <c r="N40" s="1246"/>
      <c r="O40" s="1246"/>
      <c r="P40" s="1246"/>
      <c r="Q40" s="1246"/>
      <c r="R40" s="1246"/>
      <c r="S40" s="1246"/>
      <c r="T40" s="1246"/>
      <c r="U40" s="1246"/>
      <c r="V40" s="1246"/>
      <c r="W40" s="1246"/>
      <c r="X40" s="1246"/>
      <c r="Y40" s="1246"/>
      <c r="Z40" s="1246"/>
      <c r="AA40" s="1246"/>
      <c r="AB40" s="1246"/>
      <c r="AC40" s="1246"/>
      <c r="AD40" s="1246"/>
      <c r="AE40" s="1246"/>
      <c r="AF40" s="1246"/>
      <c r="AG40" s="1246"/>
      <c r="AH40" s="1246"/>
      <c r="AI40" s="1246"/>
      <c r="AJ40" s="1246"/>
      <c r="AK40" s="1246"/>
      <c r="AL40" s="1246"/>
      <c r="AM40" s="1246"/>
      <c r="AN40" s="1246"/>
      <c r="AO40" s="1246"/>
      <c r="AP40" s="1246"/>
      <c r="AQ40" s="1246"/>
      <c r="AR40" s="1246"/>
      <c r="AS40" s="1246"/>
      <c r="AT40" s="1246"/>
      <c r="AU40" s="1246"/>
      <c r="AV40" s="1246"/>
      <c r="AW40" s="1246"/>
      <c r="AX40" s="1246"/>
      <c r="AY40" s="1246"/>
      <c r="AZ40" s="1246"/>
      <c r="BA40" s="1246"/>
      <c r="BB40" s="1246"/>
      <c r="BC40" s="1246"/>
      <c r="BD40" s="1246"/>
      <c r="BE40" s="1246"/>
      <c r="BF40" s="1246"/>
      <c r="BG40" s="1246"/>
      <c r="BH40" s="1246"/>
      <c r="BI40" s="1246"/>
      <c r="BJ40" s="1246"/>
      <c r="BK40" s="1246"/>
      <c r="BL40" s="1246"/>
      <c r="BM40" s="1246"/>
      <c r="BN40" s="1246"/>
      <c r="BO40" s="1246"/>
      <c r="BP40" s="1246"/>
      <c r="BQ40" s="1246"/>
      <c r="BR40" s="1246"/>
      <c r="BS40" s="1247"/>
      <c r="BT40" s="1240">
        <v>2345</v>
      </c>
      <c r="BU40" s="1241"/>
      <c r="BV40" s="1241"/>
      <c r="BW40" s="1241"/>
      <c r="BX40" s="1241"/>
      <c r="BY40" s="1241"/>
      <c r="BZ40" s="1241"/>
      <c r="CA40" s="813">
        <v>91824</v>
      </c>
      <c r="CB40" s="698"/>
      <c r="CC40" s="698"/>
      <c r="CD40" s="698"/>
      <c r="CE40" s="698"/>
      <c r="CF40" s="698"/>
      <c r="CG40" s="698"/>
      <c r="CH40" s="698"/>
      <c r="CI40" s="698"/>
      <c r="CJ40" s="698"/>
      <c r="CK40" s="698"/>
      <c r="CL40" s="698"/>
      <c r="CM40" s="698"/>
      <c r="CN40" s="698"/>
      <c r="CO40" s="698"/>
      <c r="CP40" s="698"/>
      <c r="CQ40" s="698"/>
      <c r="CR40" s="811">
        <v>252327</v>
      </c>
      <c r="CS40" s="698"/>
      <c r="CT40" s="698"/>
      <c r="CU40" s="698"/>
      <c r="CV40" s="698"/>
      <c r="CW40" s="698"/>
      <c r="CX40" s="698"/>
      <c r="CY40" s="698"/>
      <c r="CZ40" s="698"/>
      <c r="DA40" s="698"/>
      <c r="DB40" s="698"/>
      <c r="DC40" s="698"/>
      <c r="DD40" s="698"/>
      <c r="DE40" s="698"/>
      <c r="DF40" s="698"/>
      <c r="DG40" s="698"/>
      <c r="DH40" s="698"/>
      <c r="DI40" s="698"/>
      <c r="DJ40" s="811">
        <v>734345</v>
      </c>
      <c r="DK40" s="698"/>
      <c r="DL40" s="698"/>
      <c r="DM40" s="698"/>
      <c r="DN40" s="698"/>
      <c r="DO40" s="698"/>
      <c r="DP40" s="698"/>
      <c r="DQ40" s="698"/>
      <c r="DR40" s="698"/>
      <c r="DS40" s="698"/>
      <c r="DT40" s="698"/>
      <c r="DU40" s="698"/>
      <c r="DV40" s="698"/>
      <c r="DW40" s="698"/>
      <c r="DX40" s="698"/>
      <c r="DY40" s="698"/>
      <c r="DZ40" s="698"/>
      <c r="EA40" s="811">
        <v>463254</v>
      </c>
      <c r="EB40" s="698"/>
      <c r="EC40" s="698"/>
      <c r="ED40" s="698"/>
      <c r="EE40" s="698"/>
      <c r="EF40" s="698"/>
      <c r="EG40" s="698"/>
      <c r="EH40" s="698"/>
      <c r="EI40" s="698"/>
      <c r="EJ40" s="698"/>
      <c r="EK40" s="698"/>
      <c r="EL40" s="698"/>
      <c r="EM40" s="698"/>
      <c r="EN40" s="698"/>
      <c r="EO40" s="698"/>
      <c r="EP40" s="698"/>
      <c r="EQ40" s="698"/>
      <c r="ER40" s="812"/>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row>
    <row r="41" spans="1:220" ht="25.5" customHeight="1" thickBot="1" x14ac:dyDescent="0.25">
      <c r="A41" s="1276" t="s">
        <v>131</v>
      </c>
      <c r="B41" s="1277"/>
      <c r="C41" s="1277"/>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7"/>
      <c r="Z41" s="1277"/>
      <c r="AA41" s="1277"/>
      <c r="AB41" s="1277"/>
      <c r="AC41" s="1277"/>
      <c r="AD41" s="1277"/>
      <c r="AE41" s="1277"/>
      <c r="AF41" s="1277"/>
      <c r="AG41" s="1277"/>
      <c r="AH41" s="1277"/>
      <c r="AI41" s="1277"/>
      <c r="AJ41" s="1277"/>
      <c r="AK41" s="1277"/>
      <c r="AL41" s="1277"/>
      <c r="AM41" s="1277"/>
      <c r="AN41" s="1277"/>
      <c r="AO41" s="1277"/>
      <c r="AP41" s="1277"/>
      <c r="AQ41" s="1277"/>
      <c r="AR41" s="1277"/>
      <c r="AS41" s="1277"/>
      <c r="AT41" s="1277"/>
      <c r="AU41" s="1277"/>
      <c r="AV41" s="1277"/>
      <c r="AW41" s="1277"/>
      <c r="AX41" s="1277"/>
      <c r="AY41" s="1277"/>
      <c r="AZ41" s="1277"/>
      <c r="BA41" s="1277"/>
      <c r="BB41" s="1277"/>
      <c r="BC41" s="1277"/>
      <c r="BD41" s="1277"/>
      <c r="BE41" s="1277"/>
      <c r="BF41" s="1277"/>
      <c r="BG41" s="1277"/>
      <c r="BH41" s="1277"/>
      <c r="BI41" s="1277"/>
      <c r="BJ41" s="1277"/>
      <c r="BK41" s="1277"/>
      <c r="BL41" s="1277"/>
      <c r="BM41" s="1277"/>
      <c r="BN41" s="1277"/>
      <c r="BO41" s="1277"/>
      <c r="BP41" s="1277"/>
      <c r="BQ41" s="1277"/>
      <c r="BR41" s="1277"/>
      <c r="BS41" s="1279"/>
      <c r="BT41" s="1240">
        <v>2346</v>
      </c>
      <c r="BU41" s="1241"/>
      <c r="BV41" s="1241"/>
      <c r="BW41" s="1241"/>
      <c r="BX41" s="1241"/>
      <c r="BY41" s="1241"/>
      <c r="BZ41" s="1241"/>
      <c r="CA41" s="645">
        <v>23190</v>
      </c>
      <c r="CB41" s="638"/>
      <c r="CC41" s="638"/>
      <c r="CD41" s="638"/>
      <c r="CE41" s="638"/>
      <c r="CF41" s="638"/>
      <c r="CG41" s="638"/>
      <c r="CH41" s="638"/>
      <c r="CI41" s="638"/>
      <c r="CJ41" s="638"/>
      <c r="CK41" s="638"/>
      <c r="CL41" s="638"/>
      <c r="CM41" s="638"/>
      <c r="CN41" s="638"/>
      <c r="CO41" s="638"/>
      <c r="CP41" s="638"/>
      <c r="CQ41" s="638"/>
      <c r="CR41" s="642">
        <v>15050</v>
      </c>
      <c r="CS41" s="638"/>
      <c r="CT41" s="638"/>
      <c r="CU41" s="638"/>
      <c r="CV41" s="638"/>
      <c r="CW41" s="638"/>
      <c r="CX41" s="638"/>
      <c r="CY41" s="638"/>
      <c r="CZ41" s="638"/>
      <c r="DA41" s="638"/>
      <c r="DB41" s="638"/>
      <c r="DC41" s="638"/>
      <c r="DD41" s="638"/>
      <c r="DE41" s="638"/>
      <c r="DF41" s="638"/>
      <c r="DG41" s="638"/>
      <c r="DH41" s="638"/>
      <c r="DI41" s="638"/>
      <c r="DJ41" s="642">
        <v>23220</v>
      </c>
      <c r="DK41" s="638"/>
      <c r="DL41" s="638"/>
      <c r="DM41" s="638"/>
      <c r="DN41" s="638"/>
      <c r="DO41" s="638"/>
      <c r="DP41" s="638"/>
      <c r="DQ41" s="638"/>
      <c r="DR41" s="638"/>
      <c r="DS41" s="638"/>
      <c r="DT41" s="638"/>
      <c r="DU41" s="638"/>
      <c r="DV41" s="638"/>
      <c r="DW41" s="638"/>
      <c r="DX41" s="638"/>
      <c r="DY41" s="638"/>
      <c r="DZ41" s="638"/>
      <c r="EA41" s="642">
        <v>27347</v>
      </c>
      <c r="EB41" s="638"/>
      <c r="EC41" s="638"/>
      <c r="ED41" s="638"/>
      <c r="EE41" s="638"/>
      <c r="EF41" s="638"/>
      <c r="EG41" s="638"/>
      <c r="EH41" s="638"/>
      <c r="EI41" s="638"/>
      <c r="EJ41" s="638"/>
      <c r="EK41" s="638"/>
      <c r="EL41" s="638"/>
      <c r="EM41" s="638"/>
      <c r="EN41" s="638"/>
      <c r="EO41" s="638"/>
      <c r="EP41" s="638"/>
      <c r="EQ41" s="638"/>
      <c r="ER41" s="64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row>
    <row r="42" spans="1:220" ht="25.5" customHeight="1" x14ac:dyDescent="0.2">
      <c r="A42" s="360"/>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360"/>
      <c r="AY42" s="360"/>
      <c r="AZ42" s="360"/>
      <c r="BA42" s="360"/>
      <c r="BB42" s="360"/>
      <c r="BC42" s="360"/>
      <c r="BD42" s="360"/>
      <c r="BE42" s="360"/>
      <c r="BF42" s="360"/>
      <c r="BG42" s="360"/>
      <c r="BH42" s="360"/>
      <c r="BI42" s="360"/>
      <c r="BJ42" s="360"/>
      <c r="BK42" s="360"/>
      <c r="BL42" s="360"/>
      <c r="BM42" s="360"/>
      <c r="BN42" s="360"/>
      <c r="BO42" s="360"/>
      <c r="BP42" s="360"/>
      <c r="BQ42" s="360"/>
      <c r="BR42" s="360"/>
      <c r="BS42" s="360"/>
      <c r="BT42" s="352"/>
      <c r="BU42" s="352"/>
      <c r="BV42" s="352"/>
      <c r="BW42" s="352"/>
      <c r="BX42" s="352"/>
      <c r="BY42" s="352"/>
      <c r="BZ42" s="352"/>
      <c r="CA42" s="183"/>
      <c r="CB42" s="183"/>
      <c r="CC42" s="183"/>
      <c r="CD42" s="183"/>
      <c r="CE42" s="183"/>
      <c r="CF42" s="183"/>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3"/>
      <c r="DE42" s="183"/>
      <c r="DF42" s="183"/>
      <c r="DG42" s="183"/>
      <c r="DH42" s="183"/>
      <c r="DI42" s="183"/>
      <c r="DJ42" s="183"/>
      <c r="DK42" s="183"/>
      <c r="DL42" s="183"/>
      <c r="DM42" s="183"/>
      <c r="DN42" s="183"/>
      <c r="DO42" s="183"/>
      <c r="DP42" s="183"/>
      <c r="DQ42" s="183"/>
      <c r="DR42" s="183"/>
      <c r="DS42" s="183"/>
      <c r="DT42" s="183"/>
      <c r="DU42" s="183"/>
      <c r="DV42" s="183"/>
      <c r="DW42" s="183"/>
      <c r="DX42" s="183"/>
      <c r="DY42" s="183"/>
      <c r="DZ42" s="183"/>
      <c r="EA42" s="183"/>
      <c r="EB42" s="183"/>
      <c r="EC42" s="183"/>
      <c r="ED42" s="183"/>
      <c r="EE42" s="183"/>
      <c r="EF42" s="183"/>
      <c r="EG42" s="183"/>
      <c r="EH42" s="183"/>
      <c r="EI42" s="183"/>
      <c r="EJ42" s="183"/>
      <c r="EK42" s="183"/>
      <c r="EL42" s="183"/>
      <c r="EM42" s="183"/>
      <c r="EN42" s="183"/>
      <c r="EO42" s="183"/>
      <c r="EP42" s="183"/>
      <c r="EQ42" s="183"/>
      <c r="ER42" s="18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row>
    <row r="43" spans="1:220" ht="25.5" customHeight="1" x14ac:dyDescent="0.2">
      <c r="A43" s="360"/>
      <c r="B43" s="360"/>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c r="AZ43" s="360"/>
      <c r="BA43" s="360"/>
      <c r="BB43" s="360"/>
      <c r="BC43" s="360"/>
      <c r="BD43" s="360"/>
      <c r="BE43" s="360"/>
      <c r="BF43" s="360"/>
      <c r="BG43" s="360"/>
      <c r="BH43" s="360"/>
      <c r="BI43" s="360"/>
      <c r="BJ43" s="360"/>
      <c r="BK43" s="360"/>
      <c r="BL43" s="360"/>
      <c r="BM43" s="360"/>
      <c r="BN43" s="360"/>
      <c r="BO43" s="360"/>
      <c r="BP43" s="360"/>
      <c r="BQ43" s="360"/>
      <c r="BR43" s="360"/>
      <c r="BS43" s="360"/>
      <c r="BT43" s="352"/>
      <c r="BU43" s="352"/>
      <c r="BV43" s="352"/>
      <c r="BW43" s="352"/>
      <c r="BX43" s="352"/>
      <c r="BY43" s="352"/>
      <c r="BZ43" s="352"/>
      <c r="CA43" s="183"/>
      <c r="CB43" s="183"/>
      <c r="CC43" s="183"/>
      <c r="CD43" s="183"/>
      <c r="CE43" s="183"/>
      <c r="CF43" s="183"/>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3"/>
      <c r="DE43" s="183"/>
      <c r="DF43" s="183"/>
      <c r="DG43" s="183"/>
      <c r="DH43" s="183"/>
      <c r="DI43" s="183"/>
      <c r="DJ43" s="183"/>
      <c r="DK43" s="183"/>
      <c r="DL43" s="183"/>
      <c r="DM43" s="183"/>
      <c r="DN43" s="183"/>
      <c r="DO43" s="183"/>
      <c r="DP43" s="183"/>
      <c r="DQ43" s="183"/>
      <c r="DR43" s="183"/>
      <c r="DS43" s="183"/>
      <c r="DT43" s="183"/>
      <c r="DU43" s="183"/>
      <c r="DV43" s="183"/>
      <c r="DW43" s="183"/>
      <c r="DX43" s="183"/>
      <c r="DY43" s="183"/>
      <c r="DZ43" s="183"/>
      <c r="EA43" s="183"/>
      <c r="EB43" s="183"/>
      <c r="EC43" s="183"/>
      <c r="ED43" s="183"/>
      <c r="EE43" s="183"/>
      <c r="EF43" s="183"/>
      <c r="EG43" s="183"/>
      <c r="EH43" s="183"/>
      <c r="EI43" s="183"/>
      <c r="EJ43" s="183"/>
      <c r="EK43" s="183"/>
      <c r="EL43" s="183"/>
      <c r="EM43" s="183"/>
      <c r="EN43" s="183"/>
      <c r="EO43" s="183"/>
      <c r="EP43" s="183"/>
      <c r="EQ43" s="183"/>
      <c r="ER43" s="18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row>
    <row r="44" spans="1:220" x14ac:dyDescent="0.2">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FV44" s="3"/>
      <c r="FW44" s="3"/>
      <c r="FX44" s="3"/>
      <c r="FY44" s="3"/>
      <c r="FZ44" s="3"/>
      <c r="GA44" s="3"/>
      <c r="GB44" s="3"/>
      <c r="GC44" s="3"/>
      <c r="GD44" s="3"/>
      <c r="GE44" s="3"/>
      <c r="GF44" s="3"/>
    </row>
    <row r="45" spans="1:220" ht="15" x14ac:dyDescent="0.25">
      <c r="A45" s="556" t="s">
        <v>1118</v>
      </c>
      <c r="B45" s="1281"/>
      <c r="C45" s="1281"/>
      <c r="D45" s="1281"/>
      <c r="E45" s="1281"/>
      <c r="F45" s="1281"/>
      <c r="G45" s="1281"/>
      <c r="H45" s="1281"/>
      <c r="I45" s="1281"/>
      <c r="J45" s="1281"/>
      <c r="K45" s="1281"/>
      <c r="L45" s="1281"/>
      <c r="M45" s="1281"/>
      <c r="N45" s="1281"/>
      <c r="O45" s="1281"/>
      <c r="P45" s="1281"/>
      <c r="Q45" s="1281"/>
      <c r="R45" s="1281"/>
      <c r="S45" s="1281"/>
      <c r="T45" s="1281"/>
      <c r="U45" s="1281"/>
      <c r="V45" s="1281"/>
      <c r="W45" s="1281"/>
      <c r="X45" s="1281"/>
      <c r="Y45" s="1281"/>
      <c r="Z45" s="1281"/>
      <c r="AA45" s="1281"/>
      <c r="AB45" s="1281"/>
      <c r="AC45" s="1281"/>
      <c r="AD45" s="1281"/>
      <c r="AE45" s="1281"/>
      <c r="AF45" s="1281"/>
      <c r="AG45" s="1281"/>
      <c r="AH45" s="1281"/>
      <c r="AI45" s="1281"/>
      <c r="AJ45" s="1281"/>
      <c r="AK45" s="1281"/>
      <c r="AL45" s="1281"/>
      <c r="AM45" s="1281"/>
      <c r="AN45" s="1281"/>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1"/>
      <c r="DD45" s="1281"/>
      <c r="DE45" s="1281"/>
      <c r="DF45" s="1281"/>
      <c r="DG45" s="1281"/>
      <c r="DH45" s="1281"/>
      <c r="DI45" s="1281"/>
      <c r="DJ45" s="1281"/>
      <c r="DK45" s="1281"/>
      <c r="DL45" s="1281"/>
      <c r="DM45" s="1281"/>
      <c r="DN45" s="1281"/>
      <c r="DO45" s="1281"/>
      <c r="DP45" s="1281"/>
      <c r="DQ45" s="1281"/>
      <c r="DR45" s="1281"/>
      <c r="DS45" s="1281"/>
      <c r="DT45" s="1281"/>
      <c r="DU45" s="1281"/>
      <c r="DV45" s="1281"/>
      <c r="DW45" s="1281"/>
      <c r="DX45" s="1281"/>
      <c r="DY45" s="1281"/>
      <c r="FV45" s="3"/>
      <c r="FW45" s="3"/>
      <c r="FX45" s="3"/>
      <c r="FY45" s="3"/>
      <c r="FZ45" s="3"/>
      <c r="GA45" s="3"/>
      <c r="GB45" s="3"/>
      <c r="GC45" s="3"/>
      <c r="GD45" s="3"/>
      <c r="GE45" s="3"/>
      <c r="GF45" s="3"/>
    </row>
    <row r="46" spans="1:220" x14ac:dyDescent="0.2">
      <c r="A46" s="1236" t="s">
        <v>922</v>
      </c>
      <c r="B46" s="1237"/>
      <c r="C46" s="1237"/>
      <c r="D46" s="1237"/>
      <c r="E46" s="1237"/>
      <c r="F46" s="1237"/>
      <c r="G46" s="1237"/>
      <c r="H46" s="1237"/>
      <c r="I46" s="1237"/>
      <c r="J46" s="1237"/>
      <c r="K46" s="1237"/>
      <c r="L46" s="1237"/>
      <c r="M46" s="1237"/>
      <c r="N46" s="1237"/>
      <c r="O46" s="1237"/>
      <c r="P46" s="1237"/>
      <c r="Q46" s="1237"/>
      <c r="R46" s="1237"/>
      <c r="S46" s="1237"/>
      <c r="T46" s="1237"/>
      <c r="U46" s="1237"/>
      <c r="V46" s="1237"/>
      <c r="W46" s="1237"/>
      <c r="X46" s="1237"/>
      <c r="Y46" s="1237"/>
      <c r="Z46" s="1237"/>
      <c r="AA46" s="1237"/>
      <c r="AB46" s="1237"/>
      <c r="AC46" s="1237"/>
      <c r="AD46" s="1237"/>
      <c r="AE46" s="1237"/>
      <c r="AF46" s="1237"/>
      <c r="AG46" s="1237"/>
      <c r="AH46" s="1237"/>
      <c r="AI46" s="1237"/>
      <c r="AJ46" s="1237"/>
      <c r="AK46" s="1237"/>
      <c r="AL46" s="1237"/>
      <c r="AM46" s="1237"/>
      <c r="AN46" s="1237"/>
      <c r="AO46" s="1237"/>
      <c r="AP46" s="1237"/>
      <c r="AQ46" s="1237"/>
      <c r="AR46" s="1237"/>
      <c r="AS46" s="1237"/>
      <c r="AT46" s="1237"/>
      <c r="AU46" s="1237"/>
      <c r="AV46" s="1237"/>
      <c r="AW46" s="1237"/>
      <c r="AX46" s="1237"/>
      <c r="AY46" s="1237"/>
      <c r="AZ46" s="1237"/>
      <c r="BA46" s="1237"/>
      <c r="BB46" s="1237"/>
      <c r="BC46" s="1237"/>
      <c r="BD46" s="1237"/>
      <c r="BE46" s="1237"/>
      <c r="BF46" s="1237"/>
      <c r="BG46" s="1237"/>
      <c r="BH46" s="1237"/>
      <c r="BI46" s="1237"/>
      <c r="BJ46" s="1237"/>
      <c r="BK46" s="1237"/>
      <c r="BL46" s="1237"/>
      <c r="BM46" s="1237"/>
      <c r="BN46" s="1237"/>
      <c r="BO46" s="1237"/>
      <c r="BP46" s="1237"/>
      <c r="BQ46" s="1237"/>
      <c r="BR46" s="1237"/>
      <c r="BS46" s="1237"/>
      <c r="BT46" s="1237"/>
      <c r="BU46" s="1237"/>
      <c r="BV46" s="1237"/>
      <c r="BW46" s="1237"/>
      <c r="BX46" s="1237"/>
      <c r="BY46" s="1237"/>
      <c r="BZ46" s="1238"/>
      <c r="CA46" s="1236" t="s">
        <v>933</v>
      </c>
      <c r="CB46" s="1237"/>
      <c r="CC46" s="1237"/>
      <c r="CD46" s="1237"/>
      <c r="CE46" s="1237"/>
      <c r="CF46" s="1237"/>
      <c r="CG46" s="1237"/>
      <c r="CH46" s="1237"/>
      <c r="CI46" s="1237"/>
      <c r="CJ46" s="1237"/>
      <c r="CK46" s="1237"/>
      <c r="CL46" s="1237"/>
      <c r="CM46" s="1237"/>
      <c r="CN46" s="1237"/>
      <c r="CO46" s="1237"/>
      <c r="CP46" s="1237"/>
      <c r="CQ46" s="1238"/>
      <c r="CR46" s="1236" t="s">
        <v>934</v>
      </c>
      <c r="CS46" s="1237"/>
      <c r="CT46" s="1237"/>
      <c r="CU46" s="1237"/>
      <c r="CV46" s="1237"/>
      <c r="CW46" s="1237"/>
      <c r="CX46" s="1237"/>
      <c r="CY46" s="1237"/>
      <c r="CZ46" s="1237"/>
      <c r="DA46" s="1237"/>
      <c r="DB46" s="1237"/>
      <c r="DC46" s="1237"/>
      <c r="DD46" s="1237"/>
      <c r="DE46" s="1237"/>
      <c r="DF46" s="1237"/>
      <c r="DG46" s="1237"/>
      <c r="DH46" s="1237"/>
      <c r="DI46" s="1238"/>
      <c r="DJ46" s="1236" t="s">
        <v>935</v>
      </c>
      <c r="DK46" s="1237"/>
      <c r="DL46" s="1237"/>
      <c r="DM46" s="1237"/>
      <c r="DN46" s="1237"/>
      <c r="DO46" s="1237"/>
      <c r="DP46" s="1237"/>
      <c r="DQ46" s="1237"/>
      <c r="DR46" s="1237"/>
      <c r="DS46" s="1237"/>
      <c r="DT46" s="1237"/>
      <c r="DU46" s="1237"/>
      <c r="DV46" s="1237"/>
      <c r="DW46" s="1237"/>
      <c r="DX46" s="1237"/>
      <c r="DY46" s="1237"/>
      <c r="DZ46" s="1238"/>
      <c r="FV46" s="3"/>
      <c r="FW46" s="3"/>
      <c r="FX46" s="3"/>
      <c r="FY46" s="3"/>
      <c r="FZ46" s="3"/>
      <c r="GA46" s="3"/>
      <c r="GB46" s="3"/>
      <c r="GC46" s="3"/>
      <c r="GD46" s="3"/>
      <c r="GE46" s="3"/>
      <c r="GF46" s="3"/>
    </row>
    <row r="47" spans="1:220" x14ac:dyDescent="0.2">
      <c r="A47" s="1202" t="s">
        <v>936</v>
      </c>
      <c r="B47" s="1203"/>
      <c r="C47" s="1203"/>
      <c r="D47" s="1203"/>
      <c r="E47" s="1203"/>
      <c r="F47" s="1203"/>
      <c r="G47" s="1203"/>
      <c r="H47" s="1203"/>
      <c r="I47" s="1203"/>
      <c r="J47" s="1203"/>
      <c r="K47" s="1203"/>
      <c r="L47" s="1203"/>
      <c r="M47" s="1203"/>
      <c r="N47" s="1203"/>
      <c r="O47" s="1203"/>
      <c r="P47" s="1203"/>
      <c r="Q47" s="1203"/>
      <c r="R47" s="1203"/>
      <c r="S47" s="1203"/>
      <c r="T47" s="1203"/>
      <c r="U47" s="1203"/>
      <c r="V47" s="1203"/>
      <c r="W47" s="1203"/>
      <c r="X47" s="1203"/>
      <c r="Y47" s="1203"/>
      <c r="Z47" s="1203"/>
      <c r="AA47" s="1203"/>
      <c r="AB47" s="1203"/>
      <c r="AC47" s="1203"/>
      <c r="AD47" s="1203"/>
      <c r="AE47" s="1203"/>
      <c r="AF47" s="1203"/>
      <c r="AG47" s="1203"/>
      <c r="AH47" s="1203"/>
      <c r="AI47" s="1203"/>
      <c r="AJ47" s="1203"/>
      <c r="AK47" s="1203"/>
      <c r="AL47" s="1203"/>
      <c r="AM47" s="1203"/>
      <c r="AN47" s="1203"/>
      <c r="AO47" s="1203"/>
      <c r="AP47" s="1203"/>
      <c r="AQ47" s="1203"/>
      <c r="AR47" s="1203"/>
      <c r="AS47" s="1203"/>
      <c r="AT47" s="1203"/>
      <c r="AU47" s="1203"/>
      <c r="AV47" s="1203"/>
      <c r="AW47" s="1203"/>
      <c r="AX47" s="1203"/>
      <c r="AY47" s="1203"/>
      <c r="AZ47" s="1203"/>
      <c r="BA47" s="1203"/>
      <c r="BB47" s="1203"/>
      <c r="BC47" s="1203"/>
      <c r="BD47" s="1203"/>
      <c r="BE47" s="1203"/>
      <c r="BF47" s="1203"/>
      <c r="BG47" s="1203"/>
      <c r="BH47" s="1203"/>
      <c r="BI47" s="1203"/>
      <c r="BJ47" s="1203"/>
      <c r="BK47" s="1203"/>
      <c r="BL47" s="1203"/>
      <c r="BM47" s="1203"/>
      <c r="BN47" s="1203"/>
      <c r="BO47" s="1203"/>
      <c r="BP47" s="1203"/>
      <c r="BQ47" s="1203"/>
      <c r="BR47" s="1203"/>
      <c r="BS47" s="1203"/>
      <c r="BT47" s="1203"/>
      <c r="BU47" s="1203"/>
      <c r="BV47" s="1203"/>
      <c r="BW47" s="1203"/>
      <c r="BX47" s="1203"/>
      <c r="BY47" s="1203"/>
      <c r="BZ47" s="1204"/>
      <c r="CA47" s="1282">
        <v>110732535</v>
      </c>
      <c r="CB47" s="1283"/>
      <c r="CC47" s="1283"/>
      <c r="CD47" s="1283"/>
      <c r="CE47" s="1283"/>
      <c r="CF47" s="1283"/>
      <c r="CG47" s="1283"/>
      <c r="CH47" s="1283"/>
      <c r="CI47" s="1283"/>
      <c r="CJ47" s="1283"/>
      <c r="CK47" s="1283"/>
      <c r="CL47" s="1283"/>
      <c r="CM47" s="1283"/>
      <c r="CN47" s="1283"/>
      <c r="CO47" s="1283"/>
      <c r="CP47" s="1283"/>
      <c r="CQ47" s="1284"/>
      <c r="CR47" s="1282">
        <v>105389544</v>
      </c>
      <c r="CS47" s="1283"/>
      <c r="CT47" s="1283"/>
      <c r="CU47" s="1283"/>
      <c r="CV47" s="1283"/>
      <c r="CW47" s="1283"/>
      <c r="CX47" s="1283"/>
      <c r="CY47" s="1283"/>
      <c r="CZ47" s="1283"/>
      <c r="DA47" s="1283"/>
      <c r="DB47" s="1283"/>
      <c r="DC47" s="1283"/>
      <c r="DD47" s="1283"/>
      <c r="DE47" s="1283"/>
      <c r="DF47" s="1283"/>
      <c r="DG47" s="1283"/>
      <c r="DH47" s="1283"/>
      <c r="DI47" s="1284"/>
      <c r="DJ47" s="1282">
        <v>73324074</v>
      </c>
      <c r="DK47" s="1283"/>
      <c r="DL47" s="1283"/>
      <c r="DM47" s="1283"/>
      <c r="DN47" s="1283"/>
      <c r="DO47" s="1283"/>
      <c r="DP47" s="1283"/>
      <c r="DQ47" s="1283"/>
      <c r="DR47" s="1283"/>
      <c r="DS47" s="1283"/>
      <c r="DT47" s="1283"/>
      <c r="DU47" s="1283"/>
      <c r="DV47" s="1283"/>
      <c r="DW47" s="1283"/>
      <c r="DX47" s="1283"/>
      <c r="DY47" s="1283"/>
      <c r="DZ47" s="1284"/>
    </row>
    <row r="48" spans="1:220" x14ac:dyDescent="0.2">
      <c r="A48" s="1202" t="s">
        <v>937</v>
      </c>
      <c r="B48" s="1203"/>
      <c r="C48" s="1203"/>
      <c r="D48" s="1203"/>
      <c r="E48" s="1203"/>
      <c r="F48" s="1203"/>
      <c r="G48" s="1203"/>
      <c r="H48" s="1203"/>
      <c r="I48" s="1203"/>
      <c r="J48" s="1203"/>
      <c r="K48" s="1203"/>
      <c r="L48" s="1203"/>
      <c r="M48" s="1203"/>
      <c r="N48" s="1203"/>
      <c r="O48" s="1203"/>
      <c r="P48" s="1203"/>
      <c r="Q48" s="1203"/>
      <c r="R48" s="1203"/>
      <c r="S48" s="1203"/>
      <c r="T48" s="1203"/>
      <c r="U48" s="1203"/>
      <c r="V48" s="1203"/>
      <c r="W48" s="1203"/>
      <c r="X48" s="1203"/>
      <c r="Y48" s="1203"/>
      <c r="Z48" s="1203"/>
      <c r="AA48" s="1203"/>
      <c r="AB48" s="1203"/>
      <c r="AC48" s="1203"/>
      <c r="AD48" s="1203"/>
      <c r="AE48" s="1203"/>
      <c r="AF48" s="1203"/>
      <c r="AG48" s="1203"/>
      <c r="AH48" s="1203"/>
      <c r="AI48" s="1203"/>
      <c r="AJ48" s="1203"/>
      <c r="AK48" s="1203"/>
      <c r="AL48" s="1203"/>
      <c r="AM48" s="1203"/>
      <c r="AN48" s="1203"/>
      <c r="AO48" s="1203"/>
      <c r="AP48" s="1203"/>
      <c r="AQ48" s="1203"/>
      <c r="AR48" s="1203"/>
      <c r="AS48" s="1203"/>
      <c r="AT48" s="1203"/>
      <c r="AU48" s="1203"/>
      <c r="AV48" s="1203"/>
      <c r="AW48" s="1203"/>
      <c r="AX48" s="1203"/>
      <c r="AY48" s="1203"/>
      <c r="AZ48" s="1203"/>
      <c r="BA48" s="1203"/>
      <c r="BB48" s="1203"/>
      <c r="BC48" s="1203"/>
      <c r="BD48" s="1203"/>
      <c r="BE48" s="1203"/>
      <c r="BF48" s="1203"/>
      <c r="BG48" s="1203"/>
      <c r="BH48" s="1203"/>
      <c r="BI48" s="1203"/>
      <c r="BJ48" s="1203"/>
      <c r="BK48" s="1203"/>
      <c r="BL48" s="1203"/>
      <c r="BM48" s="1203"/>
      <c r="BN48" s="1203"/>
      <c r="BO48" s="1203"/>
      <c r="BP48" s="1203"/>
      <c r="BQ48" s="1203"/>
      <c r="BR48" s="1203"/>
      <c r="BS48" s="1203"/>
      <c r="BT48" s="1203"/>
      <c r="BU48" s="1203"/>
      <c r="BV48" s="1203"/>
      <c r="BW48" s="1203"/>
      <c r="BX48" s="1203"/>
      <c r="BY48" s="1203"/>
      <c r="BZ48" s="1204"/>
      <c r="CA48" s="1282">
        <v>102270973</v>
      </c>
      <c r="CB48" s="1283"/>
      <c r="CC48" s="1283"/>
      <c r="CD48" s="1283"/>
      <c r="CE48" s="1283"/>
      <c r="CF48" s="1283"/>
      <c r="CG48" s="1283"/>
      <c r="CH48" s="1283"/>
      <c r="CI48" s="1283"/>
      <c r="CJ48" s="1283"/>
      <c r="CK48" s="1283"/>
      <c r="CL48" s="1283"/>
      <c r="CM48" s="1283"/>
      <c r="CN48" s="1283"/>
      <c r="CO48" s="1283"/>
      <c r="CP48" s="1283"/>
      <c r="CQ48" s="1284"/>
      <c r="CR48" s="1282">
        <v>85881438</v>
      </c>
      <c r="CS48" s="1283"/>
      <c r="CT48" s="1283"/>
      <c r="CU48" s="1283"/>
      <c r="CV48" s="1283"/>
      <c r="CW48" s="1283"/>
      <c r="CX48" s="1283"/>
      <c r="CY48" s="1283"/>
      <c r="CZ48" s="1283"/>
      <c r="DA48" s="1283"/>
      <c r="DB48" s="1283"/>
      <c r="DC48" s="1283"/>
      <c r="DD48" s="1283"/>
      <c r="DE48" s="1283"/>
      <c r="DF48" s="1283"/>
      <c r="DG48" s="1283"/>
      <c r="DH48" s="1283"/>
      <c r="DI48" s="1284"/>
      <c r="DJ48" s="1282">
        <v>55421578</v>
      </c>
      <c r="DK48" s="1283"/>
      <c r="DL48" s="1283"/>
      <c r="DM48" s="1283"/>
      <c r="DN48" s="1283"/>
      <c r="DO48" s="1283"/>
      <c r="DP48" s="1283"/>
      <c r="DQ48" s="1283"/>
      <c r="DR48" s="1283"/>
      <c r="DS48" s="1283"/>
      <c r="DT48" s="1283"/>
      <c r="DU48" s="1283"/>
      <c r="DV48" s="1283"/>
      <c r="DW48" s="1283"/>
      <c r="DX48" s="1283"/>
      <c r="DY48" s="1283"/>
      <c r="DZ48" s="1284"/>
    </row>
    <row r="49" spans="1:130" x14ac:dyDescent="0.2">
      <c r="A49" s="1199" t="s">
        <v>938</v>
      </c>
      <c r="B49" s="1200"/>
      <c r="C49" s="1200"/>
      <c r="D49" s="1200"/>
      <c r="E49" s="1200"/>
      <c r="F49" s="1200"/>
      <c r="G49" s="1200"/>
      <c r="H49" s="1200"/>
      <c r="I49" s="1200"/>
      <c r="J49" s="1200"/>
      <c r="K49" s="1200"/>
      <c r="L49" s="1200"/>
      <c r="M49" s="1200"/>
      <c r="N49" s="1200"/>
      <c r="O49" s="1200"/>
      <c r="P49" s="1200"/>
      <c r="Q49" s="1200"/>
      <c r="R49" s="1200"/>
      <c r="S49" s="1200"/>
      <c r="T49" s="1200"/>
      <c r="U49" s="1200"/>
      <c r="V49" s="1200"/>
      <c r="W49" s="1200"/>
      <c r="X49" s="1200"/>
      <c r="Y49" s="1200"/>
      <c r="Z49" s="1200"/>
      <c r="AA49" s="1200"/>
      <c r="AB49" s="1200"/>
      <c r="AC49" s="1200"/>
      <c r="AD49" s="1200"/>
      <c r="AE49" s="1200"/>
      <c r="AF49" s="1200"/>
      <c r="AG49" s="1200"/>
      <c r="AH49" s="1200"/>
      <c r="AI49" s="1200"/>
      <c r="AJ49" s="1200"/>
      <c r="AK49" s="1200"/>
      <c r="AL49" s="1200"/>
      <c r="AM49" s="1200"/>
      <c r="AN49" s="1200"/>
      <c r="AO49" s="1200"/>
      <c r="AP49" s="1200"/>
      <c r="AQ49" s="1200"/>
      <c r="AR49" s="1200"/>
      <c r="AS49" s="1200"/>
      <c r="AT49" s="1200"/>
      <c r="AU49" s="1200"/>
      <c r="AV49" s="1200"/>
      <c r="AW49" s="1200"/>
      <c r="AX49" s="1200"/>
      <c r="AY49" s="1200"/>
      <c r="AZ49" s="1200"/>
      <c r="BA49" s="1200"/>
      <c r="BB49" s="1200"/>
      <c r="BC49" s="1200"/>
      <c r="BD49" s="1200"/>
      <c r="BE49" s="1200"/>
      <c r="BF49" s="1200"/>
      <c r="BG49" s="1200"/>
      <c r="BH49" s="1200"/>
      <c r="BI49" s="1200"/>
      <c r="BJ49" s="1200"/>
      <c r="BK49" s="1200"/>
      <c r="BL49" s="1200"/>
      <c r="BM49" s="1200"/>
      <c r="BN49" s="1200"/>
      <c r="BO49" s="1200"/>
      <c r="BP49" s="1200"/>
      <c r="BQ49" s="1200"/>
      <c r="BR49" s="1200"/>
      <c r="BS49" s="1200"/>
      <c r="BT49" s="1200"/>
      <c r="BU49" s="1200"/>
      <c r="BV49" s="1200"/>
      <c r="BW49" s="1200"/>
      <c r="BX49" s="1200"/>
      <c r="BY49" s="1200"/>
      <c r="BZ49" s="1201"/>
      <c r="CA49" s="525">
        <v>80293767</v>
      </c>
      <c r="CB49" s="1285"/>
      <c r="CC49" s="1285"/>
      <c r="CD49" s="1285"/>
      <c r="CE49" s="1285"/>
      <c r="CF49" s="1285"/>
      <c r="CG49" s="1285"/>
      <c r="CH49" s="1285"/>
      <c r="CI49" s="1285"/>
      <c r="CJ49" s="1285"/>
      <c r="CK49" s="1285"/>
      <c r="CL49" s="1285"/>
      <c r="CM49" s="1285"/>
      <c r="CN49" s="1285"/>
      <c r="CO49" s="1285"/>
      <c r="CP49" s="1285"/>
      <c r="CQ49" s="526"/>
      <c r="CR49" s="525">
        <v>72882297</v>
      </c>
      <c r="CS49" s="1285"/>
      <c r="CT49" s="1285"/>
      <c r="CU49" s="1285"/>
      <c r="CV49" s="1285"/>
      <c r="CW49" s="1285"/>
      <c r="CX49" s="1285"/>
      <c r="CY49" s="1285"/>
      <c r="CZ49" s="1285"/>
      <c r="DA49" s="1285"/>
      <c r="DB49" s="1285"/>
      <c r="DC49" s="1285"/>
      <c r="DD49" s="1285"/>
      <c r="DE49" s="1285"/>
      <c r="DF49" s="1285"/>
      <c r="DG49" s="1285"/>
      <c r="DH49" s="1285"/>
      <c r="DI49" s="526"/>
      <c r="DJ49" s="525">
        <v>45275212</v>
      </c>
      <c r="DK49" s="1285"/>
      <c r="DL49" s="1285"/>
      <c r="DM49" s="1285"/>
      <c r="DN49" s="1285"/>
      <c r="DO49" s="1285"/>
      <c r="DP49" s="1285"/>
      <c r="DQ49" s="1285"/>
      <c r="DR49" s="1285"/>
      <c r="DS49" s="1285"/>
      <c r="DT49" s="1285"/>
      <c r="DU49" s="1285"/>
      <c r="DV49" s="1285"/>
      <c r="DW49" s="1285"/>
      <c r="DX49" s="1285"/>
      <c r="DY49" s="1285"/>
      <c r="DZ49" s="526"/>
    </row>
    <row r="50" spans="1:130" x14ac:dyDescent="0.2">
      <c r="A50" s="1199" t="s">
        <v>939</v>
      </c>
      <c r="B50" s="1200"/>
      <c r="C50" s="1200"/>
      <c r="D50" s="1200"/>
      <c r="E50" s="1200"/>
      <c r="F50" s="1200"/>
      <c r="G50" s="1200"/>
      <c r="H50" s="1200"/>
      <c r="I50" s="1200"/>
      <c r="J50" s="1200"/>
      <c r="K50" s="1200"/>
      <c r="L50" s="1200"/>
      <c r="M50" s="1200"/>
      <c r="N50" s="1200"/>
      <c r="O50" s="1200"/>
      <c r="P50" s="1200"/>
      <c r="Q50" s="1200"/>
      <c r="R50" s="1200"/>
      <c r="S50" s="1200"/>
      <c r="T50" s="1200"/>
      <c r="U50" s="1200"/>
      <c r="V50" s="1200"/>
      <c r="W50" s="1200"/>
      <c r="X50" s="1200"/>
      <c r="Y50" s="1200"/>
      <c r="Z50" s="1200"/>
      <c r="AA50" s="1200"/>
      <c r="AB50" s="1200"/>
      <c r="AC50" s="1200"/>
      <c r="AD50" s="1200"/>
      <c r="AE50" s="1200"/>
      <c r="AF50" s="1200"/>
      <c r="AG50" s="1200"/>
      <c r="AH50" s="1200"/>
      <c r="AI50" s="1200"/>
      <c r="AJ50" s="1200"/>
      <c r="AK50" s="1200"/>
      <c r="AL50" s="1200"/>
      <c r="AM50" s="1200"/>
      <c r="AN50" s="1200"/>
      <c r="AO50" s="1200"/>
      <c r="AP50" s="1200"/>
      <c r="AQ50" s="1200"/>
      <c r="AR50" s="1200"/>
      <c r="AS50" s="1200"/>
      <c r="AT50" s="1200"/>
      <c r="AU50" s="1200"/>
      <c r="AV50" s="1200"/>
      <c r="AW50" s="1200"/>
      <c r="AX50" s="1200"/>
      <c r="AY50" s="1200"/>
      <c r="AZ50" s="1200"/>
      <c r="BA50" s="1200"/>
      <c r="BB50" s="1200"/>
      <c r="BC50" s="1200"/>
      <c r="BD50" s="1200"/>
      <c r="BE50" s="1200"/>
      <c r="BF50" s="1200"/>
      <c r="BG50" s="1200"/>
      <c r="BH50" s="1200"/>
      <c r="BI50" s="1200"/>
      <c r="BJ50" s="1200"/>
      <c r="BK50" s="1200"/>
      <c r="BL50" s="1200"/>
      <c r="BM50" s="1200"/>
      <c r="BN50" s="1200"/>
      <c r="BO50" s="1200"/>
      <c r="BP50" s="1200"/>
      <c r="BQ50" s="1200"/>
      <c r="BR50" s="1200"/>
      <c r="BS50" s="1200"/>
      <c r="BT50" s="1200"/>
      <c r="BU50" s="1200"/>
      <c r="BV50" s="1200"/>
      <c r="BW50" s="1200"/>
      <c r="BX50" s="1200"/>
      <c r="BY50" s="1200"/>
      <c r="BZ50" s="1201"/>
      <c r="CA50" s="525">
        <v>10256076</v>
      </c>
      <c r="CB50" s="1285"/>
      <c r="CC50" s="1285"/>
      <c r="CD50" s="1285"/>
      <c r="CE50" s="1285"/>
      <c r="CF50" s="1285"/>
      <c r="CG50" s="1285"/>
      <c r="CH50" s="1285"/>
      <c r="CI50" s="1285"/>
      <c r="CJ50" s="1285"/>
      <c r="CK50" s="1285"/>
      <c r="CL50" s="1285"/>
      <c r="CM50" s="1285"/>
      <c r="CN50" s="1285"/>
      <c r="CO50" s="1285"/>
      <c r="CP50" s="1285"/>
      <c r="CQ50" s="526"/>
      <c r="CR50" s="525">
        <v>4948777</v>
      </c>
      <c r="CS50" s="1285"/>
      <c r="CT50" s="1285"/>
      <c r="CU50" s="1285"/>
      <c r="CV50" s="1285"/>
      <c r="CW50" s="1285"/>
      <c r="CX50" s="1285"/>
      <c r="CY50" s="1285"/>
      <c r="CZ50" s="1285"/>
      <c r="DA50" s="1285"/>
      <c r="DB50" s="1285"/>
      <c r="DC50" s="1285"/>
      <c r="DD50" s="1285"/>
      <c r="DE50" s="1285"/>
      <c r="DF50" s="1285"/>
      <c r="DG50" s="1285"/>
      <c r="DH50" s="1285"/>
      <c r="DI50" s="526"/>
      <c r="DJ50" s="525">
        <v>2704946</v>
      </c>
      <c r="DK50" s="1285"/>
      <c r="DL50" s="1285"/>
      <c r="DM50" s="1285"/>
      <c r="DN50" s="1285"/>
      <c r="DO50" s="1285"/>
      <c r="DP50" s="1285"/>
      <c r="DQ50" s="1285"/>
      <c r="DR50" s="1285"/>
      <c r="DS50" s="1285"/>
      <c r="DT50" s="1285"/>
      <c r="DU50" s="1285"/>
      <c r="DV50" s="1285"/>
      <c r="DW50" s="1285"/>
      <c r="DX50" s="1285"/>
      <c r="DY50" s="1285"/>
      <c r="DZ50" s="526"/>
    </row>
    <row r="51" spans="1:130" x14ac:dyDescent="0.2">
      <c r="A51" s="1199" t="s">
        <v>940</v>
      </c>
      <c r="B51" s="1200"/>
      <c r="C51" s="1200"/>
      <c r="D51" s="1200"/>
      <c r="E51" s="1200"/>
      <c r="F51" s="1200"/>
      <c r="G51" s="1200"/>
      <c r="H51" s="1200"/>
      <c r="I51" s="1200"/>
      <c r="J51" s="1200"/>
      <c r="K51" s="1200"/>
      <c r="L51" s="1200"/>
      <c r="M51" s="1200"/>
      <c r="N51" s="1200"/>
      <c r="O51" s="1200"/>
      <c r="P51" s="1200"/>
      <c r="Q51" s="1200"/>
      <c r="R51" s="1200"/>
      <c r="S51" s="1200"/>
      <c r="T51" s="1200"/>
      <c r="U51" s="1200"/>
      <c r="V51" s="1200"/>
      <c r="W51" s="1200"/>
      <c r="X51" s="1200"/>
      <c r="Y51" s="1200"/>
      <c r="Z51" s="1200"/>
      <c r="AA51" s="1200"/>
      <c r="AB51" s="1200"/>
      <c r="AC51" s="1200"/>
      <c r="AD51" s="1200"/>
      <c r="AE51" s="1200"/>
      <c r="AF51" s="1200"/>
      <c r="AG51" s="1200"/>
      <c r="AH51" s="1200"/>
      <c r="AI51" s="1200"/>
      <c r="AJ51" s="1200"/>
      <c r="AK51" s="1200"/>
      <c r="AL51" s="1200"/>
      <c r="AM51" s="1200"/>
      <c r="AN51" s="1200"/>
      <c r="AO51" s="1200"/>
      <c r="AP51" s="1200"/>
      <c r="AQ51" s="1200"/>
      <c r="AR51" s="1200"/>
      <c r="AS51" s="1200"/>
      <c r="AT51" s="1200"/>
      <c r="AU51" s="1200"/>
      <c r="AV51" s="1200"/>
      <c r="AW51" s="1200"/>
      <c r="AX51" s="1200"/>
      <c r="AY51" s="1200"/>
      <c r="AZ51" s="1200"/>
      <c r="BA51" s="1200"/>
      <c r="BB51" s="1200"/>
      <c r="BC51" s="1200"/>
      <c r="BD51" s="1200"/>
      <c r="BE51" s="1200"/>
      <c r="BF51" s="1200"/>
      <c r="BG51" s="1200"/>
      <c r="BH51" s="1200"/>
      <c r="BI51" s="1200"/>
      <c r="BJ51" s="1200"/>
      <c r="BK51" s="1200"/>
      <c r="BL51" s="1200"/>
      <c r="BM51" s="1200"/>
      <c r="BN51" s="1200"/>
      <c r="BO51" s="1200"/>
      <c r="BP51" s="1200"/>
      <c r="BQ51" s="1200"/>
      <c r="BR51" s="1200"/>
      <c r="BS51" s="1200"/>
      <c r="BT51" s="1200"/>
      <c r="BU51" s="1200"/>
      <c r="BV51" s="1200"/>
      <c r="BW51" s="1200"/>
      <c r="BX51" s="1200"/>
      <c r="BY51" s="1200"/>
      <c r="BZ51" s="1201"/>
      <c r="CA51" s="525">
        <v>11665367</v>
      </c>
      <c r="CB51" s="1285"/>
      <c r="CC51" s="1285"/>
      <c r="CD51" s="1285"/>
      <c r="CE51" s="1285"/>
      <c r="CF51" s="1285"/>
      <c r="CG51" s="1285"/>
      <c r="CH51" s="1285"/>
      <c r="CI51" s="1285"/>
      <c r="CJ51" s="1285"/>
      <c r="CK51" s="1285"/>
      <c r="CL51" s="1285"/>
      <c r="CM51" s="1285"/>
      <c r="CN51" s="1285"/>
      <c r="CO51" s="1285"/>
      <c r="CP51" s="1285"/>
      <c r="CQ51" s="526"/>
      <c r="CR51" s="525">
        <v>8050364</v>
      </c>
      <c r="CS51" s="1285"/>
      <c r="CT51" s="1285"/>
      <c r="CU51" s="1285"/>
      <c r="CV51" s="1285"/>
      <c r="CW51" s="1285"/>
      <c r="CX51" s="1285"/>
      <c r="CY51" s="1285"/>
      <c r="CZ51" s="1285"/>
      <c r="DA51" s="1285"/>
      <c r="DB51" s="1285"/>
      <c r="DC51" s="1285"/>
      <c r="DD51" s="1285"/>
      <c r="DE51" s="1285"/>
      <c r="DF51" s="1285"/>
      <c r="DG51" s="1285"/>
      <c r="DH51" s="1285"/>
      <c r="DI51" s="526"/>
      <c r="DJ51" s="525">
        <v>7441420</v>
      </c>
      <c r="DK51" s="1285"/>
      <c r="DL51" s="1285"/>
      <c r="DM51" s="1285"/>
      <c r="DN51" s="1285"/>
      <c r="DO51" s="1285"/>
      <c r="DP51" s="1285"/>
      <c r="DQ51" s="1285"/>
      <c r="DR51" s="1285"/>
      <c r="DS51" s="1285"/>
      <c r="DT51" s="1285"/>
      <c r="DU51" s="1285"/>
      <c r="DV51" s="1285"/>
      <c r="DW51" s="1285"/>
      <c r="DX51" s="1285"/>
      <c r="DY51" s="1285"/>
      <c r="DZ51" s="526"/>
    </row>
    <row r="52" spans="1:130" x14ac:dyDescent="0.2">
      <c r="A52" s="1202" t="s">
        <v>942</v>
      </c>
      <c r="B52" s="1203"/>
      <c r="C52" s="1203"/>
      <c r="D52" s="1203"/>
      <c r="E52" s="1203"/>
      <c r="F52" s="1203"/>
      <c r="G52" s="1203"/>
      <c r="H52" s="1203"/>
      <c r="I52" s="1203"/>
      <c r="J52" s="1203"/>
      <c r="K52" s="1203"/>
      <c r="L52" s="1203"/>
      <c r="M52" s="1203"/>
      <c r="N52" s="1203"/>
      <c r="O52" s="1203"/>
      <c r="P52" s="1203"/>
      <c r="Q52" s="1203"/>
      <c r="R52" s="1203"/>
      <c r="S52" s="1203"/>
      <c r="T52" s="1203"/>
      <c r="U52" s="1203"/>
      <c r="V52" s="1203"/>
      <c r="W52" s="1203"/>
      <c r="X52" s="1203"/>
      <c r="Y52" s="1203"/>
      <c r="Z52" s="1203"/>
      <c r="AA52" s="1203"/>
      <c r="AB52" s="1203"/>
      <c r="AC52" s="1203"/>
      <c r="AD52" s="1203"/>
      <c r="AE52" s="1203"/>
      <c r="AF52" s="1203"/>
      <c r="AG52" s="1203"/>
      <c r="AH52" s="1203"/>
      <c r="AI52" s="1203"/>
      <c r="AJ52" s="1203"/>
      <c r="AK52" s="1203"/>
      <c r="AL52" s="1203"/>
      <c r="AM52" s="1203"/>
      <c r="AN52" s="1203"/>
      <c r="AO52" s="1203"/>
      <c r="AP52" s="1203"/>
      <c r="AQ52" s="1203"/>
      <c r="AR52" s="1203"/>
      <c r="AS52" s="1203"/>
      <c r="AT52" s="1203"/>
      <c r="AU52" s="1203"/>
      <c r="AV52" s="1203"/>
      <c r="AW52" s="1203"/>
      <c r="AX52" s="1203"/>
      <c r="AY52" s="1203"/>
      <c r="AZ52" s="1203"/>
      <c r="BA52" s="1203"/>
      <c r="BB52" s="1203"/>
      <c r="BC52" s="1203"/>
      <c r="BD52" s="1203"/>
      <c r="BE52" s="1203"/>
      <c r="BF52" s="1203"/>
      <c r="BG52" s="1203"/>
      <c r="BH52" s="1203"/>
      <c r="BI52" s="1203"/>
      <c r="BJ52" s="1203"/>
      <c r="BK52" s="1203"/>
      <c r="BL52" s="1203"/>
      <c r="BM52" s="1203"/>
      <c r="BN52" s="1203"/>
      <c r="BO52" s="1203"/>
      <c r="BP52" s="1203"/>
      <c r="BQ52" s="1203"/>
      <c r="BR52" s="1203"/>
      <c r="BS52" s="1203"/>
      <c r="BT52" s="1203"/>
      <c r="BU52" s="1203"/>
      <c r="BV52" s="1203"/>
      <c r="BW52" s="1203"/>
      <c r="BX52" s="1203"/>
      <c r="BY52" s="1203"/>
      <c r="BZ52" s="1204"/>
      <c r="CA52" s="1282">
        <v>8078632</v>
      </c>
      <c r="CB52" s="1283"/>
      <c r="CC52" s="1283"/>
      <c r="CD52" s="1283"/>
      <c r="CE52" s="1283"/>
      <c r="CF52" s="1283"/>
      <c r="CG52" s="1283"/>
      <c r="CH52" s="1283"/>
      <c r="CI52" s="1283"/>
      <c r="CJ52" s="1283"/>
      <c r="CK52" s="1283"/>
      <c r="CL52" s="1283"/>
      <c r="CM52" s="1283"/>
      <c r="CN52" s="1283"/>
      <c r="CO52" s="1283"/>
      <c r="CP52" s="1283"/>
      <c r="CQ52" s="1284"/>
      <c r="CR52" s="1282">
        <v>17393816</v>
      </c>
      <c r="CS52" s="1283"/>
      <c r="CT52" s="1283"/>
      <c r="CU52" s="1283"/>
      <c r="CV52" s="1283"/>
      <c r="CW52" s="1283"/>
      <c r="CX52" s="1283"/>
      <c r="CY52" s="1283"/>
      <c r="CZ52" s="1283"/>
      <c r="DA52" s="1283"/>
      <c r="DB52" s="1283"/>
      <c r="DC52" s="1283"/>
      <c r="DD52" s="1283"/>
      <c r="DE52" s="1283"/>
      <c r="DF52" s="1283"/>
      <c r="DG52" s="1283"/>
      <c r="DH52" s="1283"/>
      <c r="DI52" s="1284"/>
      <c r="DJ52" s="1282">
        <v>15858695</v>
      </c>
      <c r="DK52" s="1283"/>
      <c r="DL52" s="1283"/>
      <c r="DM52" s="1283"/>
      <c r="DN52" s="1283"/>
      <c r="DO52" s="1283"/>
      <c r="DP52" s="1283"/>
      <c r="DQ52" s="1283"/>
      <c r="DR52" s="1283"/>
      <c r="DS52" s="1283"/>
      <c r="DT52" s="1283"/>
      <c r="DU52" s="1283"/>
      <c r="DV52" s="1283"/>
      <c r="DW52" s="1283"/>
      <c r="DX52" s="1283"/>
      <c r="DY52" s="1283"/>
      <c r="DZ52" s="1284"/>
    </row>
    <row r="53" spans="1:130" x14ac:dyDescent="0.2">
      <c r="A53" s="1199" t="s">
        <v>941</v>
      </c>
      <c r="B53" s="1200"/>
      <c r="C53" s="1200"/>
      <c r="D53" s="1200"/>
      <c r="E53" s="1200"/>
      <c r="F53" s="1200"/>
      <c r="G53" s="1200"/>
      <c r="H53" s="1200"/>
      <c r="I53" s="1200"/>
      <c r="J53" s="1200"/>
      <c r="K53" s="1200"/>
      <c r="L53" s="1200"/>
      <c r="M53" s="1200"/>
      <c r="N53" s="1200"/>
      <c r="O53" s="1200"/>
      <c r="P53" s="1200"/>
      <c r="Q53" s="1200"/>
      <c r="R53" s="1200"/>
      <c r="S53" s="1200"/>
      <c r="T53" s="1200"/>
      <c r="U53" s="1200"/>
      <c r="V53" s="1200"/>
      <c r="W53" s="1200"/>
      <c r="X53" s="1200"/>
      <c r="Y53" s="1200"/>
      <c r="Z53" s="1200"/>
      <c r="AA53" s="1200"/>
      <c r="AB53" s="1200"/>
      <c r="AC53" s="1200"/>
      <c r="AD53" s="1200"/>
      <c r="AE53" s="1200"/>
      <c r="AF53" s="1200"/>
      <c r="AG53" s="1200"/>
      <c r="AH53" s="1200"/>
      <c r="AI53" s="1200"/>
      <c r="AJ53" s="1200"/>
      <c r="AK53" s="1200"/>
      <c r="AL53" s="1200"/>
      <c r="AM53" s="1200"/>
      <c r="AN53" s="1200"/>
      <c r="AO53" s="1200"/>
      <c r="AP53" s="1200"/>
      <c r="AQ53" s="1200"/>
      <c r="AR53" s="1200"/>
      <c r="AS53" s="1200"/>
      <c r="AT53" s="1200"/>
      <c r="AU53" s="1200"/>
      <c r="AV53" s="1200"/>
      <c r="AW53" s="1200"/>
      <c r="AX53" s="1200"/>
      <c r="AY53" s="1200"/>
      <c r="AZ53" s="1200"/>
      <c r="BA53" s="1200"/>
      <c r="BB53" s="1200"/>
      <c r="BC53" s="1200"/>
      <c r="BD53" s="1200"/>
      <c r="BE53" s="1200"/>
      <c r="BF53" s="1200"/>
      <c r="BG53" s="1200"/>
      <c r="BH53" s="1200"/>
      <c r="BI53" s="1200"/>
      <c r="BJ53" s="1200"/>
      <c r="BK53" s="1200"/>
      <c r="BL53" s="1200"/>
      <c r="BM53" s="1200"/>
      <c r="BN53" s="1200"/>
      <c r="BO53" s="1200"/>
      <c r="BP53" s="1200"/>
      <c r="BQ53" s="1200"/>
      <c r="BR53" s="1200"/>
      <c r="BS53" s="1200"/>
      <c r="BT53" s="1200"/>
      <c r="BU53" s="1200"/>
      <c r="BV53" s="1200"/>
      <c r="BW53" s="1200"/>
      <c r="BX53" s="1200"/>
      <c r="BY53" s="1200"/>
      <c r="BZ53" s="1201"/>
      <c r="CA53" s="525">
        <v>0</v>
      </c>
      <c r="CB53" s="1285"/>
      <c r="CC53" s="1285"/>
      <c r="CD53" s="1285"/>
      <c r="CE53" s="1285"/>
      <c r="CF53" s="1285"/>
      <c r="CG53" s="1285"/>
      <c r="CH53" s="1285"/>
      <c r="CI53" s="1285"/>
      <c r="CJ53" s="1285"/>
      <c r="CK53" s="1285"/>
      <c r="CL53" s="1285"/>
      <c r="CM53" s="1285"/>
      <c r="CN53" s="1285"/>
      <c r="CO53" s="1285"/>
      <c r="CP53" s="1285"/>
      <c r="CQ53" s="526"/>
      <c r="CR53" s="525">
        <v>26351</v>
      </c>
      <c r="CS53" s="1285"/>
      <c r="CT53" s="1285"/>
      <c r="CU53" s="1285"/>
      <c r="CV53" s="1285"/>
      <c r="CW53" s="1285"/>
      <c r="CX53" s="1285"/>
      <c r="CY53" s="1285"/>
      <c r="CZ53" s="1285"/>
      <c r="DA53" s="1285"/>
      <c r="DB53" s="1285"/>
      <c r="DC53" s="1285"/>
      <c r="DD53" s="1285"/>
      <c r="DE53" s="1285"/>
      <c r="DF53" s="1285"/>
      <c r="DG53" s="1285"/>
      <c r="DH53" s="1285"/>
      <c r="DI53" s="526"/>
      <c r="DJ53" s="525">
        <v>178791</v>
      </c>
      <c r="DK53" s="1285"/>
      <c r="DL53" s="1285"/>
      <c r="DM53" s="1285"/>
      <c r="DN53" s="1285"/>
      <c r="DO53" s="1285"/>
      <c r="DP53" s="1285"/>
      <c r="DQ53" s="1285"/>
      <c r="DR53" s="1285"/>
      <c r="DS53" s="1285"/>
      <c r="DT53" s="1285"/>
      <c r="DU53" s="1285"/>
      <c r="DV53" s="1285"/>
      <c r="DW53" s="1285"/>
      <c r="DX53" s="1285"/>
      <c r="DY53" s="1285"/>
      <c r="DZ53" s="526"/>
    </row>
    <row r="54" spans="1:130" x14ac:dyDescent="0.2">
      <c r="A54" s="1199" t="s">
        <v>939</v>
      </c>
      <c r="B54" s="1200"/>
      <c r="C54" s="1200"/>
      <c r="D54" s="1200"/>
      <c r="E54" s="1200"/>
      <c r="F54" s="1200"/>
      <c r="G54" s="1200"/>
      <c r="H54" s="1200"/>
      <c r="I54" s="1200"/>
      <c r="J54" s="1200"/>
      <c r="K54" s="1200"/>
      <c r="L54" s="1200"/>
      <c r="M54" s="1200"/>
      <c r="N54" s="1200"/>
      <c r="O54" s="1200"/>
      <c r="P54" s="1200"/>
      <c r="Q54" s="1200"/>
      <c r="R54" s="1200"/>
      <c r="S54" s="1200"/>
      <c r="T54" s="1200"/>
      <c r="U54" s="1200"/>
      <c r="V54" s="1200"/>
      <c r="W54" s="1200"/>
      <c r="X54" s="1200"/>
      <c r="Y54" s="1200"/>
      <c r="Z54" s="1200"/>
      <c r="AA54" s="1200"/>
      <c r="AB54" s="1200"/>
      <c r="AC54" s="1200"/>
      <c r="AD54" s="1200"/>
      <c r="AE54" s="1200"/>
      <c r="AF54" s="1200"/>
      <c r="AG54" s="1200"/>
      <c r="AH54" s="1200"/>
      <c r="AI54" s="1200"/>
      <c r="AJ54" s="1200"/>
      <c r="AK54" s="1200"/>
      <c r="AL54" s="1200"/>
      <c r="AM54" s="1200"/>
      <c r="AN54" s="1200"/>
      <c r="AO54" s="1200"/>
      <c r="AP54" s="1200"/>
      <c r="AQ54" s="1200"/>
      <c r="AR54" s="1200"/>
      <c r="AS54" s="1200"/>
      <c r="AT54" s="1200"/>
      <c r="AU54" s="1200"/>
      <c r="AV54" s="1200"/>
      <c r="AW54" s="1200"/>
      <c r="AX54" s="1200"/>
      <c r="AY54" s="1200"/>
      <c r="AZ54" s="1200"/>
      <c r="BA54" s="1200"/>
      <c r="BB54" s="1200"/>
      <c r="BC54" s="1200"/>
      <c r="BD54" s="1200"/>
      <c r="BE54" s="1200"/>
      <c r="BF54" s="1200"/>
      <c r="BG54" s="1200"/>
      <c r="BH54" s="1200"/>
      <c r="BI54" s="1200"/>
      <c r="BJ54" s="1200"/>
      <c r="BK54" s="1200"/>
      <c r="BL54" s="1200"/>
      <c r="BM54" s="1200"/>
      <c r="BN54" s="1200"/>
      <c r="BO54" s="1200"/>
      <c r="BP54" s="1200"/>
      <c r="BQ54" s="1200"/>
      <c r="BR54" s="1200"/>
      <c r="BS54" s="1200"/>
      <c r="BT54" s="1200"/>
      <c r="BU54" s="1200"/>
      <c r="BV54" s="1200"/>
      <c r="BW54" s="1200"/>
      <c r="BX54" s="1200"/>
      <c r="BY54" s="1200"/>
      <c r="BZ54" s="1201"/>
      <c r="CA54" s="525">
        <v>705610</v>
      </c>
      <c r="CB54" s="1285"/>
      <c r="CC54" s="1285"/>
      <c r="CD54" s="1285"/>
      <c r="CE54" s="1285"/>
      <c r="CF54" s="1285"/>
      <c r="CG54" s="1285"/>
      <c r="CH54" s="1285"/>
      <c r="CI54" s="1285"/>
      <c r="CJ54" s="1285"/>
      <c r="CK54" s="1285"/>
      <c r="CL54" s="1285"/>
      <c r="CM54" s="1285"/>
      <c r="CN54" s="1285"/>
      <c r="CO54" s="1285"/>
      <c r="CP54" s="1285"/>
      <c r="CQ54" s="526"/>
      <c r="CR54" s="525">
        <v>4925576</v>
      </c>
      <c r="CS54" s="1285"/>
      <c r="CT54" s="1285"/>
      <c r="CU54" s="1285"/>
      <c r="CV54" s="1285"/>
      <c r="CW54" s="1285"/>
      <c r="CX54" s="1285"/>
      <c r="CY54" s="1285"/>
      <c r="CZ54" s="1285"/>
      <c r="DA54" s="1285"/>
      <c r="DB54" s="1285"/>
      <c r="DC54" s="1285"/>
      <c r="DD54" s="1285"/>
      <c r="DE54" s="1285"/>
      <c r="DF54" s="1285"/>
      <c r="DG54" s="1285"/>
      <c r="DH54" s="1285"/>
      <c r="DI54" s="526"/>
      <c r="DJ54" s="525">
        <v>5307211</v>
      </c>
      <c r="DK54" s="1285"/>
      <c r="DL54" s="1285"/>
      <c r="DM54" s="1285"/>
      <c r="DN54" s="1285"/>
      <c r="DO54" s="1285"/>
      <c r="DP54" s="1285"/>
      <c r="DQ54" s="1285"/>
      <c r="DR54" s="1285"/>
      <c r="DS54" s="1285"/>
      <c r="DT54" s="1285"/>
      <c r="DU54" s="1285"/>
      <c r="DV54" s="1285"/>
      <c r="DW54" s="1285"/>
      <c r="DX54" s="1285"/>
      <c r="DY54" s="1285"/>
      <c r="DZ54" s="526"/>
    </row>
    <row r="55" spans="1:130" x14ac:dyDescent="0.2">
      <c r="A55" s="1199" t="s">
        <v>943</v>
      </c>
      <c r="B55" s="1200"/>
      <c r="C55" s="1200"/>
      <c r="D55" s="1200"/>
      <c r="E55" s="1200"/>
      <c r="F55" s="1200"/>
      <c r="G55" s="1200"/>
      <c r="H55" s="1200"/>
      <c r="I55" s="1200"/>
      <c r="J55" s="1200"/>
      <c r="K55" s="1200"/>
      <c r="L55" s="1200"/>
      <c r="M55" s="1200"/>
      <c r="N55" s="1200"/>
      <c r="O55" s="1200"/>
      <c r="P55" s="1200"/>
      <c r="Q55" s="1200"/>
      <c r="R55" s="1200"/>
      <c r="S55" s="1200"/>
      <c r="T55" s="1200"/>
      <c r="U55" s="1200"/>
      <c r="V55" s="1200"/>
      <c r="W55" s="1200"/>
      <c r="X55" s="1200"/>
      <c r="Y55" s="1200"/>
      <c r="Z55" s="1200"/>
      <c r="AA55" s="1200"/>
      <c r="AB55" s="1200"/>
      <c r="AC55" s="1200"/>
      <c r="AD55" s="1200"/>
      <c r="AE55" s="1200"/>
      <c r="AF55" s="1200"/>
      <c r="AG55" s="1200"/>
      <c r="AH55" s="1200"/>
      <c r="AI55" s="1200"/>
      <c r="AJ55" s="1200"/>
      <c r="AK55" s="1200"/>
      <c r="AL55" s="1200"/>
      <c r="AM55" s="1200"/>
      <c r="AN55" s="1200"/>
      <c r="AO55" s="1200"/>
      <c r="AP55" s="1200"/>
      <c r="AQ55" s="1200"/>
      <c r="AR55" s="1200"/>
      <c r="AS55" s="1200"/>
      <c r="AT55" s="1200"/>
      <c r="AU55" s="1200"/>
      <c r="AV55" s="1200"/>
      <c r="AW55" s="1200"/>
      <c r="AX55" s="1200"/>
      <c r="AY55" s="1200"/>
      <c r="AZ55" s="1200"/>
      <c r="BA55" s="1200"/>
      <c r="BB55" s="1200"/>
      <c r="BC55" s="1200"/>
      <c r="BD55" s="1200"/>
      <c r="BE55" s="1200"/>
      <c r="BF55" s="1200"/>
      <c r="BG55" s="1200"/>
      <c r="BH55" s="1200"/>
      <c r="BI55" s="1200"/>
      <c r="BJ55" s="1200"/>
      <c r="BK55" s="1200"/>
      <c r="BL55" s="1200"/>
      <c r="BM55" s="1200"/>
      <c r="BN55" s="1200"/>
      <c r="BO55" s="1200"/>
      <c r="BP55" s="1200"/>
      <c r="BQ55" s="1200"/>
      <c r="BR55" s="1200"/>
      <c r="BS55" s="1200"/>
      <c r="BT55" s="1200"/>
      <c r="BU55" s="1200"/>
      <c r="BV55" s="1200"/>
      <c r="BW55" s="1200"/>
      <c r="BX55" s="1200"/>
      <c r="BY55" s="1200"/>
      <c r="BZ55" s="1201"/>
      <c r="CA55" s="525">
        <v>187579</v>
      </c>
      <c r="CB55" s="1285"/>
      <c r="CC55" s="1285"/>
      <c r="CD55" s="1285"/>
      <c r="CE55" s="1285"/>
      <c r="CF55" s="1285"/>
      <c r="CG55" s="1285"/>
      <c r="CH55" s="1285"/>
      <c r="CI55" s="1285"/>
      <c r="CJ55" s="1285"/>
      <c r="CK55" s="1285"/>
      <c r="CL55" s="1285"/>
      <c r="CM55" s="1285"/>
      <c r="CN55" s="1285"/>
      <c r="CO55" s="1285"/>
      <c r="CP55" s="1285"/>
      <c r="CQ55" s="526"/>
      <c r="CR55" s="525">
        <v>42494</v>
      </c>
      <c r="CS55" s="1285"/>
      <c r="CT55" s="1285"/>
      <c r="CU55" s="1285"/>
      <c r="CV55" s="1285"/>
      <c r="CW55" s="1285"/>
      <c r="CX55" s="1285"/>
      <c r="CY55" s="1285"/>
      <c r="CZ55" s="1285"/>
      <c r="DA55" s="1285"/>
      <c r="DB55" s="1285"/>
      <c r="DC55" s="1285"/>
      <c r="DD55" s="1285"/>
      <c r="DE55" s="1285"/>
      <c r="DF55" s="1285"/>
      <c r="DG55" s="1285"/>
      <c r="DH55" s="1285"/>
      <c r="DI55" s="526"/>
      <c r="DJ55" s="525">
        <v>258451</v>
      </c>
      <c r="DK55" s="1285"/>
      <c r="DL55" s="1285"/>
      <c r="DM55" s="1285"/>
      <c r="DN55" s="1285"/>
      <c r="DO55" s="1285"/>
      <c r="DP55" s="1285"/>
      <c r="DQ55" s="1285"/>
      <c r="DR55" s="1285"/>
      <c r="DS55" s="1285"/>
      <c r="DT55" s="1285"/>
      <c r="DU55" s="1285"/>
      <c r="DV55" s="1285"/>
      <c r="DW55" s="1285"/>
      <c r="DX55" s="1285"/>
      <c r="DY55" s="1285"/>
      <c r="DZ55" s="526"/>
    </row>
    <row r="56" spans="1:130" x14ac:dyDescent="0.2">
      <c r="A56" s="1199" t="s">
        <v>944</v>
      </c>
      <c r="B56" s="1200"/>
      <c r="C56" s="1200"/>
      <c r="D56" s="1200"/>
      <c r="E56" s="1200"/>
      <c r="F56" s="1200"/>
      <c r="G56" s="1200"/>
      <c r="H56" s="1200"/>
      <c r="I56" s="1200"/>
      <c r="J56" s="1200"/>
      <c r="K56" s="1200"/>
      <c r="L56" s="1200"/>
      <c r="M56" s="1200"/>
      <c r="N56" s="1200"/>
      <c r="O56" s="1200"/>
      <c r="P56" s="1200"/>
      <c r="Q56" s="1200"/>
      <c r="R56" s="1200"/>
      <c r="S56" s="1200"/>
      <c r="T56" s="1200"/>
      <c r="U56" s="1200"/>
      <c r="V56" s="1200"/>
      <c r="W56" s="1200"/>
      <c r="X56" s="1200"/>
      <c r="Y56" s="1200"/>
      <c r="Z56" s="1200"/>
      <c r="AA56" s="1200"/>
      <c r="AB56" s="1200"/>
      <c r="AC56" s="1200"/>
      <c r="AD56" s="1200"/>
      <c r="AE56" s="1200"/>
      <c r="AF56" s="1200"/>
      <c r="AG56" s="1200"/>
      <c r="AH56" s="1200"/>
      <c r="AI56" s="1200"/>
      <c r="AJ56" s="1200"/>
      <c r="AK56" s="1200"/>
      <c r="AL56" s="1200"/>
      <c r="AM56" s="1200"/>
      <c r="AN56" s="1200"/>
      <c r="AO56" s="1200"/>
      <c r="AP56" s="1200"/>
      <c r="AQ56" s="1200"/>
      <c r="AR56" s="1200"/>
      <c r="AS56" s="1200"/>
      <c r="AT56" s="1200"/>
      <c r="AU56" s="1200"/>
      <c r="AV56" s="1200"/>
      <c r="AW56" s="1200"/>
      <c r="AX56" s="1200"/>
      <c r="AY56" s="1200"/>
      <c r="AZ56" s="1200"/>
      <c r="BA56" s="1200"/>
      <c r="BB56" s="1200"/>
      <c r="BC56" s="1200"/>
      <c r="BD56" s="1200"/>
      <c r="BE56" s="1200"/>
      <c r="BF56" s="1200"/>
      <c r="BG56" s="1200"/>
      <c r="BH56" s="1200"/>
      <c r="BI56" s="1200"/>
      <c r="BJ56" s="1200"/>
      <c r="BK56" s="1200"/>
      <c r="BL56" s="1200"/>
      <c r="BM56" s="1200"/>
      <c r="BN56" s="1200"/>
      <c r="BO56" s="1200"/>
      <c r="BP56" s="1200"/>
      <c r="BQ56" s="1200"/>
      <c r="BR56" s="1200"/>
      <c r="BS56" s="1200"/>
      <c r="BT56" s="1200"/>
      <c r="BU56" s="1200"/>
      <c r="BV56" s="1200"/>
      <c r="BW56" s="1200"/>
      <c r="BX56" s="1200"/>
      <c r="BY56" s="1200"/>
      <c r="BZ56" s="1201"/>
      <c r="CA56" s="525">
        <v>950557</v>
      </c>
      <c r="CB56" s="1285"/>
      <c r="CC56" s="1285"/>
      <c r="CD56" s="1285"/>
      <c r="CE56" s="1285"/>
      <c r="CF56" s="1285"/>
      <c r="CG56" s="1285"/>
      <c r="CH56" s="1285"/>
      <c r="CI56" s="1285"/>
      <c r="CJ56" s="1285"/>
      <c r="CK56" s="1285"/>
      <c r="CL56" s="1285"/>
      <c r="CM56" s="1285"/>
      <c r="CN56" s="1285"/>
      <c r="CO56" s="1285"/>
      <c r="CP56" s="1285"/>
      <c r="CQ56" s="526"/>
      <c r="CR56" s="525">
        <v>596648</v>
      </c>
      <c r="CS56" s="1285"/>
      <c r="CT56" s="1285"/>
      <c r="CU56" s="1285"/>
      <c r="CV56" s="1285"/>
      <c r="CW56" s="1285"/>
      <c r="CX56" s="1285"/>
      <c r="CY56" s="1285"/>
      <c r="CZ56" s="1285"/>
      <c r="DA56" s="1285"/>
      <c r="DB56" s="1285"/>
      <c r="DC56" s="1285"/>
      <c r="DD56" s="1285"/>
      <c r="DE56" s="1285"/>
      <c r="DF56" s="1285"/>
      <c r="DG56" s="1285"/>
      <c r="DH56" s="1285"/>
      <c r="DI56" s="526"/>
      <c r="DJ56" s="525">
        <v>230004</v>
      </c>
      <c r="DK56" s="1285"/>
      <c r="DL56" s="1285"/>
      <c r="DM56" s="1285"/>
      <c r="DN56" s="1285"/>
      <c r="DO56" s="1285"/>
      <c r="DP56" s="1285"/>
      <c r="DQ56" s="1285"/>
      <c r="DR56" s="1285"/>
      <c r="DS56" s="1285"/>
      <c r="DT56" s="1285"/>
      <c r="DU56" s="1285"/>
      <c r="DV56" s="1285"/>
      <c r="DW56" s="1285"/>
      <c r="DX56" s="1285"/>
      <c r="DY56" s="1285"/>
      <c r="DZ56" s="526"/>
    </row>
    <row r="57" spans="1:130" x14ac:dyDescent="0.2">
      <c r="A57" s="1199" t="s">
        <v>945</v>
      </c>
      <c r="B57" s="1200"/>
      <c r="C57" s="1200"/>
      <c r="D57" s="1200"/>
      <c r="E57" s="1200"/>
      <c r="F57" s="1200"/>
      <c r="G57" s="1200"/>
      <c r="H57" s="1200"/>
      <c r="I57" s="1200"/>
      <c r="J57" s="1200"/>
      <c r="K57" s="1200"/>
      <c r="L57" s="1200"/>
      <c r="M57" s="1200"/>
      <c r="N57" s="1200"/>
      <c r="O57" s="1200"/>
      <c r="P57" s="1200"/>
      <c r="Q57" s="1200"/>
      <c r="R57" s="1200"/>
      <c r="S57" s="1200"/>
      <c r="T57" s="1200"/>
      <c r="U57" s="1200"/>
      <c r="V57" s="1200"/>
      <c r="W57" s="1200"/>
      <c r="X57" s="1200"/>
      <c r="Y57" s="1200"/>
      <c r="Z57" s="1200"/>
      <c r="AA57" s="1200"/>
      <c r="AB57" s="1200"/>
      <c r="AC57" s="1200"/>
      <c r="AD57" s="1200"/>
      <c r="AE57" s="1200"/>
      <c r="AF57" s="1200"/>
      <c r="AG57" s="1200"/>
      <c r="AH57" s="1200"/>
      <c r="AI57" s="1200"/>
      <c r="AJ57" s="1200"/>
      <c r="AK57" s="1200"/>
      <c r="AL57" s="1200"/>
      <c r="AM57" s="1200"/>
      <c r="AN57" s="1200"/>
      <c r="AO57" s="1200"/>
      <c r="AP57" s="1200"/>
      <c r="AQ57" s="1200"/>
      <c r="AR57" s="1200"/>
      <c r="AS57" s="1200"/>
      <c r="AT57" s="1200"/>
      <c r="AU57" s="1200"/>
      <c r="AV57" s="1200"/>
      <c r="AW57" s="1200"/>
      <c r="AX57" s="1200"/>
      <c r="AY57" s="1200"/>
      <c r="AZ57" s="1200"/>
      <c r="BA57" s="1200"/>
      <c r="BB57" s="1200"/>
      <c r="BC57" s="1200"/>
      <c r="BD57" s="1200"/>
      <c r="BE57" s="1200"/>
      <c r="BF57" s="1200"/>
      <c r="BG57" s="1200"/>
      <c r="BH57" s="1200"/>
      <c r="BI57" s="1200"/>
      <c r="BJ57" s="1200"/>
      <c r="BK57" s="1200"/>
      <c r="BL57" s="1200"/>
      <c r="BM57" s="1200"/>
      <c r="BN57" s="1200"/>
      <c r="BO57" s="1200"/>
      <c r="BP57" s="1200"/>
      <c r="BQ57" s="1200"/>
      <c r="BR57" s="1200"/>
      <c r="BS57" s="1200"/>
      <c r="BT57" s="1200"/>
      <c r="BU57" s="1200"/>
      <c r="BV57" s="1200"/>
      <c r="BW57" s="1200"/>
      <c r="BX57" s="1200"/>
      <c r="BY57" s="1200"/>
      <c r="BZ57" s="1201"/>
      <c r="CA57" s="525">
        <v>12356</v>
      </c>
      <c r="CB57" s="1285"/>
      <c r="CC57" s="1285"/>
      <c r="CD57" s="1285"/>
      <c r="CE57" s="1285"/>
      <c r="CF57" s="1285"/>
      <c r="CG57" s="1285"/>
      <c r="CH57" s="1285"/>
      <c r="CI57" s="1285"/>
      <c r="CJ57" s="1285"/>
      <c r="CK57" s="1285"/>
      <c r="CL57" s="1285"/>
      <c r="CM57" s="1285"/>
      <c r="CN57" s="1285"/>
      <c r="CO57" s="1285"/>
      <c r="CP57" s="1285"/>
      <c r="CQ57" s="526"/>
      <c r="CR57" s="525">
        <v>48681</v>
      </c>
      <c r="CS57" s="1285"/>
      <c r="CT57" s="1285"/>
      <c r="CU57" s="1285"/>
      <c r="CV57" s="1285"/>
      <c r="CW57" s="1285"/>
      <c r="CX57" s="1285"/>
      <c r="CY57" s="1285"/>
      <c r="CZ57" s="1285"/>
      <c r="DA57" s="1285"/>
      <c r="DB57" s="1285"/>
      <c r="DC57" s="1285"/>
      <c r="DD57" s="1285"/>
      <c r="DE57" s="1285"/>
      <c r="DF57" s="1285"/>
      <c r="DG57" s="1285"/>
      <c r="DH57" s="1285"/>
      <c r="DI57" s="526"/>
      <c r="DJ57" s="525">
        <v>10393</v>
      </c>
      <c r="DK57" s="1285"/>
      <c r="DL57" s="1285"/>
      <c r="DM57" s="1285"/>
      <c r="DN57" s="1285"/>
      <c r="DO57" s="1285"/>
      <c r="DP57" s="1285"/>
      <c r="DQ57" s="1285"/>
      <c r="DR57" s="1285"/>
      <c r="DS57" s="1285"/>
      <c r="DT57" s="1285"/>
      <c r="DU57" s="1285"/>
      <c r="DV57" s="1285"/>
      <c r="DW57" s="1285"/>
      <c r="DX57" s="1285"/>
      <c r="DY57" s="1285"/>
      <c r="DZ57" s="526"/>
    </row>
    <row r="58" spans="1:130" x14ac:dyDescent="0.2">
      <c r="A58" s="1199" t="s">
        <v>946</v>
      </c>
      <c r="B58" s="1200"/>
      <c r="C58" s="1200"/>
      <c r="D58" s="1200"/>
      <c r="E58" s="1200"/>
      <c r="F58" s="1200"/>
      <c r="G58" s="1200"/>
      <c r="H58" s="1200"/>
      <c r="I58" s="1200"/>
      <c r="J58" s="1200"/>
      <c r="K58" s="1200"/>
      <c r="L58" s="1200"/>
      <c r="M58" s="1200"/>
      <c r="N58" s="1200"/>
      <c r="O58" s="1200"/>
      <c r="P58" s="1200"/>
      <c r="Q58" s="1200"/>
      <c r="R58" s="1200"/>
      <c r="S58" s="1200"/>
      <c r="T58" s="1200"/>
      <c r="U58" s="1200"/>
      <c r="V58" s="1200"/>
      <c r="W58" s="1200"/>
      <c r="X58" s="1200"/>
      <c r="Y58" s="1200"/>
      <c r="Z58" s="1200"/>
      <c r="AA58" s="1200"/>
      <c r="AB58" s="1200"/>
      <c r="AC58" s="1200"/>
      <c r="AD58" s="1200"/>
      <c r="AE58" s="1200"/>
      <c r="AF58" s="1200"/>
      <c r="AG58" s="1200"/>
      <c r="AH58" s="1200"/>
      <c r="AI58" s="1200"/>
      <c r="AJ58" s="1200"/>
      <c r="AK58" s="1200"/>
      <c r="AL58" s="1200"/>
      <c r="AM58" s="1200"/>
      <c r="AN58" s="1200"/>
      <c r="AO58" s="1200"/>
      <c r="AP58" s="1200"/>
      <c r="AQ58" s="1200"/>
      <c r="AR58" s="1200"/>
      <c r="AS58" s="1200"/>
      <c r="AT58" s="1200"/>
      <c r="AU58" s="1200"/>
      <c r="AV58" s="1200"/>
      <c r="AW58" s="1200"/>
      <c r="AX58" s="1200"/>
      <c r="AY58" s="1200"/>
      <c r="AZ58" s="1200"/>
      <c r="BA58" s="1200"/>
      <c r="BB58" s="1200"/>
      <c r="BC58" s="1200"/>
      <c r="BD58" s="1200"/>
      <c r="BE58" s="1200"/>
      <c r="BF58" s="1200"/>
      <c r="BG58" s="1200"/>
      <c r="BH58" s="1200"/>
      <c r="BI58" s="1200"/>
      <c r="BJ58" s="1200"/>
      <c r="BK58" s="1200"/>
      <c r="BL58" s="1200"/>
      <c r="BM58" s="1200"/>
      <c r="BN58" s="1200"/>
      <c r="BO58" s="1200"/>
      <c r="BP58" s="1200"/>
      <c r="BQ58" s="1200"/>
      <c r="BR58" s="1200"/>
      <c r="BS58" s="1200"/>
      <c r="BT58" s="1200"/>
      <c r="BU58" s="1200"/>
      <c r="BV58" s="1200"/>
      <c r="BW58" s="1200"/>
      <c r="BX58" s="1200"/>
      <c r="BY58" s="1200"/>
      <c r="BZ58" s="1201"/>
      <c r="CA58" s="525">
        <v>6222530</v>
      </c>
      <c r="CB58" s="1285"/>
      <c r="CC58" s="1285"/>
      <c r="CD58" s="1285"/>
      <c r="CE58" s="1285"/>
      <c r="CF58" s="1285"/>
      <c r="CG58" s="1285"/>
      <c r="CH58" s="1285"/>
      <c r="CI58" s="1285"/>
      <c r="CJ58" s="1285"/>
      <c r="CK58" s="1285"/>
      <c r="CL58" s="1285"/>
      <c r="CM58" s="1285"/>
      <c r="CN58" s="1285"/>
      <c r="CO58" s="1285"/>
      <c r="CP58" s="1285"/>
      <c r="CQ58" s="526"/>
      <c r="CR58" s="525">
        <v>11754066</v>
      </c>
      <c r="CS58" s="1285"/>
      <c r="CT58" s="1285"/>
      <c r="CU58" s="1285"/>
      <c r="CV58" s="1285"/>
      <c r="CW58" s="1285"/>
      <c r="CX58" s="1285"/>
      <c r="CY58" s="1285"/>
      <c r="CZ58" s="1285"/>
      <c r="DA58" s="1285"/>
      <c r="DB58" s="1285"/>
      <c r="DC58" s="1285"/>
      <c r="DD58" s="1285"/>
      <c r="DE58" s="1285"/>
      <c r="DF58" s="1285"/>
      <c r="DG58" s="1285"/>
      <c r="DH58" s="1285"/>
      <c r="DI58" s="526"/>
      <c r="DJ58" s="525">
        <v>9873845</v>
      </c>
      <c r="DK58" s="1285"/>
      <c r="DL58" s="1285"/>
      <c r="DM58" s="1285"/>
      <c r="DN58" s="1285"/>
      <c r="DO58" s="1285"/>
      <c r="DP58" s="1285"/>
      <c r="DQ58" s="1285"/>
      <c r="DR58" s="1285"/>
      <c r="DS58" s="1285"/>
      <c r="DT58" s="1285"/>
      <c r="DU58" s="1285"/>
      <c r="DV58" s="1285"/>
      <c r="DW58" s="1285"/>
      <c r="DX58" s="1285"/>
      <c r="DY58" s="1285"/>
      <c r="DZ58" s="526"/>
    </row>
    <row r="59" spans="1:130" x14ac:dyDescent="0.2">
      <c r="A59" s="1202" t="s">
        <v>947</v>
      </c>
      <c r="B59" s="1203"/>
      <c r="C59" s="1203"/>
      <c r="D59" s="1203"/>
      <c r="E59" s="1203"/>
      <c r="F59" s="1203"/>
      <c r="G59" s="1203"/>
      <c r="H59" s="1203"/>
      <c r="I59" s="1203"/>
      <c r="J59" s="1203"/>
      <c r="K59" s="1203"/>
      <c r="L59" s="1203"/>
      <c r="M59" s="1203"/>
      <c r="N59" s="1203"/>
      <c r="O59" s="1203"/>
      <c r="P59" s="1203"/>
      <c r="Q59" s="1203"/>
      <c r="R59" s="1203"/>
      <c r="S59" s="1203"/>
      <c r="T59" s="1203"/>
      <c r="U59" s="1203"/>
      <c r="V59" s="1203"/>
      <c r="W59" s="1203"/>
      <c r="X59" s="1203"/>
      <c r="Y59" s="1203"/>
      <c r="Z59" s="1203"/>
      <c r="AA59" s="1203"/>
      <c r="AB59" s="1203"/>
      <c r="AC59" s="1203"/>
      <c r="AD59" s="1203"/>
      <c r="AE59" s="1203"/>
      <c r="AF59" s="1203"/>
      <c r="AG59" s="1203"/>
      <c r="AH59" s="1203"/>
      <c r="AI59" s="1203"/>
      <c r="AJ59" s="1203"/>
      <c r="AK59" s="1203"/>
      <c r="AL59" s="1203"/>
      <c r="AM59" s="1203"/>
      <c r="AN59" s="1203"/>
      <c r="AO59" s="1203"/>
      <c r="AP59" s="1203"/>
      <c r="AQ59" s="1203"/>
      <c r="AR59" s="1203"/>
      <c r="AS59" s="1203"/>
      <c r="AT59" s="1203"/>
      <c r="AU59" s="1203"/>
      <c r="AV59" s="1203"/>
      <c r="AW59" s="1203"/>
      <c r="AX59" s="1203"/>
      <c r="AY59" s="1203"/>
      <c r="AZ59" s="1203"/>
      <c r="BA59" s="1203"/>
      <c r="BB59" s="1203"/>
      <c r="BC59" s="1203"/>
      <c r="BD59" s="1203"/>
      <c r="BE59" s="1203"/>
      <c r="BF59" s="1203"/>
      <c r="BG59" s="1203"/>
      <c r="BH59" s="1203"/>
      <c r="BI59" s="1203"/>
      <c r="BJ59" s="1203"/>
      <c r="BK59" s="1203"/>
      <c r="BL59" s="1203"/>
      <c r="BM59" s="1203"/>
      <c r="BN59" s="1203"/>
      <c r="BO59" s="1203"/>
      <c r="BP59" s="1203"/>
      <c r="BQ59" s="1203"/>
      <c r="BR59" s="1203"/>
      <c r="BS59" s="1203"/>
      <c r="BT59" s="1203"/>
      <c r="BU59" s="1203"/>
      <c r="BV59" s="1203"/>
      <c r="BW59" s="1203"/>
      <c r="BX59" s="1203"/>
      <c r="BY59" s="1203"/>
      <c r="BZ59" s="1204"/>
      <c r="CA59" s="1282">
        <v>382930</v>
      </c>
      <c r="CB59" s="1283"/>
      <c r="CC59" s="1283"/>
      <c r="CD59" s="1283"/>
      <c r="CE59" s="1283"/>
      <c r="CF59" s="1283"/>
      <c r="CG59" s="1283"/>
      <c r="CH59" s="1283"/>
      <c r="CI59" s="1283"/>
      <c r="CJ59" s="1283"/>
      <c r="CK59" s="1283"/>
      <c r="CL59" s="1283"/>
      <c r="CM59" s="1283"/>
      <c r="CN59" s="1283"/>
      <c r="CO59" s="1283"/>
      <c r="CP59" s="1283"/>
      <c r="CQ59" s="1284"/>
      <c r="CR59" s="1282">
        <v>2114290</v>
      </c>
      <c r="CS59" s="1283"/>
      <c r="CT59" s="1283"/>
      <c r="CU59" s="1283"/>
      <c r="CV59" s="1283"/>
      <c r="CW59" s="1283"/>
      <c r="CX59" s="1283"/>
      <c r="CY59" s="1283"/>
      <c r="CZ59" s="1283"/>
      <c r="DA59" s="1283"/>
      <c r="DB59" s="1283"/>
      <c r="DC59" s="1283"/>
      <c r="DD59" s="1283"/>
      <c r="DE59" s="1283"/>
      <c r="DF59" s="1283"/>
      <c r="DG59" s="1283"/>
      <c r="DH59" s="1283"/>
      <c r="DI59" s="1284"/>
      <c r="DJ59" s="1282">
        <v>2043801</v>
      </c>
      <c r="DK59" s="1283"/>
      <c r="DL59" s="1283"/>
      <c r="DM59" s="1283"/>
      <c r="DN59" s="1283"/>
      <c r="DO59" s="1283"/>
      <c r="DP59" s="1283"/>
      <c r="DQ59" s="1283"/>
      <c r="DR59" s="1283"/>
      <c r="DS59" s="1283"/>
      <c r="DT59" s="1283"/>
      <c r="DU59" s="1283"/>
      <c r="DV59" s="1283"/>
      <c r="DW59" s="1283"/>
      <c r="DX59" s="1283"/>
      <c r="DY59" s="1283"/>
      <c r="DZ59" s="1284"/>
    </row>
    <row r="60" spans="1:130" x14ac:dyDescent="0.2">
      <c r="A60" s="1199" t="s">
        <v>948</v>
      </c>
      <c r="B60" s="1200"/>
      <c r="C60" s="1200"/>
      <c r="D60" s="1200"/>
      <c r="E60" s="1200"/>
      <c r="F60" s="1200"/>
      <c r="G60" s="1200"/>
      <c r="H60" s="1200"/>
      <c r="I60" s="1200"/>
      <c r="J60" s="1200"/>
      <c r="K60" s="1200"/>
      <c r="L60" s="1200"/>
      <c r="M60" s="1200"/>
      <c r="N60" s="1200"/>
      <c r="O60" s="1200"/>
      <c r="P60" s="1200"/>
      <c r="Q60" s="1200"/>
      <c r="R60" s="1200"/>
      <c r="S60" s="1200"/>
      <c r="T60" s="1200"/>
      <c r="U60" s="1200"/>
      <c r="V60" s="1200"/>
      <c r="W60" s="1200"/>
      <c r="X60" s="1200"/>
      <c r="Y60" s="1200"/>
      <c r="Z60" s="1200"/>
      <c r="AA60" s="1200"/>
      <c r="AB60" s="1200"/>
      <c r="AC60" s="1200"/>
      <c r="AD60" s="1200"/>
      <c r="AE60" s="1200"/>
      <c r="AF60" s="1200"/>
      <c r="AG60" s="1200"/>
      <c r="AH60" s="1200"/>
      <c r="AI60" s="1200"/>
      <c r="AJ60" s="1200"/>
      <c r="AK60" s="1200"/>
      <c r="AL60" s="1200"/>
      <c r="AM60" s="1200"/>
      <c r="AN60" s="1200"/>
      <c r="AO60" s="1200"/>
      <c r="AP60" s="1200"/>
      <c r="AQ60" s="1200"/>
      <c r="AR60" s="1200"/>
      <c r="AS60" s="1200"/>
      <c r="AT60" s="1200"/>
      <c r="AU60" s="1200"/>
      <c r="AV60" s="1200"/>
      <c r="AW60" s="1200"/>
      <c r="AX60" s="1200"/>
      <c r="AY60" s="1200"/>
      <c r="AZ60" s="1200"/>
      <c r="BA60" s="1200"/>
      <c r="BB60" s="1200"/>
      <c r="BC60" s="1200"/>
      <c r="BD60" s="1200"/>
      <c r="BE60" s="1200"/>
      <c r="BF60" s="1200"/>
      <c r="BG60" s="1200"/>
      <c r="BH60" s="1200"/>
      <c r="BI60" s="1200"/>
      <c r="BJ60" s="1200"/>
      <c r="BK60" s="1200"/>
      <c r="BL60" s="1200"/>
      <c r="BM60" s="1200"/>
      <c r="BN60" s="1200"/>
      <c r="BO60" s="1200"/>
      <c r="BP60" s="1200"/>
      <c r="BQ60" s="1200"/>
      <c r="BR60" s="1200"/>
      <c r="BS60" s="1200"/>
      <c r="BT60" s="1200"/>
      <c r="BU60" s="1200"/>
      <c r="BV60" s="1200"/>
      <c r="BW60" s="1200"/>
      <c r="BX60" s="1200"/>
      <c r="BY60" s="1200"/>
      <c r="BZ60" s="1201"/>
      <c r="CA60" s="525">
        <v>160</v>
      </c>
      <c r="CB60" s="1285"/>
      <c r="CC60" s="1285"/>
      <c r="CD60" s="1285"/>
      <c r="CE60" s="1285"/>
      <c r="CF60" s="1285"/>
      <c r="CG60" s="1285"/>
      <c r="CH60" s="1285"/>
      <c r="CI60" s="1285"/>
      <c r="CJ60" s="1285"/>
      <c r="CK60" s="1285"/>
      <c r="CL60" s="1285"/>
      <c r="CM60" s="1285"/>
      <c r="CN60" s="1285"/>
      <c r="CO60" s="1285"/>
      <c r="CP60" s="1285"/>
      <c r="CQ60" s="526"/>
      <c r="CR60" s="525">
        <v>654286</v>
      </c>
      <c r="CS60" s="1285"/>
      <c r="CT60" s="1285"/>
      <c r="CU60" s="1285"/>
      <c r="CV60" s="1285"/>
      <c r="CW60" s="1285"/>
      <c r="CX60" s="1285"/>
      <c r="CY60" s="1285"/>
      <c r="CZ60" s="1285"/>
      <c r="DA60" s="1285"/>
      <c r="DB60" s="1285"/>
      <c r="DC60" s="1285"/>
      <c r="DD60" s="1285"/>
      <c r="DE60" s="1285"/>
      <c r="DF60" s="1285"/>
      <c r="DG60" s="1285"/>
      <c r="DH60" s="1285"/>
      <c r="DI60" s="526"/>
      <c r="DJ60" s="525">
        <v>1024027</v>
      </c>
      <c r="DK60" s="1285"/>
      <c r="DL60" s="1285"/>
      <c r="DM60" s="1285"/>
      <c r="DN60" s="1285"/>
      <c r="DO60" s="1285"/>
      <c r="DP60" s="1285"/>
      <c r="DQ60" s="1285"/>
      <c r="DR60" s="1285"/>
      <c r="DS60" s="1285"/>
      <c r="DT60" s="1285"/>
      <c r="DU60" s="1285"/>
      <c r="DV60" s="1285"/>
      <c r="DW60" s="1285"/>
      <c r="DX60" s="1285"/>
      <c r="DY60" s="1285"/>
      <c r="DZ60" s="526"/>
    </row>
    <row r="61" spans="1:130" x14ac:dyDescent="0.2">
      <c r="A61" s="1199" t="s">
        <v>949</v>
      </c>
      <c r="B61" s="1200"/>
      <c r="C61" s="1200"/>
      <c r="D61" s="1200"/>
      <c r="E61" s="1200"/>
      <c r="F61" s="1200"/>
      <c r="G61" s="1200"/>
      <c r="H61" s="1200"/>
      <c r="I61" s="1200"/>
      <c r="J61" s="1200"/>
      <c r="K61" s="1200"/>
      <c r="L61" s="1200"/>
      <c r="M61" s="1200"/>
      <c r="N61" s="1200"/>
      <c r="O61" s="1200"/>
      <c r="P61" s="1200"/>
      <c r="Q61" s="1200"/>
      <c r="R61" s="1200"/>
      <c r="S61" s="1200"/>
      <c r="T61" s="1200"/>
      <c r="U61" s="1200"/>
      <c r="V61" s="1200"/>
      <c r="W61" s="1200"/>
      <c r="X61" s="1200"/>
      <c r="Y61" s="1200"/>
      <c r="Z61" s="1200"/>
      <c r="AA61" s="1200"/>
      <c r="AB61" s="1200"/>
      <c r="AC61" s="1200"/>
      <c r="AD61" s="1200"/>
      <c r="AE61" s="1200"/>
      <c r="AF61" s="1200"/>
      <c r="AG61" s="1200"/>
      <c r="AH61" s="1200"/>
      <c r="AI61" s="1200"/>
      <c r="AJ61" s="1200"/>
      <c r="AK61" s="1200"/>
      <c r="AL61" s="1200"/>
      <c r="AM61" s="1200"/>
      <c r="AN61" s="1200"/>
      <c r="AO61" s="1200"/>
      <c r="AP61" s="1200"/>
      <c r="AQ61" s="1200"/>
      <c r="AR61" s="1200"/>
      <c r="AS61" s="1200"/>
      <c r="AT61" s="1200"/>
      <c r="AU61" s="1200"/>
      <c r="AV61" s="1200"/>
      <c r="AW61" s="1200"/>
      <c r="AX61" s="1200"/>
      <c r="AY61" s="1200"/>
      <c r="AZ61" s="1200"/>
      <c r="BA61" s="1200"/>
      <c r="BB61" s="1200"/>
      <c r="BC61" s="1200"/>
      <c r="BD61" s="1200"/>
      <c r="BE61" s="1200"/>
      <c r="BF61" s="1200"/>
      <c r="BG61" s="1200"/>
      <c r="BH61" s="1200"/>
      <c r="BI61" s="1200"/>
      <c r="BJ61" s="1200"/>
      <c r="BK61" s="1200"/>
      <c r="BL61" s="1200"/>
      <c r="BM61" s="1200"/>
      <c r="BN61" s="1200"/>
      <c r="BO61" s="1200"/>
      <c r="BP61" s="1200"/>
      <c r="BQ61" s="1200"/>
      <c r="BR61" s="1200"/>
      <c r="BS61" s="1200"/>
      <c r="BT61" s="1200"/>
      <c r="BU61" s="1200"/>
      <c r="BV61" s="1200"/>
      <c r="BW61" s="1200"/>
      <c r="BX61" s="1200"/>
      <c r="BY61" s="1200"/>
      <c r="BZ61" s="1201"/>
      <c r="CA61" s="525">
        <v>188648</v>
      </c>
      <c r="CB61" s="1285"/>
      <c r="CC61" s="1285"/>
      <c r="CD61" s="1285"/>
      <c r="CE61" s="1285"/>
      <c r="CF61" s="1285"/>
      <c r="CG61" s="1285"/>
      <c r="CH61" s="1285"/>
      <c r="CI61" s="1285"/>
      <c r="CJ61" s="1285"/>
      <c r="CK61" s="1285"/>
      <c r="CL61" s="1285"/>
      <c r="CM61" s="1285"/>
      <c r="CN61" s="1285"/>
      <c r="CO61" s="1285"/>
      <c r="CP61" s="1285"/>
      <c r="CQ61" s="526"/>
      <c r="CR61" s="525">
        <v>650516</v>
      </c>
      <c r="CS61" s="1285"/>
      <c r="CT61" s="1285"/>
      <c r="CU61" s="1285"/>
      <c r="CV61" s="1285"/>
      <c r="CW61" s="1285"/>
      <c r="CX61" s="1285"/>
      <c r="CY61" s="1285"/>
      <c r="CZ61" s="1285"/>
      <c r="DA61" s="1285"/>
      <c r="DB61" s="1285"/>
      <c r="DC61" s="1285"/>
      <c r="DD61" s="1285"/>
      <c r="DE61" s="1285"/>
      <c r="DF61" s="1285"/>
      <c r="DG61" s="1285"/>
      <c r="DH61" s="1285"/>
      <c r="DI61" s="526"/>
      <c r="DJ61" s="525">
        <v>408536</v>
      </c>
      <c r="DK61" s="1285"/>
      <c r="DL61" s="1285"/>
      <c r="DM61" s="1285"/>
      <c r="DN61" s="1285"/>
      <c r="DO61" s="1285"/>
      <c r="DP61" s="1285"/>
      <c r="DQ61" s="1285"/>
      <c r="DR61" s="1285"/>
      <c r="DS61" s="1285"/>
      <c r="DT61" s="1285"/>
      <c r="DU61" s="1285"/>
      <c r="DV61" s="1285"/>
      <c r="DW61" s="1285"/>
      <c r="DX61" s="1285"/>
      <c r="DY61" s="1285"/>
      <c r="DZ61" s="526"/>
    </row>
    <row r="62" spans="1:130" x14ac:dyDescent="0.2">
      <c r="A62" s="1199" t="s">
        <v>950</v>
      </c>
      <c r="B62" s="1200"/>
      <c r="C62" s="1200"/>
      <c r="D62" s="1200"/>
      <c r="E62" s="1200"/>
      <c r="F62" s="1200"/>
      <c r="G62" s="1200"/>
      <c r="H62" s="1200"/>
      <c r="I62" s="1200"/>
      <c r="J62" s="1200"/>
      <c r="K62" s="1200"/>
      <c r="L62" s="1200"/>
      <c r="M62" s="1200"/>
      <c r="N62" s="1200"/>
      <c r="O62" s="1200"/>
      <c r="P62" s="1200"/>
      <c r="Q62" s="1200"/>
      <c r="R62" s="1200"/>
      <c r="S62" s="1200"/>
      <c r="T62" s="1200"/>
      <c r="U62" s="1200"/>
      <c r="V62" s="1200"/>
      <c r="W62" s="1200"/>
      <c r="X62" s="1200"/>
      <c r="Y62" s="1200"/>
      <c r="Z62" s="1200"/>
      <c r="AA62" s="1200"/>
      <c r="AB62" s="1200"/>
      <c r="AC62" s="1200"/>
      <c r="AD62" s="1200"/>
      <c r="AE62" s="1200"/>
      <c r="AF62" s="1200"/>
      <c r="AG62" s="1200"/>
      <c r="AH62" s="1200"/>
      <c r="AI62" s="1200"/>
      <c r="AJ62" s="1200"/>
      <c r="AK62" s="1200"/>
      <c r="AL62" s="1200"/>
      <c r="AM62" s="1200"/>
      <c r="AN62" s="1200"/>
      <c r="AO62" s="1200"/>
      <c r="AP62" s="1200"/>
      <c r="AQ62" s="1200"/>
      <c r="AR62" s="1200"/>
      <c r="AS62" s="1200"/>
      <c r="AT62" s="1200"/>
      <c r="AU62" s="1200"/>
      <c r="AV62" s="1200"/>
      <c r="AW62" s="1200"/>
      <c r="AX62" s="1200"/>
      <c r="AY62" s="1200"/>
      <c r="AZ62" s="1200"/>
      <c r="BA62" s="1200"/>
      <c r="BB62" s="1200"/>
      <c r="BC62" s="1200"/>
      <c r="BD62" s="1200"/>
      <c r="BE62" s="1200"/>
      <c r="BF62" s="1200"/>
      <c r="BG62" s="1200"/>
      <c r="BH62" s="1200"/>
      <c r="BI62" s="1200"/>
      <c r="BJ62" s="1200"/>
      <c r="BK62" s="1200"/>
      <c r="BL62" s="1200"/>
      <c r="BM62" s="1200"/>
      <c r="BN62" s="1200"/>
      <c r="BO62" s="1200"/>
      <c r="BP62" s="1200"/>
      <c r="BQ62" s="1200"/>
      <c r="BR62" s="1200"/>
      <c r="BS62" s="1200"/>
      <c r="BT62" s="1200"/>
      <c r="BU62" s="1200"/>
      <c r="BV62" s="1200"/>
      <c r="BW62" s="1200"/>
      <c r="BX62" s="1200"/>
      <c r="BY62" s="1200"/>
      <c r="BZ62" s="1201"/>
      <c r="CA62" s="525">
        <v>194122</v>
      </c>
      <c r="CB62" s="1285"/>
      <c r="CC62" s="1285"/>
      <c r="CD62" s="1285"/>
      <c r="CE62" s="1285"/>
      <c r="CF62" s="1285"/>
      <c r="CG62" s="1285"/>
      <c r="CH62" s="1285"/>
      <c r="CI62" s="1285"/>
      <c r="CJ62" s="1285"/>
      <c r="CK62" s="1285"/>
      <c r="CL62" s="1285"/>
      <c r="CM62" s="1285"/>
      <c r="CN62" s="1285"/>
      <c r="CO62" s="1285"/>
      <c r="CP62" s="1285"/>
      <c r="CQ62" s="526"/>
      <c r="CR62" s="525">
        <v>809488</v>
      </c>
      <c r="CS62" s="1285"/>
      <c r="CT62" s="1285"/>
      <c r="CU62" s="1285"/>
      <c r="CV62" s="1285"/>
      <c r="CW62" s="1285"/>
      <c r="CX62" s="1285"/>
      <c r="CY62" s="1285"/>
      <c r="CZ62" s="1285"/>
      <c r="DA62" s="1285"/>
      <c r="DB62" s="1285"/>
      <c r="DC62" s="1285"/>
      <c r="DD62" s="1285"/>
      <c r="DE62" s="1285"/>
      <c r="DF62" s="1285"/>
      <c r="DG62" s="1285"/>
      <c r="DH62" s="1285"/>
      <c r="DI62" s="526"/>
      <c r="DJ62" s="525">
        <v>611238</v>
      </c>
      <c r="DK62" s="1285"/>
      <c r="DL62" s="1285"/>
      <c r="DM62" s="1285"/>
      <c r="DN62" s="1285"/>
      <c r="DO62" s="1285"/>
      <c r="DP62" s="1285"/>
      <c r="DQ62" s="1285"/>
      <c r="DR62" s="1285"/>
      <c r="DS62" s="1285"/>
      <c r="DT62" s="1285"/>
      <c r="DU62" s="1285"/>
      <c r="DV62" s="1285"/>
      <c r="DW62" s="1285"/>
      <c r="DX62" s="1285"/>
      <c r="DY62" s="1285"/>
      <c r="DZ62" s="526"/>
    </row>
    <row r="65" spans="1:130" ht="15" x14ac:dyDescent="0.25">
      <c r="A65" s="556" t="s">
        <v>1119</v>
      </c>
      <c r="B65" s="1281"/>
      <c r="C65" s="1281"/>
      <c r="D65" s="1281"/>
      <c r="E65" s="1281"/>
      <c r="F65" s="1281"/>
      <c r="G65" s="1281"/>
      <c r="H65" s="1281"/>
      <c r="I65" s="1281"/>
      <c r="J65" s="1281"/>
      <c r="K65" s="1281"/>
      <c r="L65" s="1281"/>
      <c r="M65" s="1281"/>
      <c r="N65" s="1281"/>
      <c r="O65" s="1281"/>
      <c r="P65" s="1281"/>
      <c r="Q65" s="1281"/>
      <c r="R65" s="1281"/>
      <c r="S65" s="1281"/>
      <c r="T65" s="1281"/>
      <c r="U65" s="1281"/>
      <c r="V65" s="1281"/>
      <c r="W65" s="1281"/>
      <c r="X65" s="1281"/>
      <c r="Y65" s="1281"/>
      <c r="Z65" s="1281"/>
      <c r="AA65" s="1281"/>
      <c r="AB65" s="1281"/>
      <c r="AC65" s="1281"/>
      <c r="AD65" s="1281"/>
      <c r="AE65" s="1281"/>
      <c r="AF65" s="1281"/>
      <c r="AG65" s="1281"/>
      <c r="AH65" s="1281"/>
      <c r="AI65" s="1281"/>
      <c r="AJ65" s="1281"/>
      <c r="AK65" s="1281"/>
      <c r="AL65" s="1281"/>
      <c r="AM65" s="1281"/>
      <c r="AN65" s="1281"/>
      <c r="AO65" s="1281"/>
      <c r="AP65" s="1281"/>
      <c r="AQ65" s="1281"/>
      <c r="AR65" s="1281"/>
      <c r="AS65" s="1281"/>
      <c r="AT65" s="1281"/>
      <c r="AU65" s="1281"/>
      <c r="AV65" s="1281"/>
      <c r="AW65" s="1281"/>
      <c r="AX65" s="1281"/>
      <c r="AY65" s="1281"/>
      <c r="AZ65" s="1281"/>
      <c r="BA65" s="1281"/>
      <c r="BB65" s="1281"/>
      <c r="BC65" s="1281"/>
      <c r="BD65" s="1281"/>
      <c r="BE65" s="1281"/>
      <c r="BF65" s="1281"/>
      <c r="BG65" s="1281"/>
      <c r="BH65" s="1281"/>
      <c r="BI65" s="1281"/>
      <c r="BJ65" s="1281"/>
      <c r="BK65" s="1281"/>
      <c r="BL65" s="1281"/>
      <c r="BM65" s="1281"/>
      <c r="BN65" s="1281"/>
      <c r="BO65" s="1281"/>
      <c r="BP65" s="1281"/>
      <c r="BQ65" s="1281"/>
      <c r="BR65" s="1281"/>
      <c r="BS65" s="1281"/>
      <c r="BT65" s="1281"/>
      <c r="BU65" s="1281"/>
      <c r="BV65" s="1281"/>
      <c r="BW65" s="1281"/>
      <c r="BX65" s="1281"/>
      <c r="BY65" s="1281"/>
      <c r="BZ65" s="1281"/>
      <c r="CA65" s="1281"/>
      <c r="CB65" s="1281"/>
      <c r="CC65" s="1281"/>
      <c r="CD65" s="1281"/>
      <c r="CE65" s="1281"/>
      <c r="CF65" s="1281"/>
      <c r="CG65" s="1281"/>
      <c r="CH65" s="1281"/>
      <c r="CI65" s="1281"/>
      <c r="CJ65" s="1281"/>
      <c r="CK65" s="1281"/>
      <c r="CL65" s="1281"/>
      <c r="CM65" s="1281"/>
      <c r="CN65" s="1281"/>
      <c r="CO65" s="1281"/>
      <c r="CP65" s="1281"/>
      <c r="CQ65" s="1281"/>
      <c r="CR65" s="1281"/>
      <c r="CS65" s="1281"/>
      <c r="CT65" s="1281"/>
      <c r="CU65" s="1281"/>
      <c r="CV65" s="1281"/>
      <c r="CW65" s="1281"/>
      <c r="CX65" s="1281"/>
      <c r="CY65" s="1281"/>
      <c r="CZ65" s="1281"/>
      <c r="DA65" s="1281"/>
      <c r="DB65" s="1281"/>
      <c r="DC65" s="1281"/>
      <c r="DD65" s="1281"/>
      <c r="DE65" s="1281"/>
      <c r="DF65" s="1281"/>
      <c r="DG65" s="1281"/>
      <c r="DH65" s="1281"/>
      <c r="DI65" s="1281"/>
      <c r="DJ65" s="1281"/>
      <c r="DK65" s="1281"/>
      <c r="DL65" s="1281"/>
      <c r="DM65" s="1281"/>
      <c r="DN65" s="1281"/>
      <c r="DO65" s="1281"/>
      <c r="DP65" s="1281"/>
      <c r="DQ65" s="1281"/>
      <c r="DR65" s="1281"/>
      <c r="DS65" s="1281"/>
      <c r="DT65" s="1281"/>
      <c r="DU65" s="1281"/>
      <c r="DV65" s="1281"/>
      <c r="DW65" s="1281"/>
      <c r="DX65" s="1281"/>
      <c r="DY65" s="1281"/>
    </row>
    <row r="66" spans="1:130" x14ac:dyDescent="0.2">
      <c r="A66" s="1236" t="s">
        <v>922</v>
      </c>
      <c r="B66" s="1237"/>
      <c r="C66" s="1237"/>
      <c r="D66" s="1237"/>
      <c r="E66" s="1237"/>
      <c r="F66" s="1237"/>
      <c r="G66" s="1237"/>
      <c r="H66" s="1237"/>
      <c r="I66" s="1237"/>
      <c r="J66" s="1237"/>
      <c r="K66" s="1237"/>
      <c r="L66" s="1237"/>
      <c r="M66" s="1237"/>
      <c r="N66" s="1237"/>
      <c r="O66" s="1237"/>
      <c r="P66" s="1237"/>
      <c r="Q66" s="1237"/>
      <c r="R66" s="1237"/>
      <c r="S66" s="1237"/>
      <c r="T66" s="1237"/>
      <c r="U66" s="1237"/>
      <c r="V66" s="1237"/>
      <c r="W66" s="1237"/>
      <c r="X66" s="1237"/>
      <c r="Y66" s="1237"/>
      <c r="Z66" s="1237"/>
      <c r="AA66" s="1237"/>
      <c r="AB66" s="1237"/>
      <c r="AC66" s="1237"/>
      <c r="AD66" s="1237"/>
      <c r="AE66" s="1237"/>
      <c r="AF66" s="1237"/>
      <c r="AG66" s="1237"/>
      <c r="AH66" s="1237"/>
      <c r="AI66" s="1237"/>
      <c r="AJ66" s="1237"/>
      <c r="AK66" s="1237"/>
      <c r="AL66" s="1237"/>
      <c r="AM66" s="1237"/>
      <c r="AN66" s="1237"/>
      <c r="AO66" s="1237"/>
      <c r="AP66" s="1237"/>
      <c r="AQ66" s="1237"/>
      <c r="AR66" s="1237"/>
      <c r="AS66" s="1237"/>
      <c r="AT66" s="1237"/>
      <c r="AU66" s="1237"/>
      <c r="AV66" s="1237"/>
      <c r="AW66" s="1237"/>
      <c r="AX66" s="1237"/>
      <c r="AY66" s="1237"/>
      <c r="AZ66" s="1237"/>
      <c r="BA66" s="1237"/>
      <c r="BB66" s="1237"/>
      <c r="BC66" s="1237"/>
      <c r="BD66" s="1237"/>
      <c r="BE66" s="1237"/>
      <c r="BF66" s="1237"/>
      <c r="BG66" s="1237"/>
      <c r="BH66" s="1237"/>
      <c r="BI66" s="1237"/>
      <c r="BJ66" s="1237"/>
      <c r="BK66" s="1237"/>
      <c r="BL66" s="1237"/>
      <c r="BM66" s="1237"/>
      <c r="BN66" s="1237"/>
      <c r="BO66" s="1237"/>
      <c r="BP66" s="1237"/>
      <c r="BQ66" s="1237"/>
      <c r="BR66" s="1237"/>
      <c r="BS66" s="1237"/>
      <c r="BT66" s="1237"/>
      <c r="BU66" s="1237"/>
      <c r="BV66" s="1237"/>
      <c r="BW66" s="1237"/>
      <c r="BX66" s="1237"/>
      <c r="BY66" s="1237"/>
      <c r="BZ66" s="1238"/>
      <c r="CA66" s="1236" t="s">
        <v>933</v>
      </c>
      <c r="CB66" s="1237"/>
      <c r="CC66" s="1237"/>
      <c r="CD66" s="1237"/>
      <c r="CE66" s="1237"/>
      <c r="CF66" s="1237"/>
      <c r="CG66" s="1237"/>
      <c r="CH66" s="1237"/>
      <c r="CI66" s="1237"/>
      <c r="CJ66" s="1237"/>
      <c r="CK66" s="1237"/>
      <c r="CL66" s="1237"/>
      <c r="CM66" s="1237"/>
      <c r="CN66" s="1237"/>
      <c r="CO66" s="1237"/>
      <c r="CP66" s="1237"/>
      <c r="CQ66" s="1238"/>
      <c r="CR66" s="1236" t="s">
        <v>934</v>
      </c>
      <c r="CS66" s="1237"/>
      <c r="CT66" s="1237"/>
      <c r="CU66" s="1237"/>
      <c r="CV66" s="1237"/>
      <c r="CW66" s="1237"/>
      <c r="CX66" s="1237"/>
      <c r="CY66" s="1237"/>
      <c r="CZ66" s="1237"/>
      <c r="DA66" s="1237"/>
      <c r="DB66" s="1237"/>
      <c r="DC66" s="1237"/>
      <c r="DD66" s="1237"/>
      <c r="DE66" s="1237"/>
      <c r="DF66" s="1237"/>
      <c r="DG66" s="1237"/>
      <c r="DH66" s="1237"/>
      <c r="DI66" s="1238"/>
      <c r="DJ66" s="1236" t="s">
        <v>935</v>
      </c>
      <c r="DK66" s="1237"/>
      <c r="DL66" s="1237"/>
      <c r="DM66" s="1237"/>
      <c r="DN66" s="1237"/>
      <c r="DO66" s="1237"/>
      <c r="DP66" s="1237"/>
      <c r="DQ66" s="1237"/>
      <c r="DR66" s="1237"/>
      <c r="DS66" s="1237"/>
      <c r="DT66" s="1237"/>
      <c r="DU66" s="1237"/>
      <c r="DV66" s="1237"/>
      <c r="DW66" s="1237"/>
      <c r="DX66" s="1237"/>
      <c r="DY66" s="1237"/>
      <c r="DZ66" s="1238"/>
    </row>
    <row r="67" spans="1:130" x14ac:dyDescent="0.2">
      <c r="A67" s="1199" t="s">
        <v>951</v>
      </c>
      <c r="B67" s="1200"/>
      <c r="C67" s="1200"/>
      <c r="D67" s="1200"/>
      <c r="E67" s="1200"/>
      <c r="F67" s="1200"/>
      <c r="G67" s="1200"/>
      <c r="H67" s="1200"/>
      <c r="I67" s="1200"/>
      <c r="J67" s="1200"/>
      <c r="K67" s="1200"/>
      <c r="L67" s="1200"/>
      <c r="M67" s="1200"/>
      <c r="N67" s="1200"/>
      <c r="O67" s="1200"/>
      <c r="P67" s="1200"/>
      <c r="Q67" s="1200"/>
      <c r="R67" s="1200"/>
      <c r="S67" s="1200"/>
      <c r="T67" s="1200"/>
      <c r="U67" s="1200"/>
      <c r="V67" s="1200"/>
      <c r="W67" s="1200"/>
      <c r="X67" s="1200"/>
      <c r="Y67" s="1200"/>
      <c r="Z67" s="1200"/>
      <c r="AA67" s="1200"/>
      <c r="AB67" s="1200"/>
      <c r="AC67" s="1200"/>
      <c r="AD67" s="1200"/>
      <c r="AE67" s="1200"/>
      <c r="AF67" s="1200"/>
      <c r="AG67" s="1200"/>
      <c r="AH67" s="1200"/>
      <c r="AI67" s="1200"/>
      <c r="AJ67" s="1200"/>
      <c r="AK67" s="1200"/>
      <c r="AL67" s="1200"/>
      <c r="AM67" s="1200"/>
      <c r="AN67" s="1200"/>
      <c r="AO67" s="1200"/>
      <c r="AP67" s="1200"/>
      <c r="AQ67" s="1200"/>
      <c r="AR67" s="1200"/>
      <c r="AS67" s="1200"/>
      <c r="AT67" s="1200"/>
      <c r="AU67" s="1200"/>
      <c r="AV67" s="1200"/>
      <c r="AW67" s="1200"/>
      <c r="AX67" s="1200"/>
      <c r="AY67" s="1200"/>
      <c r="AZ67" s="1200"/>
      <c r="BA67" s="1200"/>
      <c r="BB67" s="1200"/>
      <c r="BC67" s="1200"/>
      <c r="BD67" s="1200"/>
      <c r="BE67" s="1200"/>
      <c r="BF67" s="1200"/>
      <c r="BG67" s="1200"/>
      <c r="BH67" s="1200"/>
      <c r="BI67" s="1200"/>
      <c r="BJ67" s="1200"/>
      <c r="BK67" s="1200"/>
      <c r="BL67" s="1200"/>
      <c r="BM67" s="1200"/>
      <c r="BN67" s="1200"/>
      <c r="BO67" s="1200"/>
      <c r="BP67" s="1200"/>
      <c r="BQ67" s="1200"/>
      <c r="BR67" s="1200"/>
      <c r="BS67" s="1200"/>
      <c r="BT67" s="1200"/>
      <c r="BU67" s="1200"/>
      <c r="BV67" s="1200"/>
      <c r="BW67" s="1200"/>
      <c r="BX67" s="1200"/>
      <c r="BY67" s="1200"/>
      <c r="BZ67" s="1201"/>
      <c r="CA67" s="525">
        <v>17954874</v>
      </c>
      <c r="CB67" s="1285"/>
      <c r="CC67" s="1285"/>
      <c r="CD67" s="1285"/>
      <c r="CE67" s="1285"/>
      <c r="CF67" s="1285"/>
      <c r="CG67" s="1285"/>
      <c r="CH67" s="1285"/>
      <c r="CI67" s="1285"/>
      <c r="CJ67" s="1285"/>
      <c r="CK67" s="1285"/>
      <c r="CL67" s="1285"/>
      <c r="CM67" s="1285"/>
      <c r="CN67" s="1285"/>
      <c r="CO67" s="1285"/>
      <c r="CP67" s="1285"/>
      <c r="CQ67" s="526"/>
      <c r="CR67" s="525">
        <v>5313480</v>
      </c>
      <c r="CS67" s="1285"/>
      <c r="CT67" s="1285"/>
      <c r="CU67" s="1285"/>
      <c r="CV67" s="1285"/>
      <c r="CW67" s="1285"/>
      <c r="CX67" s="1285"/>
      <c r="CY67" s="1285"/>
      <c r="CZ67" s="1285"/>
      <c r="DA67" s="1285"/>
      <c r="DB67" s="1285"/>
      <c r="DC67" s="1285"/>
      <c r="DD67" s="1285"/>
      <c r="DE67" s="1285"/>
      <c r="DF67" s="1285"/>
      <c r="DG67" s="1285"/>
      <c r="DH67" s="1285"/>
      <c r="DI67" s="526"/>
      <c r="DJ67" s="525">
        <v>1603448</v>
      </c>
      <c r="DK67" s="1285"/>
      <c r="DL67" s="1285"/>
      <c r="DM67" s="1285"/>
      <c r="DN67" s="1285"/>
      <c r="DO67" s="1285"/>
      <c r="DP67" s="1285"/>
      <c r="DQ67" s="1285"/>
      <c r="DR67" s="1285"/>
      <c r="DS67" s="1285"/>
      <c r="DT67" s="1285"/>
      <c r="DU67" s="1285"/>
      <c r="DV67" s="1285"/>
      <c r="DW67" s="1285"/>
      <c r="DX67" s="1285"/>
      <c r="DY67" s="1285"/>
      <c r="DZ67" s="526"/>
    </row>
    <row r="68" spans="1:130" x14ac:dyDescent="0.2">
      <c r="A68" s="1199" t="s">
        <v>952</v>
      </c>
      <c r="B68" s="1200"/>
      <c r="C68" s="1200"/>
      <c r="D68" s="1200"/>
      <c r="E68" s="1200"/>
      <c r="F68" s="1200"/>
      <c r="G68" s="1200"/>
      <c r="H68" s="1200"/>
      <c r="I68" s="1200"/>
      <c r="J68" s="1200"/>
      <c r="K68" s="1200"/>
      <c r="L68" s="1200"/>
      <c r="M68" s="1200"/>
      <c r="N68" s="1200"/>
      <c r="O68" s="1200"/>
      <c r="P68" s="1200"/>
      <c r="Q68" s="1200"/>
      <c r="R68" s="1200"/>
      <c r="S68" s="1200"/>
      <c r="T68" s="1200"/>
      <c r="U68" s="1200"/>
      <c r="V68" s="1200"/>
      <c r="W68" s="1200"/>
      <c r="X68" s="1200"/>
      <c r="Y68" s="1200"/>
      <c r="Z68" s="1200"/>
      <c r="AA68" s="1200"/>
      <c r="AB68" s="1200"/>
      <c r="AC68" s="1200"/>
      <c r="AD68" s="1200"/>
      <c r="AE68" s="1200"/>
      <c r="AF68" s="1200"/>
      <c r="AG68" s="1200"/>
      <c r="AH68" s="1200"/>
      <c r="AI68" s="1200"/>
      <c r="AJ68" s="1200"/>
      <c r="AK68" s="1200"/>
      <c r="AL68" s="1200"/>
      <c r="AM68" s="1200"/>
      <c r="AN68" s="1200"/>
      <c r="AO68" s="1200"/>
      <c r="AP68" s="1200"/>
      <c r="AQ68" s="1200"/>
      <c r="AR68" s="1200"/>
      <c r="AS68" s="1200"/>
      <c r="AT68" s="1200"/>
      <c r="AU68" s="1200"/>
      <c r="AV68" s="1200"/>
      <c r="AW68" s="1200"/>
      <c r="AX68" s="1200"/>
      <c r="AY68" s="1200"/>
      <c r="AZ68" s="1200"/>
      <c r="BA68" s="1200"/>
      <c r="BB68" s="1200"/>
      <c r="BC68" s="1200"/>
      <c r="BD68" s="1200"/>
      <c r="BE68" s="1200"/>
      <c r="BF68" s="1200"/>
      <c r="BG68" s="1200"/>
      <c r="BH68" s="1200"/>
      <c r="BI68" s="1200"/>
      <c r="BJ68" s="1200"/>
      <c r="BK68" s="1200"/>
      <c r="BL68" s="1200"/>
      <c r="BM68" s="1200"/>
      <c r="BN68" s="1200"/>
      <c r="BO68" s="1200"/>
      <c r="BP68" s="1200"/>
      <c r="BQ68" s="1200"/>
      <c r="BR68" s="1200"/>
      <c r="BS68" s="1200"/>
      <c r="BT68" s="1200"/>
      <c r="BU68" s="1200"/>
      <c r="BV68" s="1200"/>
      <c r="BW68" s="1200"/>
      <c r="BX68" s="1200"/>
      <c r="BY68" s="1200"/>
      <c r="BZ68" s="1201"/>
      <c r="CA68" s="525">
        <v>47009604</v>
      </c>
      <c r="CB68" s="1285"/>
      <c r="CC68" s="1285"/>
      <c r="CD68" s="1285"/>
      <c r="CE68" s="1285"/>
      <c r="CF68" s="1285"/>
      <c r="CG68" s="1285"/>
      <c r="CH68" s="1285"/>
      <c r="CI68" s="1285"/>
      <c r="CJ68" s="1285"/>
      <c r="CK68" s="1285"/>
      <c r="CL68" s="1285"/>
      <c r="CM68" s="1285"/>
      <c r="CN68" s="1285"/>
      <c r="CO68" s="1285"/>
      <c r="CP68" s="1285"/>
      <c r="CQ68" s="526"/>
      <c r="CR68" s="525">
        <v>66088627</v>
      </c>
      <c r="CS68" s="1285"/>
      <c r="CT68" s="1285"/>
      <c r="CU68" s="1285"/>
      <c r="CV68" s="1285"/>
      <c r="CW68" s="1285"/>
      <c r="CX68" s="1285"/>
      <c r="CY68" s="1285"/>
      <c r="CZ68" s="1285"/>
      <c r="DA68" s="1285"/>
      <c r="DB68" s="1285"/>
      <c r="DC68" s="1285"/>
      <c r="DD68" s="1285"/>
      <c r="DE68" s="1285"/>
      <c r="DF68" s="1285"/>
      <c r="DG68" s="1285"/>
      <c r="DH68" s="1285"/>
      <c r="DI68" s="526"/>
      <c r="DJ68" s="525">
        <v>45987126</v>
      </c>
      <c r="DK68" s="1285"/>
      <c r="DL68" s="1285"/>
      <c r="DM68" s="1285"/>
      <c r="DN68" s="1285"/>
      <c r="DO68" s="1285"/>
      <c r="DP68" s="1285"/>
      <c r="DQ68" s="1285"/>
      <c r="DR68" s="1285"/>
      <c r="DS68" s="1285"/>
      <c r="DT68" s="1285"/>
      <c r="DU68" s="1285"/>
      <c r="DV68" s="1285"/>
      <c r="DW68" s="1285"/>
      <c r="DX68" s="1285"/>
      <c r="DY68" s="1285"/>
      <c r="DZ68" s="526"/>
    </row>
    <row r="69" spans="1:130" x14ac:dyDescent="0.2">
      <c r="A69" s="1199" t="s">
        <v>953</v>
      </c>
      <c r="B69" s="1200"/>
      <c r="C69" s="1200"/>
      <c r="D69" s="1200"/>
      <c r="E69" s="1200"/>
      <c r="F69" s="1200"/>
      <c r="G69" s="1200"/>
      <c r="H69" s="1200"/>
      <c r="I69" s="1200"/>
      <c r="J69" s="1200"/>
      <c r="K69" s="1200"/>
      <c r="L69" s="1200"/>
      <c r="M69" s="1200"/>
      <c r="N69" s="1200"/>
      <c r="O69" s="1200"/>
      <c r="P69" s="1200"/>
      <c r="Q69" s="1200"/>
      <c r="R69" s="1200"/>
      <c r="S69" s="1200"/>
      <c r="T69" s="1200"/>
      <c r="U69" s="1200"/>
      <c r="V69" s="1200"/>
      <c r="W69" s="1200"/>
      <c r="X69" s="1200"/>
      <c r="Y69" s="1200"/>
      <c r="Z69" s="1200"/>
      <c r="AA69" s="1200"/>
      <c r="AB69" s="1200"/>
      <c r="AC69" s="1200"/>
      <c r="AD69" s="1200"/>
      <c r="AE69" s="1200"/>
      <c r="AF69" s="1200"/>
      <c r="AG69" s="1200"/>
      <c r="AH69" s="1200"/>
      <c r="AI69" s="1200"/>
      <c r="AJ69" s="1200"/>
      <c r="AK69" s="1200"/>
      <c r="AL69" s="1200"/>
      <c r="AM69" s="1200"/>
      <c r="AN69" s="1200"/>
      <c r="AO69" s="1200"/>
      <c r="AP69" s="1200"/>
      <c r="AQ69" s="1200"/>
      <c r="AR69" s="1200"/>
      <c r="AS69" s="1200"/>
      <c r="AT69" s="1200"/>
      <c r="AU69" s="1200"/>
      <c r="AV69" s="1200"/>
      <c r="AW69" s="1200"/>
      <c r="AX69" s="1200"/>
      <c r="AY69" s="1200"/>
      <c r="AZ69" s="1200"/>
      <c r="BA69" s="1200"/>
      <c r="BB69" s="1200"/>
      <c r="BC69" s="1200"/>
      <c r="BD69" s="1200"/>
      <c r="BE69" s="1200"/>
      <c r="BF69" s="1200"/>
      <c r="BG69" s="1200"/>
      <c r="BH69" s="1200"/>
      <c r="BI69" s="1200"/>
      <c r="BJ69" s="1200"/>
      <c r="BK69" s="1200"/>
      <c r="BL69" s="1200"/>
      <c r="BM69" s="1200"/>
      <c r="BN69" s="1200"/>
      <c r="BO69" s="1200"/>
      <c r="BP69" s="1200"/>
      <c r="BQ69" s="1200"/>
      <c r="BR69" s="1200"/>
      <c r="BS69" s="1200"/>
      <c r="BT69" s="1200"/>
      <c r="BU69" s="1200"/>
      <c r="BV69" s="1200"/>
      <c r="BW69" s="1200"/>
      <c r="BX69" s="1200"/>
      <c r="BY69" s="1200"/>
      <c r="BZ69" s="1201"/>
      <c r="CA69" s="525">
        <v>4174712</v>
      </c>
      <c r="CB69" s="1285"/>
      <c r="CC69" s="1285"/>
      <c r="CD69" s="1285"/>
      <c r="CE69" s="1285"/>
      <c r="CF69" s="1285"/>
      <c r="CG69" s="1285"/>
      <c r="CH69" s="1285"/>
      <c r="CI69" s="1285"/>
      <c r="CJ69" s="1285"/>
      <c r="CK69" s="1285"/>
      <c r="CL69" s="1285"/>
      <c r="CM69" s="1285"/>
      <c r="CN69" s="1285"/>
      <c r="CO69" s="1285"/>
      <c r="CP69" s="1285"/>
      <c r="CQ69" s="526"/>
      <c r="CR69" s="525">
        <v>991074</v>
      </c>
      <c r="CS69" s="1285"/>
      <c r="CT69" s="1285"/>
      <c r="CU69" s="1285"/>
      <c r="CV69" s="1285"/>
      <c r="CW69" s="1285"/>
      <c r="CX69" s="1285"/>
      <c r="CY69" s="1285"/>
      <c r="CZ69" s="1285"/>
      <c r="DA69" s="1285"/>
      <c r="DB69" s="1285"/>
      <c r="DC69" s="1285"/>
      <c r="DD69" s="1285"/>
      <c r="DE69" s="1285"/>
      <c r="DF69" s="1285"/>
      <c r="DG69" s="1285"/>
      <c r="DH69" s="1285"/>
      <c r="DI69" s="526"/>
      <c r="DJ69" s="525">
        <v>613002</v>
      </c>
      <c r="DK69" s="1285"/>
      <c r="DL69" s="1285"/>
      <c r="DM69" s="1285"/>
      <c r="DN69" s="1285"/>
      <c r="DO69" s="1285"/>
      <c r="DP69" s="1285"/>
      <c r="DQ69" s="1285"/>
      <c r="DR69" s="1285"/>
      <c r="DS69" s="1285"/>
      <c r="DT69" s="1285"/>
      <c r="DU69" s="1285"/>
      <c r="DV69" s="1285"/>
      <c r="DW69" s="1285"/>
      <c r="DX69" s="1285"/>
      <c r="DY69" s="1285"/>
      <c r="DZ69" s="526"/>
    </row>
    <row r="70" spans="1:130" x14ac:dyDescent="0.2">
      <c r="A70" s="1199" t="s">
        <v>954</v>
      </c>
      <c r="B70" s="1200"/>
      <c r="C70" s="1200"/>
      <c r="D70" s="1200"/>
      <c r="E70" s="1200"/>
      <c r="F70" s="1200"/>
      <c r="G70" s="1200"/>
      <c r="H70" s="1200"/>
      <c r="I70" s="1200"/>
      <c r="J70" s="1200"/>
      <c r="K70" s="1200"/>
      <c r="L70" s="1200"/>
      <c r="M70" s="1200"/>
      <c r="N70" s="1200"/>
      <c r="O70" s="1200"/>
      <c r="P70" s="1200"/>
      <c r="Q70" s="1200"/>
      <c r="R70" s="1200"/>
      <c r="S70" s="1200"/>
      <c r="T70" s="1200"/>
      <c r="U70" s="1200"/>
      <c r="V70" s="1200"/>
      <c r="W70" s="1200"/>
      <c r="X70" s="1200"/>
      <c r="Y70" s="1200"/>
      <c r="Z70" s="1200"/>
      <c r="AA70" s="1200"/>
      <c r="AB70" s="1200"/>
      <c r="AC70" s="1200"/>
      <c r="AD70" s="1200"/>
      <c r="AE70" s="1200"/>
      <c r="AF70" s="1200"/>
      <c r="AG70" s="1200"/>
      <c r="AH70" s="1200"/>
      <c r="AI70" s="1200"/>
      <c r="AJ70" s="1200"/>
      <c r="AK70" s="1200"/>
      <c r="AL70" s="1200"/>
      <c r="AM70" s="1200"/>
      <c r="AN70" s="1200"/>
      <c r="AO70" s="1200"/>
      <c r="AP70" s="1200"/>
      <c r="AQ70" s="1200"/>
      <c r="AR70" s="1200"/>
      <c r="AS70" s="1200"/>
      <c r="AT70" s="1200"/>
      <c r="AU70" s="1200"/>
      <c r="AV70" s="1200"/>
      <c r="AW70" s="1200"/>
      <c r="AX70" s="1200"/>
      <c r="AY70" s="1200"/>
      <c r="AZ70" s="1200"/>
      <c r="BA70" s="1200"/>
      <c r="BB70" s="1200"/>
      <c r="BC70" s="1200"/>
      <c r="BD70" s="1200"/>
      <c r="BE70" s="1200"/>
      <c r="BF70" s="1200"/>
      <c r="BG70" s="1200"/>
      <c r="BH70" s="1200"/>
      <c r="BI70" s="1200"/>
      <c r="BJ70" s="1200"/>
      <c r="BK70" s="1200"/>
      <c r="BL70" s="1200"/>
      <c r="BM70" s="1200"/>
      <c r="BN70" s="1200"/>
      <c r="BO70" s="1200"/>
      <c r="BP70" s="1200"/>
      <c r="BQ70" s="1200"/>
      <c r="BR70" s="1200"/>
      <c r="BS70" s="1200"/>
      <c r="BT70" s="1200"/>
      <c r="BU70" s="1200"/>
      <c r="BV70" s="1200"/>
      <c r="BW70" s="1200"/>
      <c r="BX70" s="1200"/>
      <c r="BY70" s="1200"/>
      <c r="BZ70" s="1201"/>
      <c r="CA70" s="525">
        <v>9698563</v>
      </c>
      <c r="CB70" s="1285"/>
      <c r="CC70" s="1285"/>
      <c r="CD70" s="1285"/>
      <c r="CE70" s="1285"/>
      <c r="CF70" s="1285"/>
      <c r="CG70" s="1285"/>
      <c r="CH70" s="1285"/>
      <c r="CI70" s="1285"/>
      <c r="CJ70" s="1285"/>
      <c r="CK70" s="1285"/>
      <c r="CL70" s="1285"/>
      <c r="CM70" s="1285"/>
      <c r="CN70" s="1285"/>
      <c r="CO70" s="1285"/>
      <c r="CP70" s="1285"/>
      <c r="CQ70" s="526"/>
      <c r="CR70" s="525">
        <v>4182996</v>
      </c>
      <c r="CS70" s="1285"/>
      <c r="CT70" s="1285"/>
      <c r="CU70" s="1285"/>
      <c r="CV70" s="1285"/>
      <c r="CW70" s="1285"/>
      <c r="CX70" s="1285"/>
      <c r="CY70" s="1285"/>
      <c r="CZ70" s="1285"/>
      <c r="DA70" s="1285"/>
      <c r="DB70" s="1285"/>
      <c r="DC70" s="1285"/>
      <c r="DD70" s="1285"/>
      <c r="DE70" s="1285"/>
      <c r="DF70" s="1285"/>
      <c r="DG70" s="1285"/>
      <c r="DH70" s="1285"/>
      <c r="DI70" s="526"/>
      <c r="DJ70" s="525">
        <v>1901150</v>
      </c>
      <c r="DK70" s="1285"/>
      <c r="DL70" s="1285"/>
      <c r="DM70" s="1285"/>
      <c r="DN70" s="1285"/>
      <c r="DO70" s="1285"/>
      <c r="DP70" s="1285"/>
      <c r="DQ70" s="1285"/>
      <c r="DR70" s="1285"/>
      <c r="DS70" s="1285"/>
      <c r="DT70" s="1285"/>
      <c r="DU70" s="1285"/>
      <c r="DV70" s="1285"/>
      <c r="DW70" s="1285"/>
      <c r="DX70" s="1285"/>
      <c r="DY70" s="1285"/>
      <c r="DZ70" s="526"/>
    </row>
    <row r="71" spans="1:130" x14ac:dyDescent="0.2">
      <c r="A71" s="1199" t="s">
        <v>955</v>
      </c>
      <c r="B71" s="1200"/>
      <c r="C71" s="1200"/>
      <c r="D71" s="1200"/>
      <c r="E71" s="1200"/>
      <c r="F71" s="1200"/>
      <c r="G71" s="1200"/>
      <c r="H71" s="1200"/>
      <c r="I71" s="1200"/>
      <c r="J71" s="1200"/>
      <c r="K71" s="1200"/>
      <c r="L71" s="1200"/>
      <c r="M71" s="1200"/>
      <c r="N71" s="1200"/>
      <c r="O71" s="1200"/>
      <c r="P71" s="1200"/>
      <c r="Q71" s="1200"/>
      <c r="R71" s="1200"/>
      <c r="S71" s="1200"/>
      <c r="T71" s="1200"/>
      <c r="U71" s="1200"/>
      <c r="V71" s="1200"/>
      <c r="W71" s="1200"/>
      <c r="X71" s="1200"/>
      <c r="Y71" s="1200"/>
      <c r="Z71" s="1200"/>
      <c r="AA71" s="1200"/>
      <c r="AB71" s="1200"/>
      <c r="AC71" s="1200"/>
      <c r="AD71" s="1200"/>
      <c r="AE71" s="1200"/>
      <c r="AF71" s="1200"/>
      <c r="AG71" s="1200"/>
      <c r="AH71" s="1200"/>
      <c r="AI71" s="1200"/>
      <c r="AJ71" s="1200"/>
      <c r="AK71" s="1200"/>
      <c r="AL71" s="1200"/>
      <c r="AM71" s="1200"/>
      <c r="AN71" s="1200"/>
      <c r="AO71" s="1200"/>
      <c r="AP71" s="1200"/>
      <c r="AQ71" s="1200"/>
      <c r="AR71" s="1200"/>
      <c r="AS71" s="1200"/>
      <c r="AT71" s="1200"/>
      <c r="AU71" s="1200"/>
      <c r="AV71" s="1200"/>
      <c r="AW71" s="1200"/>
      <c r="AX71" s="1200"/>
      <c r="AY71" s="1200"/>
      <c r="AZ71" s="1200"/>
      <c r="BA71" s="1200"/>
      <c r="BB71" s="1200"/>
      <c r="BC71" s="1200"/>
      <c r="BD71" s="1200"/>
      <c r="BE71" s="1200"/>
      <c r="BF71" s="1200"/>
      <c r="BG71" s="1200"/>
      <c r="BH71" s="1200"/>
      <c r="BI71" s="1200"/>
      <c r="BJ71" s="1200"/>
      <c r="BK71" s="1200"/>
      <c r="BL71" s="1200"/>
      <c r="BM71" s="1200"/>
      <c r="BN71" s="1200"/>
      <c r="BO71" s="1200"/>
      <c r="BP71" s="1200"/>
      <c r="BQ71" s="1200"/>
      <c r="BR71" s="1200"/>
      <c r="BS71" s="1200"/>
      <c r="BT71" s="1200"/>
      <c r="BU71" s="1200"/>
      <c r="BV71" s="1200"/>
      <c r="BW71" s="1200"/>
      <c r="BX71" s="1200"/>
      <c r="BY71" s="1200"/>
      <c r="BZ71" s="1201"/>
      <c r="CA71" s="525">
        <v>2976987</v>
      </c>
      <c r="CB71" s="1285"/>
      <c r="CC71" s="1285"/>
      <c r="CD71" s="1285"/>
      <c r="CE71" s="1285"/>
      <c r="CF71" s="1285"/>
      <c r="CG71" s="1285"/>
      <c r="CH71" s="1285"/>
      <c r="CI71" s="1285"/>
      <c r="CJ71" s="1285"/>
      <c r="CK71" s="1285"/>
      <c r="CL71" s="1285"/>
      <c r="CM71" s="1285"/>
      <c r="CN71" s="1285"/>
      <c r="CO71" s="1285"/>
      <c r="CP71" s="1285"/>
      <c r="CQ71" s="526"/>
      <c r="CR71" s="525">
        <v>1423669</v>
      </c>
      <c r="CS71" s="1285"/>
      <c r="CT71" s="1285"/>
      <c r="CU71" s="1285"/>
      <c r="CV71" s="1285"/>
      <c r="CW71" s="1285"/>
      <c r="CX71" s="1285"/>
      <c r="CY71" s="1285"/>
      <c r="CZ71" s="1285"/>
      <c r="DA71" s="1285"/>
      <c r="DB71" s="1285"/>
      <c r="DC71" s="1285"/>
      <c r="DD71" s="1285"/>
      <c r="DE71" s="1285"/>
      <c r="DF71" s="1285"/>
      <c r="DG71" s="1285"/>
      <c r="DH71" s="1285"/>
      <c r="DI71" s="526"/>
      <c r="DJ71" s="525">
        <v>512602</v>
      </c>
      <c r="DK71" s="1285"/>
      <c r="DL71" s="1285"/>
      <c r="DM71" s="1285"/>
      <c r="DN71" s="1285"/>
      <c r="DO71" s="1285"/>
      <c r="DP71" s="1285"/>
      <c r="DQ71" s="1285"/>
      <c r="DR71" s="1285"/>
      <c r="DS71" s="1285"/>
      <c r="DT71" s="1285"/>
      <c r="DU71" s="1285"/>
      <c r="DV71" s="1285"/>
      <c r="DW71" s="1285"/>
      <c r="DX71" s="1285"/>
      <c r="DY71" s="1285"/>
      <c r="DZ71" s="526"/>
    </row>
    <row r="72" spans="1:130" x14ac:dyDescent="0.2">
      <c r="A72" s="1199" t="s">
        <v>956</v>
      </c>
      <c r="B72" s="1200"/>
      <c r="C72" s="1200"/>
      <c r="D72" s="1200"/>
      <c r="E72" s="1200"/>
      <c r="F72" s="1200"/>
      <c r="G72" s="1200"/>
      <c r="H72" s="1200"/>
      <c r="I72" s="1200"/>
      <c r="J72" s="1200"/>
      <c r="K72" s="1200"/>
      <c r="L72" s="1200"/>
      <c r="M72" s="1200"/>
      <c r="N72" s="1200"/>
      <c r="O72" s="1200"/>
      <c r="P72" s="1200"/>
      <c r="Q72" s="1200"/>
      <c r="R72" s="1200"/>
      <c r="S72" s="1200"/>
      <c r="T72" s="1200"/>
      <c r="U72" s="1200"/>
      <c r="V72" s="1200"/>
      <c r="W72" s="1200"/>
      <c r="X72" s="1200"/>
      <c r="Y72" s="1200"/>
      <c r="Z72" s="1200"/>
      <c r="AA72" s="1200"/>
      <c r="AB72" s="1200"/>
      <c r="AC72" s="1200"/>
      <c r="AD72" s="1200"/>
      <c r="AE72" s="1200"/>
      <c r="AF72" s="1200"/>
      <c r="AG72" s="1200"/>
      <c r="AH72" s="1200"/>
      <c r="AI72" s="1200"/>
      <c r="AJ72" s="1200"/>
      <c r="AK72" s="1200"/>
      <c r="AL72" s="1200"/>
      <c r="AM72" s="1200"/>
      <c r="AN72" s="1200"/>
      <c r="AO72" s="1200"/>
      <c r="AP72" s="1200"/>
      <c r="AQ72" s="1200"/>
      <c r="AR72" s="1200"/>
      <c r="AS72" s="1200"/>
      <c r="AT72" s="1200"/>
      <c r="AU72" s="1200"/>
      <c r="AV72" s="1200"/>
      <c r="AW72" s="1200"/>
      <c r="AX72" s="1200"/>
      <c r="AY72" s="1200"/>
      <c r="AZ72" s="1200"/>
      <c r="BA72" s="1200"/>
      <c r="BB72" s="1200"/>
      <c r="BC72" s="1200"/>
      <c r="BD72" s="1200"/>
      <c r="BE72" s="1200"/>
      <c r="BF72" s="1200"/>
      <c r="BG72" s="1200"/>
      <c r="BH72" s="1200"/>
      <c r="BI72" s="1200"/>
      <c r="BJ72" s="1200"/>
      <c r="BK72" s="1200"/>
      <c r="BL72" s="1200"/>
      <c r="BM72" s="1200"/>
      <c r="BN72" s="1200"/>
      <c r="BO72" s="1200"/>
      <c r="BP72" s="1200"/>
      <c r="BQ72" s="1200"/>
      <c r="BR72" s="1200"/>
      <c r="BS72" s="1200"/>
      <c r="BT72" s="1200"/>
      <c r="BU72" s="1200"/>
      <c r="BV72" s="1200"/>
      <c r="BW72" s="1200"/>
      <c r="BX72" s="1200"/>
      <c r="BY72" s="1200"/>
      <c r="BZ72" s="1201"/>
      <c r="CA72" s="525">
        <v>2057454</v>
      </c>
      <c r="CB72" s="1285"/>
      <c r="CC72" s="1285"/>
      <c r="CD72" s="1285"/>
      <c r="CE72" s="1285"/>
      <c r="CF72" s="1285"/>
      <c r="CG72" s="1285"/>
      <c r="CH72" s="1285"/>
      <c r="CI72" s="1285"/>
      <c r="CJ72" s="1285"/>
      <c r="CK72" s="1285"/>
      <c r="CL72" s="1285"/>
      <c r="CM72" s="1285"/>
      <c r="CN72" s="1285"/>
      <c r="CO72" s="1285"/>
      <c r="CP72" s="1285"/>
      <c r="CQ72" s="526"/>
      <c r="CR72" s="525">
        <v>2136120</v>
      </c>
      <c r="CS72" s="1285"/>
      <c r="CT72" s="1285"/>
      <c r="CU72" s="1285"/>
      <c r="CV72" s="1285"/>
      <c r="CW72" s="1285"/>
      <c r="CX72" s="1285"/>
      <c r="CY72" s="1285"/>
      <c r="CZ72" s="1285"/>
      <c r="DA72" s="1285"/>
      <c r="DB72" s="1285"/>
      <c r="DC72" s="1285"/>
      <c r="DD72" s="1285"/>
      <c r="DE72" s="1285"/>
      <c r="DF72" s="1285"/>
      <c r="DG72" s="1285"/>
      <c r="DH72" s="1285"/>
      <c r="DI72" s="526"/>
      <c r="DJ72" s="525">
        <v>1675112</v>
      </c>
      <c r="DK72" s="1285"/>
      <c r="DL72" s="1285"/>
      <c r="DM72" s="1285"/>
      <c r="DN72" s="1285"/>
      <c r="DO72" s="1285"/>
      <c r="DP72" s="1285"/>
      <c r="DQ72" s="1285"/>
      <c r="DR72" s="1285"/>
      <c r="DS72" s="1285"/>
      <c r="DT72" s="1285"/>
      <c r="DU72" s="1285"/>
      <c r="DV72" s="1285"/>
      <c r="DW72" s="1285"/>
      <c r="DX72" s="1285"/>
      <c r="DY72" s="1285"/>
      <c r="DZ72" s="526"/>
    </row>
    <row r="73" spans="1:130" x14ac:dyDescent="0.2">
      <c r="A73" s="1199" t="s">
        <v>85</v>
      </c>
      <c r="B73" s="1200"/>
      <c r="C73" s="1200"/>
      <c r="D73" s="1200"/>
      <c r="E73" s="1200"/>
      <c r="F73" s="1200"/>
      <c r="G73" s="1200"/>
      <c r="H73" s="1200"/>
      <c r="I73" s="1200"/>
      <c r="J73" s="1200"/>
      <c r="K73" s="1200"/>
      <c r="L73" s="1200"/>
      <c r="M73" s="1200"/>
      <c r="N73" s="1200"/>
      <c r="O73" s="1200"/>
      <c r="P73" s="1200"/>
      <c r="Q73" s="1200"/>
      <c r="R73" s="1200"/>
      <c r="S73" s="1200"/>
      <c r="T73" s="1200"/>
      <c r="U73" s="1200"/>
      <c r="V73" s="1200"/>
      <c r="W73" s="1200"/>
      <c r="X73" s="1200"/>
      <c r="Y73" s="1200"/>
      <c r="Z73" s="1200"/>
      <c r="AA73" s="1200"/>
      <c r="AB73" s="1200"/>
      <c r="AC73" s="1200"/>
      <c r="AD73" s="1200"/>
      <c r="AE73" s="1200"/>
      <c r="AF73" s="1200"/>
      <c r="AG73" s="1200"/>
      <c r="AH73" s="1200"/>
      <c r="AI73" s="1200"/>
      <c r="AJ73" s="1200"/>
      <c r="AK73" s="1200"/>
      <c r="AL73" s="1200"/>
      <c r="AM73" s="1200"/>
      <c r="AN73" s="1200"/>
      <c r="AO73" s="1200"/>
      <c r="AP73" s="1200"/>
      <c r="AQ73" s="1200"/>
      <c r="AR73" s="1200"/>
      <c r="AS73" s="1200"/>
      <c r="AT73" s="1200"/>
      <c r="AU73" s="1200"/>
      <c r="AV73" s="1200"/>
      <c r="AW73" s="1200"/>
      <c r="AX73" s="1200"/>
      <c r="AY73" s="1200"/>
      <c r="AZ73" s="1200"/>
      <c r="BA73" s="1200"/>
      <c r="BB73" s="1200"/>
      <c r="BC73" s="1200"/>
      <c r="BD73" s="1200"/>
      <c r="BE73" s="1200"/>
      <c r="BF73" s="1200"/>
      <c r="BG73" s="1200"/>
      <c r="BH73" s="1200"/>
      <c r="BI73" s="1200"/>
      <c r="BJ73" s="1200"/>
      <c r="BK73" s="1200"/>
      <c r="BL73" s="1200"/>
      <c r="BM73" s="1200"/>
      <c r="BN73" s="1200"/>
      <c r="BO73" s="1200"/>
      <c r="BP73" s="1200"/>
      <c r="BQ73" s="1200"/>
      <c r="BR73" s="1200"/>
      <c r="BS73" s="1200"/>
      <c r="BT73" s="1200"/>
      <c r="BU73" s="1200"/>
      <c r="BV73" s="1200"/>
      <c r="BW73" s="1200"/>
      <c r="BX73" s="1200"/>
      <c r="BY73" s="1200"/>
      <c r="BZ73" s="1201"/>
      <c r="CA73" s="525">
        <v>3359363</v>
      </c>
      <c r="CB73" s="1285"/>
      <c r="CC73" s="1285"/>
      <c r="CD73" s="1285"/>
      <c r="CE73" s="1285"/>
      <c r="CF73" s="1285"/>
      <c r="CG73" s="1285"/>
      <c r="CH73" s="1285"/>
      <c r="CI73" s="1285"/>
      <c r="CJ73" s="1285"/>
      <c r="CK73" s="1285"/>
      <c r="CL73" s="1285"/>
      <c r="CM73" s="1285"/>
      <c r="CN73" s="1285"/>
      <c r="CO73" s="1285"/>
      <c r="CP73" s="1285"/>
      <c r="CQ73" s="526"/>
      <c r="CR73" s="525">
        <v>1122672</v>
      </c>
      <c r="CS73" s="1285"/>
      <c r="CT73" s="1285"/>
      <c r="CU73" s="1285"/>
      <c r="CV73" s="1285"/>
      <c r="CW73" s="1285"/>
      <c r="CX73" s="1285"/>
      <c r="CY73" s="1285"/>
      <c r="CZ73" s="1285"/>
      <c r="DA73" s="1285"/>
      <c r="DB73" s="1285"/>
      <c r="DC73" s="1285"/>
      <c r="DD73" s="1285"/>
      <c r="DE73" s="1285"/>
      <c r="DF73" s="1285"/>
      <c r="DG73" s="1285"/>
      <c r="DH73" s="1285"/>
      <c r="DI73" s="526"/>
      <c r="DJ73" s="525">
        <v>657655</v>
      </c>
      <c r="DK73" s="1285"/>
      <c r="DL73" s="1285"/>
      <c r="DM73" s="1285"/>
      <c r="DN73" s="1285"/>
      <c r="DO73" s="1285"/>
      <c r="DP73" s="1285"/>
      <c r="DQ73" s="1285"/>
      <c r="DR73" s="1285"/>
      <c r="DS73" s="1285"/>
      <c r="DT73" s="1285"/>
      <c r="DU73" s="1285"/>
      <c r="DV73" s="1285"/>
      <c r="DW73" s="1285"/>
      <c r="DX73" s="1285"/>
      <c r="DY73" s="1285"/>
      <c r="DZ73" s="526"/>
    </row>
    <row r="74" spans="1:130" x14ac:dyDescent="0.2">
      <c r="A74" s="1286" t="s">
        <v>957</v>
      </c>
      <c r="B74" s="1287"/>
      <c r="C74" s="1287"/>
      <c r="D74" s="1287"/>
      <c r="E74" s="1287"/>
      <c r="F74" s="1287"/>
      <c r="G74" s="1287"/>
      <c r="H74" s="1287"/>
      <c r="I74" s="1287"/>
      <c r="J74" s="1287"/>
      <c r="K74" s="1287"/>
      <c r="L74" s="1287"/>
      <c r="M74" s="1287"/>
      <c r="N74" s="1287"/>
      <c r="O74" s="1287"/>
      <c r="P74" s="1287"/>
      <c r="Q74" s="1287"/>
      <c r="R74" s="1287"/>
      <c r="S74" s="1287"/>
      <c r="T74" s="1287"/>
      <c r="U74" s="1287"/>
      <c r="V74" s="1287"/>
      <c r="W74" s="1287"/>
      <c r="X74" s="1287"/>
      <c r="Y74" s="1287"/>
      <c r="Z74" s="1287"/>
      <c r="AA74" s="1287"/>
      <c r="AB74" s="1287"/>
      <c r="AC74" s="1287"/>
      <c r="AD74" s="1287"/>
      <c r="AE74" s="1287"/>
      <c r="AF74" s="1287"/>
      <c r="AG74" s="1287"/>
      <c r="AH74" s="1287"/>
      <c r="AI74" s="1287"/>
      <c r="AJ74" s="1287"/>
      <c r="AK74" s="1287"/>
      <c r="AL74" s="1287"/>
      <c r="AM74" s="1287"/>
      <c r="AN74" s="1287"/>
      <c r="AO74" s="1287"/>
      <c r="AP74" s="1287"/>
      <c r="AQ74" s="1287"/>
      <c r="AR74" s="1287"/>
      <c r="AS74" s="1287"/>
      <c r="AT74" s="1287"/>
      <c r="AU74" s="1287"/>
      <c r="AV74" s="1287"/>
      <c r="AW74" s="1287"/>
      <c r="AX74" s="1287"/>
      <c r="AY74" s="1287"/>
      <c r="AZ74" s="1287"/>
      <c r="BA74" s="1287"/>
      <c r="BB74" s="1287"/>
      <c r="BC74" s="1287"/>
      <c r="BD74" s="1287"/>
      <c r="BE74" s="1287"/>
      <c r="BF74" s="1287"/>
      <c r="BG74" s="1287"/>
      <c r="BH74" s="1287"/>
      <c r="BI74" s="1287"/>
      <c r="BJ74" s="1287"/>
      <c r="BK74" s="1287"/>
      <c r="BL74" s="1287"/>
      <c r="BM74" s="1287"/>
      <c r="BN74" s="1287"/>
      <c r="BO74" s="1287"/>
      <c r="BP74" s="1287"/>
      <c r="BQ74" s="1287"/>
      <c r="BR74" s="1287"/>
      <c r="BS74" s="1287"/>
      <c r="BT74" s="1287"/>
      <c r="BU74" s="1287"/>
      <c r="BV74" s="1287"/>
      <c r="BW74" s="1287"/>
      <c r="BX74" s="1287"/>
      <c r="BY74" s="1287"/>
      <c r="BZ74" s="1288"/>
      <c r="CA74" s="1282">
        <v>87231557</v>
      </c>
      <c r="CB74" s="1283"/>
      <c r="CC74" s="1283"/>
      <c r="CD74" s="1283"/>
      <c r="CE74" s="1283"/>
      <c r="CF74" s="1283"/>
      <c r="CG74" s="1283"/>
      <c r="CH74" s="1283"/>
      <c r="CI74" s="1283"/>
      <c r="CJ74" s="1283"/>
      <c r="CK74" s="1283"/>
      <c r="CL74" s="1283"/>
      <c r="CM74" s="1283"/>
      <c r="CN74" s="1283"/>
      <c r="CO74" s="1283"/>
      <c r="CP74" s="1283"/>
      <c r="CQ74" s="1284"/>
      <c r="CR74" s="1282">
        <v>81258638</v>
      </c>
      <c r="CS74" s="1283"/>
      <c r="CT74" s="1283"/>
      <c r="CU74" s="1283"/>
      <c r="CV74" s="1283"/>
      <c r="CW74" s="1283"/>
      <c r="CX74" s="1283"/>
      <c r="CY74" s="1283"/>
      <c r="CZ74" s="1283"/>
      <c r="DA74" s="1283"/>
      <c r="DB74" s="1283"/>
      <c r="DC74" s="1283"/>
      <c r="DD74" s="1283"/>
      <c r="DE74" s="1283"/>
      <c r="DF74" s="1283"/>
      <c r="DG74" s="1283"/>
      <c r="DH74" s="1283"/>
      <c r="DI74" s="1284"/>
      <c r="DJ74" s="1282">
        <v>52950095</v>
      </c>
      <c r="DK74" s="1283"/>
      <c r="DL74" s="1283"/>
      <c r="DM74" s="1283"/>
      <c r="DN74" s="1283"/>
      <c r="DO74" s="1283"/>
      <c r="DP74" s="1283"/>
      <c r="DQ74" s="1283"/>
      <c r="DR74" s="1283"/>
      <c r="DS74" s="1283"/>
      <c r="DT74" s="1283"/>
      <c r="DU74" s="1283"/>
      <c r="DV74" s="1283"/>
      <c r="DW74" s="1283"/>
      <c r="DX74" s="1283"/>
      <c r="DY74" s="1283"/>
      <c r="DZ74" s="1284"/>
    </row>
    <row r="75" spans="1:130" x14ac:dyDescent="0.2">
      <c r="A75" s="1199" t="s">
        <v>958</v>
      </c>
      <c r="B75" s="1200"/>
      <c r="C75" s="1200"/>
      <c r="D75" s="1200"/>
      <c r="E75" s="1200"/>
      <c r="F75" s="1200"/>
      <c r="G75" s="1200"/>
      <c r="H75" s="1200"/>
      <c r="I75" s="1200"/>
      <c r="J75" s="1200"/>
      <c r="K75" s="1200"/>
      <c r="L75" s="1200"/>
      <c r="M75" s="1200"/>
      <c r="N75" s="1200"/>
      <c r="O75" s="1200"/>
      <c r="P75" s="1200"/>
      <c r="Q75" s="1200"/>
      <c r="R75" s="1200"/>
      <c r="S75" s="1200"/>
      <c r="T75" s="1200"/>
      <c r="U75" s="1200"/>
      <c r="V75" s="1200"/>
      <c r="W75" s="1200"/>
      <c r="X75" s="1200"/>
      <c r="Y75" s="1200"/>
      <c r="Z75" s="1200"/>
      <c r="AA75" s="1200"/>
      <c r="AB75" s="1200"/>
      <c r="AC75" s="1200"/>
      <c r="AD75" s="1200"/>
      <c r="AE75" s="1200"/>
      <c r="AF75" s="1200"/>
      <c r="AG75" s="1200"/>
      <c r="AH75" s="1200"/>
      <c r="AI75" s="1200"/>
      <c r="AJ75" s="1200"/>
      <c r="AK75" s="1200"/>
      <c r="AL75" s="1200"/>
      <c r="AM75" s="1200"/>
      <c r="AN75" s="1200"/>
      <c r="AO75" s="1200"/>
      <c r="AP75" s="1200"/>
      <c r="AQ75" s="1200"/>
      <c r="AR75" s="1200"/>
      <c r="AS75" s="1200"/>
      <c r="AT75" s="1200"/>
      <c r="AU75" s="1200"/>
      <c r="AV75" s="1200"/>
      <c r="AW75" s="1200"/>
      <c r="AX75" s="1200"/>
      <c r="AY75" s="1200"/>
      <c r="AZ75" s="1200"/>
      <c r="BA75" s="1200"/>
      <c r="BB75" s="1200"/>
      <c r="BC75" s="1200"/>
      <c r="BD75" s="1200"/>
      <c r="BE75" s="1200"/>
      <c r="BF75" s="1200"/>
      <c r="BG75" s="1200"/>
      <c r="BH75" s="1200"/>
      <c r="BI75" s="1200"/>
      <c r="BJ75" s="1200"/>
      <c r="BK75" s="1200"/>
      <c r="BL75" s="1200"/>
      <c r="BM75" s="1200"/>
      <c r="BN75" s="1200"/>
      <c r="BO75" s="1200"/>
      <c r="BP75" s="1200"/>
      <c r="BQ75" s="1200"/>
      <c r="BR75" s="1200"/>
      <c r="BS75" s="1200"/>
      <c r="BT75" s="1200"/>
      <c r="BU75" s="1200"/>
      <c r="BV75" s="1200"/>
      <c r="BW75" s="1200"/>
      <c r="BX75" s="1200"/>
      <c r="BY75" s="1200"/>
      <c r="BZ75" s="1201"/>
      <c r="CA75" s="525">
        <v>7769516</v>
      </c>
      <c r="CB75" s="1285"/>
      <c r="CC75" s="1285"/>
      <c r="CD75" s="1285"/>
      <c r="CE75" s="1285"/>
      <c r="CF75" s="1285"/>
      <c r="CG75" s="1285"/>
      <c r="CH75" s="1285"/>
      <c r="CI75" s="1285"/>
      <c r="CJ75" s="1285"/>
      <c r="CK75" s="1285"/>
      <c r="CL75" s="1285"/>
      <c r="CM75" s="1285"/>
      <c r="CN75" s="1285"/>
      <c r="CO75" s="1285"/>
      <c r="CP75" s="1285"/>
      <c r="CQ75" s="526"/>
      <c r="CR75" s="525">
        <v>15637966</v>
      </c>
      <c r="CS75" s="1285"/>
      <c r="CT75" s="1285"/>
      <c r="CU75" s="1285"/>
      <c r="CV75" s="1285"/>
      <c r="CW75" s="1285"/>
      <c r="CX75" s="1285"/>
      <c r="CY75" s="1285"/>
      <c r="CZ75" s="1285"/>
      <c r="DA75" s="1285"/>
      <c r="DB75" s="1285"/>
      <c r="DC75" s="1285"/>
      <c r="DD75" s="1285"/>
      <c r="DE75" s="1285"/>
      <c r="DF75" s="1285"/>
      <c r="DG75" s="1285"/>
      <c r="DH75" s="1285"/>
      <c r="DI75" s="526"/>
      <c r="DJ75" s="525">
        <v>13933331</v>
      </c>
      <c r="DK75" s="1285"/>
      <c r="DL75" s="1285"/>
      <c r="DM75" s="1285"/>
      <c r="DN75" s="1285"/>
      <c r="DO75" s="1285"/>
      <c r="DP75" s="1285"/>
      <c r="DQ75" s="1285"/>
      <c r="DR75" s="1285"/>
      <c r="DS75" s="1285"/>
      <c r="DT75" s="1285"/>
      <c r="DU75" s="1285"/>
      <c r="DV75" s="1285"/>
      <c r="DW75" s="1285"/>
      <c r="DX75" s="1285"/>
      <c r="DY75" s="1285"/>
      <c r="DZ75" s="526"/>
    </row>
    <row r="76" spans="1:130" x14ac:dyDescent="0.2">
      <c r="A76" s="1202" t="s">
        <v>17</v>
      </c>
      <c r="B76" s="1203"/>
      <c r="C76" s="1203"/>
      <c r="D76" s="1203"/>
      <c r="E76" s="1203"/>
      <c r="F76" s="1203"/>
      <c r="G76" s="1203"/>
      <c r="H76" s="1203"/>
      <c r="I76" s="1203"/>
      <c r="J76" s="1203"/>
      <c r="K76" s="1203"/>
      <c r="L76" s="1203"/>
      <c r="M76" s="1203"/>
      <c r="N76" s="1203"/>
      <c r="O76" s="1203"/>
      <c r="P76" s="1203"/>
      <c r="Q76" s="1203"/>
      <c r="R76" s="1203"/>
      <c r="S76" s="1203"/>
      <c r="T76" s="1203"/>
      <c r="U76" s="1203"/>
      <c r="V76" s="1203"/>
      <c r="W76" s="1203"/>
      <c r="X76" s="1203"/>
      <c r="Y76" s="1203"/>
      <c r="Z76" s="1203"/>
      <c r="AA76" s="1203"/>
      <c r="AB76" s="1203"/>
      <c r="AC76" s="1203"/>
      <c r="AD76" s="1203"/>
      <c r="AE76" s="1203"/>
      <c r="AF76" s="1203"/>
      <c r="AG76" s="1203"/>
      <c r="AH76" s="1203"/>
      <c r="AI76" s="1203"/>
      <c r="AJ76" s="1203"/>
      <c r="AK76" s="1203"/>
      <c r="AL76" s="1203"/>
      <c r="AM76" s="1203"/>
      <c r="AN76" s="1203"/>
      <c r="AO76" s="1203"/>
      <c r="AP76" s="1203"/>
      <c r="AQ76" s="1203"/>
      <c r="AR76" s="1203"/>
      <c r="AS76" s="1203"/>
      <c r="AT76" s="1203"/>
      <c r="AU76" s="1203"/>
      <c r="AV76" s="1203"/>
      <c r="AW76" s="1203"/>
      <c r="AX76" s="1203"/>
      <c r="AY76" s="1203"/>
      <c r="AZ76" s="1203"/>
      <c r="BA76" s="1203"/>
      <c r="BB76" s="1203"/>
      <c r="BC76" s="1203"/>
      <c r="BD76" s="1203"/>
      <c r="BE76" s="1203"/>
      <c r="BF76" s="1203"/>
      <c r="BG76" s="1203"/>
      <c r="BH76" s="1203"/>
      <c r="BI76" s="1203"/>
      <c r="BJ76" s="1203"/>
      <c r="BK76" s="1203"/>
      <c r="BL76" s="1203"/>
      <c r="BM76" s="1203"/>
      <c r="BN76" s="1203"/>
      <c r="BO76" s="1203"/>
      <c r="BP76" s="1203"/>
      <c r="BQ76" s="1203"/>
      <c r="BR76" s="1203"/>
      <c r="BS76" s="1203"/>
      <c r="BT76" s="1203"/>
      <c r="BU76" s="1203"/>
      <c r="BV76" s="1203"/>
      <c r="BW76" s="1203"/>
      <c r="BX76" s="1203"/>
      <c r="BY76" s="1203"/>
      <c r="BZ76" s="1204"/>
      <c r="CA76" s="1282">
        <f>CA74+CA75</f>
        <v>95001073</v>
      </c>
      <c r="CB76" s="1283"/>
      <c r="CC76" s="1283"/>
      <c r="CD76" s="1283"/>
      <c r="CE76" s="1283"/>
      <c r="CF76" s="1283"/>
      <c r="CG76" s="1283"/>
      <c r="CH76" s="1283"/>
      <c r="CI76" s="1283"/>
      <c r="CJ76" s="1283"/>
      <c r="CK76" s="1283"/>
      <c r="CL76" s="1283"/>
      <c r="CM76" s="1283"/>
      <c r="CN76" s="1283"/>
      <c r="CO76" s="1283"/>
      <c r="CP76" s="1283"/>
      <c r="CQ76" s="1284"/>
      <c r="CR76" s="1282">
        <v>96896604</v>
      </c>
      <c r="CS76" s="1283"/>
      <c r="CT76" s="1283"/>
      <c r="CU76" s="1283"/>
      <c r="CV76" s="1283"/>
      <c r="CW76" s="1283"/>
      <c r="CX76" s="1283"/>
      <c r="CY76" s="1283"/>
      <c r="CZ76" s="1283"/>
      <c r="DA76" s="1283"/>
      <c r="DB76" s="1283"/>
      <c r="DC76" s="1283"/>
      <c r="DD76" s="1283"/>
      <c r="DE76" s="1283"/>
      <c r="DF76" s="1283"/>
      <c r="DG76" s="1283"/>
      <c r="DH76" s="1283"/>
      <c r="DI76" s="1284"/>
      <c r="DJ76" s="1282">
        <f>DJ74+DJ75</f>
        <v>66883426</v>
      </c>
      <c r="DK76" s="1283"/>
      <c r="DL76" s="1283"/>
      <c r="DM76" s="1283"/>
      <c r="DN76" s="1283"/>
      <c r="DO76" s="1283"/>
      <c r="DP76" s="1283"/>
      <c r="DQ76" s="1283"/>
      <c r="DR76" s="1283"/>
      <c r="DS76" s="1283"/>
      <c r="DT76" s="1283"/>
      <c r="DU76" s="1283"/>
      <c r="DV76" s="1283"/>
      <c r="DW76" s="1283"/>
      <c r="DX76" s="1283"/>
      <c r="DY76" s="1283"/>
      <c r="DZ76" s="1284"/>
    </row>
    <row r="77" spans="1:130" x14ac:dyDescent="0.2">
      <c r="A77" s="1289" t="s">
        <v>959</v>
      </c>
      <c r="B77" s="1290"/>
      <c r="C77" s="1290"/>
      <c r="D77" s="1290"/>
      <c r="E77" s="1290"/>
      <c r="F77" s="1290"/>
      <c r="G77" s="1290"/>
      <c r="H77" s="1290"/>
      <c r="I77" s="1290"/>
      <c r="J77" s="1290"/>
      <c r="K77" s="1290"/>
      <c r="L77" s="1290"/>
      <c r="M77" s="1290"/>
      <c r="N77" s="1290"/>
      <c r="O77" s="1290"/>
      <c r="P77" s="1290"/>
      <c r="Q77" s="1290"/>
      <c r="R77" s="1290"/>
      <c r="S77" s="1290"/>
      <c r="T77" s="1290"/>
      <c r="U77" s="1290"/>
      <c r="V77" s="1290"/>
      <c r="W77" s="1290"/>
      <c r="X77" s="1290"/>
      <c r="Y77" s="1290"/>
      <c r="Z77" s="1290"/>
      <c r="AA77" s="1290"/>
      <c r="AB77" s="1290"/>
      <c r="AC77" s="1290"/>
      <c r="AD77" s="1290"/>
      <c r="AE77" s="1290"/>
      <c r="AF77" s="1290"/>
      <c r="AG77" s="1290"/>
      <c r="AH77" s="1290"/>
      <c r="AI77" s="1290"/>
      <c r="AJ77" s="1290"/>
      <c r="AK77" s="1290"/>
      <c r="AL77" s="1290"/>
      <c r="AM77" s="1290"/>
      <c r="AN77" s="1290"/>
      <c r="AO77" s="1290"/>
      <c r="AP77" s="1290"/>
      <c r="AQ77" s="1290"/>
      <c r="AR77" s="1290"/>
      <c r="AS77" s="1290"/>
      <c r="AT77" s="1290"/>
      <c r="AU77" s="1290"/>
      <c r="AV77" s="1290"/>
      <c r="AW77" s="1290"/>
      <c r="AX77" s="1290"/>
      <c r="AY77" s="1290"/>
      <c r="AZ77" s="1290"/>
      <c r="BA77" s="1290"/>
      <c r="BB77" s="1290"/>
      <c r="BC77" s="1290"/>
      <c r="BD77" s="1290"/>
      <c r="BE77" s="1290"/>
      <c r="BF77" s="1290"/>
      <c r="BG77" s="1290"/>
      <c r="BH77" s="1290"/>
      <c r="BI77" s="1290"/>
      <c r="BJ77" s="1290"/>
      <c r="BK77" s="1290"/>
      <c r="BL77" s="1290"/>
      <c r="BM77" s="1290"/>
      <c r="BN77" s="1290"/>
      <c r="BO77" s="1290"/>
      <c r="BP77" s="1290"/>
      <c r="BQ77" s="1290"/>
      <c r="BR77" s="1290"/>
      <c r="BS77" s="1290"/>
      <c r="BT77" s="1290"/>
      <c r="BU77" s="1290"/>
      <c r="BV77" s="1290"/>
      <c r="BW77" s="1290"/>
      <c r="BX77" s="1290"/>
      <c r="BY77" s="1290"/>
      <c r="BZ77" s="1291"/>
      <c r="CA77" s="1292">
        <v>84.98</v>
      </c>
      <c r="CB77" s="1293"/>
      <c r="CC77" s="1293"/>
      <c r="CD77" s="1293"/>
      <c r="CE77" s="1293"/>
      <c r="CF77" s="1293"/>
      <c r="CG77" s="1293"/>
      <c r="CH77" s="1293"/>
      <c r="CI77" s="1293"/>
      <c r="CJ77" s="1293"/>
      <c r="CK77" s="1293"/>
      <c r="CL77" s="1293"/>
      <c r="CM77" s="1293"/>
      <c r="CN77" s="1293"/>
      <c r="CO77" s="1293"/>
      <c r="CP77" s="1293"/>
      <c r="CQ77" s="1294"/>
      <c r="CR77" s="1292">
        <v>92.34</v>
      </c>
      <c r="CS77" s="1293"/>
      <c r="CT77" s="1293"/>
      <c r="CU77" s="1293"/>
      <c r="CV77" s="1293"/>
      <c r="CW77" s="1293"/>
      <c r="CX77" s="1293"/>
      <c r="CY77" s="1293"/>
      <c r="CZ77" s="1293"/>
      <c r="DA77" s="1293"/>
      <c r="DB77" s="1293"/>
      <c r="DC77" s="1293"/>
      <c r="DD77" s="1293"/>
      <c r="DE77" s="1293"/>
      <c r="DF77" s="1293"/>
      <c r="DG77" s="1293"/>
      <c r="DH77" s="1293"/>
      <c r="DI77" s="1294"/>
      <c r="DJ77" s="1292">
        <v>92.14</v>
      </c>
      <c r="DK77" s="1293"/>
      <c r="DL77" s="1293"/>
      <c r="DM77" s="1293"/>
      <c r="DN77" s="1293"/>
      <c r="DO77" s="1293"/>
      <c r="DP77" s="1293"/>
      <c r="DQ77" s="1293"/>
      <c r="DR77" s="1293"/>
      <c r="DS77" s="1293"/>
      <c r="DT77" s="1293"/>
      <c r="DU77" s="1293"/>
      <c r="DV77" s="1293"/>
      <c r="DW77" s="1293"/>
      <c r="DX77" s="1293"/>
      <c r="DY77" s="1293"/>
      <c r="DZ77" s="1294"/>
    </row>
    <row r="80" spans="1:130" ht="15" x14ac:dyDescent="0.25">
      <c r="A80" s="556" t="s">
        <v>1120</v>
      </c>
      <c r="B80" s="556"/>
      <c r="C80" s="556"/>
      <c r="D80" s="556"/>
      <c r="E80" s="556"/>
      <c r="F80" s="556"/>
      <c r="G80" s="556"/>
      <c r="H80" s="556"/>
      <c r="I80" s="556"/>
      <c r="J80" s="556"/>
      <c r="K80" s="556"/>
      <c r="L80" s="556"/>
      <c r="M80" s="556"/>
      <c r="N80" s="556"/>
      <c r="O80" s="556"/>
      <c r="P80" s="556"/>
      <c r="Q80" s="556"/>
      <c r="R80" s="556"/>
      <c r="S80" s="556"/>
      <c r="T80" s="556"/>
      <c r="U80" s="556"/>
      <c r="V80" s="556"/>
      <c r="W80" s="556"/>
      <c r="X80" s="556"/>
      <c r="Y80" s="556"/>
      <c r="Z80" s="556"/>
      <c r="AA80" s="556"/>
      <c r="AB80" s="556"/>
      <c r="AC80" s="556"/>
      <c r="AD80" s="556"/>
      <c r="AE80" s="556"/>
      <c r="AF80" s="556"/>
      <c r="AG80" s="556"/>
      <c r="AH80" s="556"/>
      <c r="AI80" s="556"/>
      <c r="AJ80" s="556"/>
      <c r="AK80" s="556"/>
      <c r="AL80" s="556"/>
      <c r="AM80" s="556"/>
      <c r="AN80" s="556"/>
      <c r="AO80" s="556"/>
      <c r="AP80" s="556"/>
      <c r="AQ80" s="556"/>
      <c r="AR80" s="556"/>
      <c r="AS80" s="556"/>
      <c r="AT80" s="556"/>
      <c r="AU80" s="556"/>
      <c r="AV80" s="556"/>
      <c r="AW80" s="556"/>
      <c r="AX80" s="556"/>
      <c r="AY80" s="556"/>
      <c r="AZ80" s="556"/>
      <c r="BA80" s="556"/>
      <c r="BB80" s="556"/>
      <c r="BC80" s="556"/>
      <c r="BD80" s="556"/>
      <c r="BE80" s="556"/>
      <c r="BF80" s="556"/>
      <c r="BG80" s="556"/>
      <c r="BH80" s="556"/>
      <c r="BI80" s="556"/>
      <c r="BJ80" s="556"/>
      <c r="BK80" s="556"/>
      <c r="BL80" s="556"/>
      <c r="BM80" s="556"/>
      <c r="BN80" s="556"/>
      <c r="BO80" s="556"/>
      <c r="BP80" s="556"/>
      <c r="BQ80" s="556"/>
      <c r="BR80" s="556"/>
      <c r="BS80" s="556"/>
      <c r="BT80" s="556"/>
      <c r="BU80" s="556"/>
      <c r="BV80" s="556"/>
      <c r="BW80" s="556"/>
      <c r="BX80" s="556"/>
      <c r="BY80" s="556"/>
      <c r="BZ80" s="556"/>
      <c r="CA80" s="556"/>
      <c r="CB80" s="556"/>
      <c r="CC80" s="556"/>
      <c r="CD80" s="556"/>
      <c r="CE80" s="556"/>
      <c r="CF80" s="556"/>
      <c r="CG80" s="556"/>
      <c r="CH80" s="556"/>
      <c r="CI80" s="556"/>
      <c r="CJ80" s="556"/>
      <c r="CK80" s="556"/>
      <c r="CL80" s="556"/>
      <c r="CM80" s="556"/>
      <c r="CN80" s="556"/>
      <c r="CO80" s="556"/>
      <c r="CP80" s="556"/>
      <c r="CQ80" s="556"/>
      <c r="CR80" s="556"/>
      <c r="CS80" s="556"/>
      <c r="CT80" s="556"/>
      <c r="CU80" s="556"/>
      <c r="CV80" s="556"/>
      <c r="CW80" s="556"/>
      <c r="CX80" s="556"/>
      <c r="CY80" s="556"/>
      <c r="CZ80" s="556"/>
      <c r="DA80" s="556"/>
      <c r="DB80" s="556"/>
      <c r="DC80" s="556"/>
      <c r="DD80" s="556"/>
      <c r="DE80" s="556"/>
      <c r="DF80" s="556"/>
      <c r="DG80" s="556"/>
      <c r="DH80" s="556"/>
      <c r="DI80" s="556"/>
      <c r="DJ80" s="556"/>
      <c r="DK80" s="556"/>
      <c r="DL80" s="556"/>
      <c r="DM80" s="556"/>
      <c r="DN80" s="556"/>
      <c r="DO80" s="556"/>
      <c r="DP80" s="556"/>
      <c r="DQ80" s="556"/>
      <c r="DR80" s="556"/>
      <c r="DS80" s="556"/>
      <c r="DT80" s="556"/>
      <c r="DU80" s="556"/>
      <c r="DV80" s="556"/>
      <c r="DW80" s="556"/>
      <c r="DX80" s="556"/>
      <c r="DY80" s="556"/>
      <c r="DZ80" s="556"/>
    </row>
    <row r="81" spans="1:130" ht="15" customHeight="1" x14ac:dyDescent="0.2">
      <c r="A81" s="1239" t="s">
        <v>1121</v>
      </c>
      <c r="B81" s="1239"/>
      <c r="C81" s="1239"/>
      <c r="D81" s="1239"/>
      <c r="E81" s="1239"/>
      <c r="F81" s="1239"/>
      <c r="G81" s="1239"/>
      <c r="H81" s="1239"/>
      <c r="I81" s="1239"/>
      <c r="J81" s="1239"/>
      <c r="K81" s="1239"/>
      <c r="L81" s="1239"/>
      <c r="M81" s="1239"/>
      <c r="N81" s="1239"/>
      <c r="O81" s="1239"/>
      <c r="P81" s="1239"/>
      <c r="Q81" s="1239"/>
      <c r="R81" s="1239"/>
      <c r="S81" s="1239"/>
      <c r="T81" s="1239"/>
      <c r="U81" s="1239"/>
      <c r="V81" s="1239"/>
      <c r="W81" s="1239"/>
      <c r="X81" s="1239"/>
      <c r="Y81" s="1239"/>
      <c r="Z81" s="1239"/>
      <c r="AA81" s="1239"/>
      <c r="AB81" s="1239"/>
      <c r="AC81" s="1239"/>
      <c r="AD81" s="1239"/>
      <c r="AE81" s="1239"/>
      <c r="AF81" s="1239"/>
      <c r="AG81" s="1239"/>
      <c r="AH81" s="1239"/>
      <c r="AI81" s="1239"/>
      <c r="AJ81" s="1239"/>
      <c r="AK81" s="1239"/>
      <c r="AL81" s="1239"/>
      <c r="AM81" s="1239"/>
      <c r="AN81" s="1239"/>
      <c r="AO81" s="1239"/>
      <c r="AP81" s="1239"/>
      <c r="AQ81" s="1239"/>
      <c r="AR81" s="1239"/>
      <c r="AS81" s="1239"/>
      <c r="AT81" s="1239"/>
      <c r="AU81" s="1239"/>
      <c r="AV81" s="1239"/>
      <c r="AW81" s="1239"/>
      <c r="AX81" s="1239"/>
      <c r="AY81" s="1239"/>
      <c r="AZ81" s="1239"/>
      <c r="BA81" s="1239"/>
      <c r="BB81" s="1239"/>
      <c r="BC81" s="1239"/>
      <c r="BD81" s="1239"/>
      <c r="BE81" s="1239"/>
      <c r="BF81" s="1239"/>
      <c r="BG81" s="1239"/>
      <c r="BH81" s="1239"/>
      <c r="BI81" s="1239"/>
      <c r="BJ81" s="1239"/>
      <c r="BK81" s="1239"/>
      <c r="BL81" s="1239"/>
      <c r="BM81" s="1239"/>
      <c r="BN81" s="1239"/>
      <c r="BO81" s="1239"/>
      <c r="BP81" s="1239"/>
      <c r="BQ81" s="1239"/>
      <c r="BR81" s="1239"/>
      <c r="BS81" s="1239"/>
      <c r="BT81" s="1239"/>
      <c r="BU81" s="1239"/>
      <c r="BV81" s="1239"/>
      <c r="BW81" s="1239"/>
      <c r="BX81" s="1239"/>
      <c r="BY81" s="1239"/>
      <c r="BZ81" s="1239"/>
      <c r="CA81" s="1239"/>
      <c r="CB81" s="1239"/>
      <c r="CC81" s="1239"/>
      <c r="CD81" s="1239"/>
      <c r="CE81" s="1239"/>
      <c r="CF81" s="1239"/>
      <c r="CG81" s="1239"/>
      <c r="CH81" s="1239"/>
      <c r="CI81" s="1239"/>
      <c r="CJ81" s="1239"/>
      <c r="CK81" s="1239"/>
      <c r="CL81" s="1239"/>
      <c r="CM81" s="1239"/>
      <c r="CN81" s="1239"/>
      <c r="CO81" s="1239"/>
      <c r="CP81" s="1239"/>
      <c r="CQ81" s="1239"/>
      <c r="CR81" s="1239"/>
      <c r="CS81" s="1239"/>
      <c r="CT81" s="1239"/>
      <c r="CU81" s="1239"/>
      <c r="CV81" s="1239"/>
      <c r="CW81" s="1239"/>
      <c r="CX81" s="1239"/>
      <c r="CY81" s="1239"/>
      <c r="CZ81" s="1239"/>
      <c r="DA81" s="1239"/>
      <c r="DB81" s="1239"/>
      <c r="DC81" s="1239"/>
      <c r="DD81" s="1239"/>
      <c r="DE81" s="1239"/>
      <c r="DF81" s="1239"/>
      <c r="DG81" s="1239"/>
      <c r="DH81" s="1239"/>
      <c r="DI81" s="1239"/>
      <c r="DJ81" s="1239"/>
      <c r="DK81" s="1239"/>
      <c r="DL81" s="1239"/>
      <c r="DM81" s="1239"/>
      <c r="DN81" s="1239"/>
      <c r="DO81" s="1239"/>
      <c r="DP81" s="1239"/>
      <c r="DQ81" s="1239"/>
      <c r="DR81" s="1239"/>
      <c r="DS81" s="1239"/>
      <c r="DT81" s="1239"/>
      <c r="DU81" s="1239"/>
      <c r="DV81" s="1239"/>
      <c r="DW81" s="1239"/>
      <c r="DX81" s="1239"/>
      <c r="DY81" s="1239"/>
      <c r="DZ81" s="1239"/>
    </row>
    <row r="83" spans="1:130" x14ac:dyDescent="0.2">
      <c r="A83" s="1236" t="s">
        <v>1079</v>
      </c>
      <c r="B83" s="1237"/>
      <c r="C83" s="1237"/>
      <c r="D83" s="1237"/>
      <c r="E83" s="1237"/>
      <c r="F83" s="1237"/>
      <c r="G83" s="1237"/>
      <c r="H83" s="1237"/>
      <c r="I83" s="1237"/>
      <c r="J83" s="1237"/>
      <c r="K83" s="1237"/>
      <c r="L83" s="1237"/>
      <c r="M83" s="1237"/>
      <c r="N83" s="1237"/>
      <c r="O83" s="1237"/>
      <c r="P83" s="1237"/>
      <c r="Q83" s="1237"/>
      <c r="R83" s="1237"/>
      <c r="S83" s="1237"/>
      <c r="T83" s="1237"/>
      <c r="U83" s="1237"/>
      <c r="V83" s="1237"/>
      <c r="W83" s="1237"/>
      <c r="X83" s="1237"/>
      <c r="Y83" s="1237"/>
      <c r="Z83" s="1237"/>
      <c r="AA83" s="1237"/>
      <c r="AB83" s="1237"/>
      <c r="AC83" s="1237"/>
      <c r="AD83" s="1237"/>
      <c r="AE83" s="1237"/>
      <c r="AF83" s="1237"/>
      <c r="AG83" s="1237"/>
      <c r="AH83" s="1237"/>
      <c r="AI83" s="1237"/>
      <c r="AJ83" s="1237"/>
      <c r="AK83" s="1237"/>
      <c r="AL83" s="1237"/>
      <c r="AM83" s="1237"/>
      <c r="AN83" s="1237"/>
      <c r="AO83" s="1237"/>
      <c r="AP83" s="1237"/>
      <c r="AQ83" s="1237"/>
      <c r="AR83" s="1237"/>
      <c r="AS83" s="1237"/>
      <c r="AT83" s="1237"/>
      <c r="AU83" s="1237"/>
      <c r="AV83" s="1237"/>
      <c r="AW83" s="1237"/>
      <c r="AX83" s="1237"/>
      <c r="AY83" s="1237"/>
      <c r="AZ83" s="1237"/>
      <c r="BA83" s="1237"/>
      <c r="BB83" s="1237"/>
      <c r="BC83" s="1237"/>
      <c r="BD83" s="1237"/>
      <c r="BE83" s="1237"/>
      <c r="BF83" s="1237"/>
      <c r="BG83" s="1237"/>
      <c r="BH83" s="1237"/>
      <c r="BI83" s="1237"/>
      <c r="BJ83" s="1237"/>
      <c r="BK83" s="1237"/>
      <c r="BL83" s="1237"/>
      <c r="BM83" s="1237"/>
      <c r="BN83" s="1237"/>
      <c r="BO83" s="1237"/>
      <c r="BP83" s="1237"/>
      <c r="BQ83" s="1237"/>
      <c r="BR83" s="1237"/>
      <c r="BS83" s="1237"/>
      <c r="BT83" s="1237"/>
      <c r="BU83" s="1237"/>
      <c r="BV83" s="1237"/>
      <c r="BW83" s="1237"/>
      <c r="BX83" s="1237"/>
      <c r="BY83" s="1237"/>
      <c r="BZ83" s="1237"/>
      <c r="CA83" s="1237"/>
      <c r="CB83" s="1237"/>
      <c r="CC83" s="1237"/>
      <c r="CD83" s="1237"/>
      <c r="CE83" s="1237"/>
      <c r="CF83" s="1237"/>
      <c r="CG83" s="1237"/>
      <c r="CH83" s="1237"/>
      <c r="CI83" s="1237"/>
      <c r="CJ83" s="1237"/>
      <c r="CK83" s="1237"/>
      <c r="CL83" s="1237"/>
      <c r="CM83" s="1237"/>
      <c r="CN83" s="1237"/>
      <c r="CO83" s="1237"/>
      <c r="CP83" s="1237"/>
      <c r="CQ83" s="1238"/>
      <c r="CR83" s="1236">
        <v>2012</v>
      </c>
      <c r="CS83" s="1237"/>
      <c r="CT83" s="1237"/>
      <c r="CU83" s="1237"/>
      <c r="CV83" s="1237"/>
      <c r="CW83" s="1237"/>
      <c r="CX83" s="1237"/>
      <c r="CY83" s="1237"/>
      <c r="CZ83" s="1237"/>
      <c r="DA83" s="1237"/>
      <c r="DB83" s="1237"/>
      <c r="DC83" s="1237"/>
      <c r="DD83" s="1237"/>
      <c r="DE83" s="1237"/>
      <c r="DF83" s="1237"/>
      <c r="DG83" s="1237"/>
      <c r="DH83" s="1237"/>
      <c r="DI83" s="1238"/>
      <c r="DJ83" s="1236">
        <v>2011</v>
      </c>
      <c r="DK83" s="1237"/>
      <c r="DL83" s="1237"/>
      <c r="DM83" s="1237"/>
      <c r="DN83" s="1237"/>
      <c r="DO83" s="1237"/>
      <c r="DP83" s="1237"/>
      <c r="DQ83" s="1237"/>
      <c r="DR83" s="1237"/>
      <c r="DS83" s="1237"/>
      <c r="DT83" s="1237"/>
      <c r="DU83" s="1237"/>
      <c r="DV83" s="1237"/>
      <c r="DW83" s="1237"/>
      <c r="DX83" s="1237"/>
      <c r="DY83" s="1237"/>
      <c r="DZ83" s="1238"/>
    </row>
    <row r="84" spans="1:130" x14ac:dyDescent="0.2">
      <c r="A84" s="1199" t="s">
        <v>1080</v>
      </c>
      <c r="B84" s="1200"/>
      <c r="C84" s="1200"/>
      <c r="D84" s="1200"/>
      <c r="E84" s="1200"/>
      <c r="F84" s="1200"/>
      <c r="G84" s="1200"/>
      <c r="H84" s="1200"/>
      <c r="I84" s="1200"/>
      <c r="J84" s="1200"/>
      <c r="K84" s="1200"/>
      <c r="L84" s="1200"/>
      <c r="M84" s="1200"/>
      <c r="N84" s="1200"/>
      <c r="O84" s="1200"/>
      <c r="P84" s="1200"/>
      <c r="Q84" s="1200"/>
      <c r="R84" s="1200"/>
      <c r="S84" s="1200"/>
      <c r="T84" s="1200"/>
      <c r="U84" s="1200"/>
      <c r="V84" s="1200"/>
      <c r="W84" s="1200"/>
      <c r="X84" s="1200"/>
      <c r="Y84" s="1200"/>
      <c r="Z84" s="1200"/>
      <c r="AA84" s="1200"/>
      <c r="AB84" s="1200"/>
      <c r="AC84" s="1200"/>
      <c r="AD84" s="1200"/>
      <c r="AE84" s="1200"/>
      <c r="AF84" s="1200"/>
      <c r="AG84" s="1200"/>
      <c r="AH84" s="1200"/>
      <c r="AI84" s="1200"/>
      <c r="AJ84" s="1200"/>
      <c r="AK84" s="1200"/>
      <c r="AL84" s="1200"/>
      <c r="AM84" s="1200"/>
      <c r="AN84" s="1200"/>
      <c r="AO84" s="1200"/>
      <c r="AP84" s="1200"/>
      <c r="AQ84" s="1200"/>
      <c r="AR84" s="1200"/>
      <c r="AS84" s="1200"/>
      <c r="AT84" s="1200"/>
      <c r="AU84" s="1200"/>
      <c r="AV84" s="1200"/>
      <c r="AW84" s="1200"/>
      <c r="AX84" s="1200"/>
      <c r="AY84" s="1200"/>
      <c r="AZ84" s="1200"/>
      <c r="BA84" s="1200"/>
      <c r="BB84" s="1200"/>
      <c r="BC84" s="1200"/>
      <c r="BD84" s="1200"/>
      <c r="BE84" s="1200"/>
      <c r="BF84" s="1200"/>
      <c r="BG84" s="1200"/>
      <c r="BH84" s="1200"/>
      <c r="BI84" s="1200"/>
      <c r="BJ84" s="1200"/>
      <c r="BK84" s="1200"/>
      <c r="BL84" s="1200"/>
      <c r="BM84" s="1200"/>
      <c r="BN84" s="1200"/>
      <c r="BO84" s="1200"/>
      <c r="BP84" s="1200"/>
      <c r="BQ84" s="1200"/>
      <c r="BR84" s="1200"/>
      <c r="BS84" s="1200"/>
      <c r="BT84" s="1200"/>
      <c r="BU84" s="1200"/>
      <c r="BV84" s="1200"/>
      <c r="BW84" s="1200"/>
      <c r="BX84" s="1200"/>
      <c r="BY84" s="1200"/>
      <c r="BZ84" s="1200"/>
      <c r="CA84" s="1200"/>
      <c r="CB84" s="1200"/>
      <c r="CC84" s="1200"/>
      <c r="CD84" s="1200"/>
      <c r="CE84" s="1200"/>
      <c r="CF84" s="1200"/>
      <c r="CG84" s="1200"/>
      <c r="CH84" s="1200"/>
      <c r="CI84" s="1200"/>
      <c r="CJ84" s="1200"/>
      <c r="CK84" s="1200"/>
      <c r="CL84" s="1200"/>
      <c r="CM84" s="1200"/>
      <c r="CN84" s="1200"/>
      <c r="CO84" s="1200"/>
      <c r="CP84" s="1200"/>
      <c r="CQ84" s="1201"/>
      <c r="CR84" s="1223">
        <v>6568620</v>
      </c>
      <c r="CS84" s="1224"/>
      <c r="CT84" s="1224"/>
      <c r="CU84" s="1224"/>
      <c r="CV84" s="1224"/>
      <c r="CW84" s="1224"/>
      <c r="CX84" s="1224"/>
      <c r="CY84" s="1224"/>
      <c r="CZ84" s="1224"/>
      <c r="DA84" s="1224"/>
      <c r="DB84" s="1224"/>
      <c r="DC84" s="1224"/>
      <c r="DD84" s="1224"/>
      <c r="DE84" s="1224"/>
      <c r="DF84" s="1224"/>
      <c r="DG84" s="1224"/>
      <c r="DH84" s="1224"/>
      <c r="DI84" s="1225"/>
      <c r="DJ84" s="1223">
        <v>-169636</v>
      </c>
      <c r="DK84" s="1224"/>
      <c r="DL84" s="1224"/>
      <c r="DM84" s="1224"/>
      <c r="DN84" s="1224"/>
      <c r="DO84" s="1224"/>
      <c r="DP84" s="1224"/>
      <c r="DQ84" s="1224"/>
      <c r="DR84" s="1224"/>
      <c r="DS84" s="1224"/>
      <c r="DT84" s="1224"/>
      <c r="DU84" s="1224"/>
      <c r="DV84" s="1224"/>
      <c r="DW84" s="1224"/>
      <c r="DX84" s="1224"/>
      <c r="DY84" s="1224"/>
      <c r="DZ84" s="1225"/>
    </row>
    <row r="85" spans="1:130" ht="28.5" customHeight="1" x14ac:dyDescent="0.2">
      <c r="A85" s="1220" t="s">
        <v>1081</v>
      </c>
      <c r="B85" s="1221"/>
      <c r="C85" s="1221"/>
      <c r="D85" s="1221"/>
      <c r="E85" s="1221"/>
      <c r="F85" s="1221"/>
      <c r="G85" s="1221"/>
      <c r="H85" s="1221"/>
      <c r="I85" s="1221"/>
      <c r="J85" s="1221"/>
      <c r="K85" s="1221"/>
      <c r="L85" s="1221"/>
      <c r="M85" s="1221"/>
      <c r="N85" s="1221"/>
      <c r="O85" s="1221"/>
      <c r="P85" s="1221"/>
      <c r="Q85" s="1221"/>
      <c r="R85" s="1221"/>
      <c r="S85" s="1221"/>
      <c r="T85" s="1221"/>
      <c r="U85" s="1221"/>
      <c r="V85" s="1221"/>
      <c r="W85" s="1221"/>
      <c r="X85" s="1221"/>
      <c r="Y85" s="1221"/>
      <c r="Z85" s="1221"/>
      <c r="AA85" s="1221"/>
      <c r="AB85" s="1221"/>
      <c r="AC85" s="1221"/>
      <c r="AD85" s="1221"/>
      <c r="AE85" s="1221"/>
      <c r="AF85" s="1221"/>
      <c r="AG85" s="1221"/>
      <c r="AH85" s="1221"/>
      <c r="AI85" s="1221"/>
      <c r="AJ85" s="1221"/>
      <c r="AK85" s="1221"/>
      <c r="AL85" s="1221"/>
      <c r="AM85" s="1221"/>
      <c r="AN85" s="1221"/>
      <c r="AO85" s="1221"/>
      <c r="AP85" s="1221"/>
      <c r="AQ85" s="1221"/>
      <c r="AR85" s="1221"/>
      <c r="AS85" s="1221"/>
      <c r="AT85" s="1221"/>
      <c r="AU85" s="1221"/>
      <c r="AV85" s="1221"/>
      <c r="AW85" s="1221"/>
      <c r="AX85" s="1221"/>
      <c r="AY85" s="1221"/>
      <c r="AZ85" s="1221"/>
      <c r="BA85" s="1221"/>
      <c r="BB85" s="1221"/>
      <c r="BC85" s="1221"/>
      <c r="BD85" s="1221"/>
      <c r="BE85" s="1221"/>
      <c r="BF85" s="1221"/>
      <c r="BG85" s="1221"/>
      <c r="BH85" s="1221"/>
      <c r="BI85" s="1221"/>
      <c r="BJ85" s="1221"/>
      <c r="BK85" s="1221"/>
      <c r="BL85" s="1221"/>
      <c r="BM85" s="1221"/>
      <c r="BN85" s="1221"/>
      <c r="BO85" s="1221"/>
      <c r="BP85" s="1221"/>
      <c r="BQ85" s="1221"/>
      <c r="BR85" s="1221"/>
      <c r="BS85" s="1221"/>
      <c r="BT85" s="1221"/>
      <c r="BU85" s="1221"/>
      <c r="BV85" s="1221"/>
      <c r="BW85" s="1221"/>
      <c r="BX85" s="1221"/>
      <c r="BY85" s="1221"/>
      <c r="BZ85" s="1221"/>
      <c r="CA85" s="1221"/>
      <c r="CB85" s="1221"/>
      <c r="CC85" s="1221"/>
      <c r="CD85" s="1221"/>
      <c r="CE85" s="1221"/>
      <c r="CF85" s="1221"/>
      <c r="CG85" s="1221"/>
      <c r="CH85" s="1221"/>
      <c r="CI85" s="1221"/>
      <c r="CJ85" s="1221"/>
      <c r="CK85" s="1221"/>
      <c r="CL85" s="1221"/>
      <c r="CM85" s="1221"/>
      <c r="CN85" s="1221"/>
      <c r="CO85" s="1221"/>
      <c r="CP85" s="1221"/>
      <c r="CQ85" s="1222"/>
      <c r="CR85" s="1223">
        <v>1313724</v>
      </c>
      <c r="CS85" s="1224"/>
      <c r="CT85" s="1224"/>
      <c r="CU85" s="1224"/>
      <c r="CV85" s="1224"/>
      <c r="CW85" s="1224"/>
      <c r="CX85" s="1224"/>
      <c r="CY85" s="1224"/>
      <c r="CZ85" s="1224"/>
      <c r="DA85" s="1224"/>
      <c r="DB85" s="1224"/>
      <c r="DC85" s="1224"/>
      <c r="DD85" s="1224"/>
      <c r="DE85" s="1224"/>
      <c r="DF85" s="1224"/>
      <c r="DG85" s="1224"/>
      <c r="DH85" s="1224"/>
      <c r="DI85" s="1225"/>
      <c r="DJ85" s="1223">
        <v>-33927</v>
      </c>
      <c r="DK85" s="1224"/>
      <c r="DL85" s="1224"/>
      <c r="DM85" s="1224"/>
      <c r="DN85" s="1224"/>
      <c r="DO85" s="1224"/>
      <c r="DP85" s="1224"/>
      <c r="DQ85" s="1224"/>
      <c r="DR85" s="1224"/>
      <c r="DS85" s="1224"/>
      <c r="DT85" s="1224"/>
      <c r="DU85" s="1224"/>
      <c r="DV85" s="1224"/>
      <c r="DW85" s="1224"/>
      <c r="DX85" s="1224"/>
      <c r="DY85" s="1224"/>
      <c r="DZ85" s="1225"/>
    </row>
    <row r="86" spans="1:130" ht="15" customHeight="1" x14ac:dyDescent="0.2">
      <c r="A86" s="366"/>
      <c r="B86" s="366"/>
      <c r="C86" s="366"/>
      <c r="D86" s="366"/>
      <c r="E86" s="366"/>
      <c r="F86" s="366"/>
      <c r="G86" s="366"/>
      <c r="H86" s="366"/>
      <c r="I86" s="366"/>
      <c r="J86" s="366"/>
      <c r="K86" s="366"/>
      <c r="L86" s="366"/>
      <c r="M86" s="366"/>
      <c r="N86" s="366"/>
      <c r="O86" s="366"/>
      <c r="P86" s="366"/>
      <c r="Q86" s="366"/>
      <c r="R86" s="366"/>
      <c r="S86" s="366"/>
      <c r="T86" s="366"/>
      <c r="U86" s="366"/>
      <c r="V86" s="366"/>
      <c r="W86" s="366"/>
      <c r="X86" s="366"/>
      <c r="Y86" s="366"/>
      <c r="Z86" s="366"/>
      <c r="AA86" s="366"/>
      <c r="AB86" s="366"/>
      <c r="AC86" s="366"/>
      <c r="AD86" s="366"/>
      <c r="AE86" s="366"/>
      <c r="AF86" s="366"/>
      <c r="AG86" s="366"/>
      <c r="AH86" s="366"/>
      <c r="AI86" s="366"/>
      <c r="AJ86" s="366"/>
      <c r="AK86" s="366"/>
      <c r="AL86" s="366"/>
      <c r="AM86" s="366"/>
      <c r="AN86" s="366"/>
      <c r="AO86" s="366"/>
      <c r="AP86" s="366"/>
      <c r="AQ86" s="366"/>
      <c r="AR86" s="366"/>
      <c r="AS86" s="366"/>
      <c r="AT86" s="366"/>
      <c r="AU86" s="366"/>
      <c r="AV86" s="366"/>
      <c r="AW86" s="366"/>
      <c r="AX86" s="366"/>
      <c r="AY86" s="366"/>
      <c r="AZ86" s="366"/>
      <c r="BA86" s="366"/>
      <c r="BB86" s="366"/>
      <c r="BC86" s="366"/>
      <c r="BD86" s="366"/>
      <c r="BE86" s="366"/>
      <c r="BF86" s="366"/>
      <c r="BG86" s="366"/>
      <c r="BH86" s="366"/>
      <c r="BI86" s="366"/>
      <c r="BJ86" s="366"/>
      <c r="BK86" s="366"/>
      <c r="BL86" s="366"/>
      <c r="BM86" s="366"/>
      <c r="BN86" s="366"/>
      <c r="BO86" s="366"/>
      <c r="BP86" s="366"/>
      <c r="BQ86" s="366"/>
      <c r="BR86" s="366"/>
      <c r="BS86" s="366"/>
      <c r="BT86" s="366"/>
      <c r="BU86" s="366"/>
      <c r="BV86" s="366"/>
      <c r="BW86" s="366"/>
      <c r="BX86" s="366"/>
      <c r="BY86" s="366"/>
      <c r="BZ86" s="366"/>
      <c r="CA86" s="366"/>
      <c r="CB86" s="366"/>
      <c r="CC86" s="366"/>
      <c r="CD86" s="366"/>
      <c r="CE86" s="366"/>
      <c r="CF86" s="366"/>
      <c r="CG86" s="366"/>
      <c r="CH86" s="366"/>
      <c r="CI86" s="366"/>
      <c r="CJ86" s="366"/>
      <c r="CK86" s="366"/>
      <c r="CL86" s="366"/>
      <c r="CM86" s="366"/>
      <c r="CN86" s="366"/>
      <c r="CO86" s="366"/>
      <c r="CP86" s="366"/>
      <c r="CQ86" s="366"/>
      <c r="CR86" s="367"/>
      <c r="CS86" s="367"/>
      <c r="CT86" s="367"/>
      <c r="CU86" s="367"/>
      <c r="CV86" s="367"/>
      <c r="CW86" s="367"/>
      <c r="CX86" s="367"/>
      <c r="CY86" s="367"/>
      <c r="CZ86" s="367"/>
      <c r="DA86" s="367"/>
      <c r="DB86" s="367"/>
      <c r="DC86" s="367"/>
      <c r="DD86" s="367"/>
      <c r="DE86" s="367"/>
      <c r="DF86" s="367"/>
      <c r="DG86" s="367"/>
      <c r="DH86" s="367"/>
      <c r="DI86" s="367"/>
      <c r="DJ86" s="367"/>
      <c r="DK86" s="367"/>
      <c r="DL86" s="367"/>
      <c r="DM86" s="367"/>
      <c r="DN86" s="367"/>
      <c r="DO86" s="367"/>
      <c r="DP86" s="367"/>
      <c r="DQ86" s="367"/>
      <c r="DR86" s="367"/>
      <c r="DS86" s="367"/>
      <c r="DT86" s="367"/>
      <c r="DU86" s="367"/>
      <c r="DV86" s="367"/>
      <c r="DW86" s="367"/>
      <c r="DX86" s="367"/>
      <c r="DY86" s="367"/>
      <c r="DZ86" s="367"/>
    </row>
    <row r="87" spans="1:130" x14ac:dyDescent="0.2">
      <c r="A87" s="1230"/>
      <c r="B87" s="1231"/>
      <c r="C87" s="1231"/>
      <c r="D87" s="1231"/>
      <c r="E87" s="1231"/>
      <c r="F87" s="1231"/>
      <c r="G87" s="1231"/>
      <c r="H87" s="1231"/>
      <c r="I87" s="1231"/>
      <c r="J87" s="1231"/>
      <c r="K87" s="1231"/>
      <c r="L87" s="1231"/>
      <c r="M87" s="1231"/>
      <c r="N87" s="1231"/>
      <c r="O87" s="1231"/>
      <c r="P87" s="1231"/>
      <c r="Q87" s="1231"/>
      <c r="R87" s="1231"/>
      <c r="S87" s="1231"/>
      <c r="T87" s="1231"/>
      <c r="U87" s="1231"/>
      <c r="V87" s="1231"/>
      <c r="W87" s="1231"/>
      <c r="X87" s="1231"/>
      <c r="Y87" s="1231"/>
      <c r="Z87" s="1231"/>
      <c r="AA87" s="1231"/>
      <c r="AB87" s="1231"/>
      <c r="AC87" s="1231"/>
      <c r="AD87" s="1231"/>
      <c r="AE87" s="1231"/>
      <c r="AF87" s="1231"/>
      <c r="AG87" s="1231"/>
      <c r="AH87" s="1231"/>
      <c r="AI87" s="1231"/>
      <c r="AJ87" s="1231"/>
      <c r="AK87" s="1231"/>
      <c r="AL87" s="1231"/>
      <c r="AM87" s="1231"/>
      <c r="AN87" s="1231"/>
      <c r="AO87" s="1231"/>
      <c r="AP87" s="1231"/>
      <c r="AQ87" s="1231"/>
      <c r="AR87" s="1231"/>
      <c r="AS87" s="1231"/>
      <c r="AT87" s="1231"/>
      <c r="AU87" s="1231"/>
      <c r="AV87" s="1231"/>
      <c r="AW87" s="1231"/>
      <c r="AX87" s="1231"/>
      <c r="AY87" s="1231"/>
      <c r="AZ87" s="1231"/>
      <c r="BA87" s="1231"/>
      <c r="BB87" s="1231"/>
      <c r="BC87" s="1231"/>
      <c r="BD87" s="1231"/>
      <c r="BE87" s="1231"/>
      <c r="BF87" s="1231"/>
      <c r="BG87" s="1232"/>
      <c r="BH87" s="1214">
        <v>2012</v>
      </c>
      <c r="BI87" s="1215"/>
      <c r="BJ87" s="1215"/>
      <c r="BK87" s="1215"/>
      <c r="BL87" s="1215"/>
      <c r="BM87" s="1215"/>
      <c r="BN87" s="1215"/>
      <c r="BO87" s="1215"/>
      <c r="BP87" s="1215"/>
      <c r="BQ87" s="1215"/>
      <c r="BR87" s="1215"/>
      <c r="BS87" s="1215"/>
      <c r="BT87" s="1215"/>
      <c r="BU87" s="1215"/>
      <c r="BV87" s="1215"/>
      <c r="BW87" s="1215"/>
      <c r="BX87" s="1215"/>
      <c r="BY87" s="1215"/>
      <c r="BZ87" s="1215"/>
      <c r="CA87" s="1215"/>
      <c r="CB87" s="1215"/>
      <c r="CC87" s="1215"/>
      <c r="CD87" s="1215"/>
      <c r="CE87" s="1215"/>
      <c r="CF87" s="1215"/>
      <c r="CG87" s="1215"/>
      <c r="CH87" s="1215"/>
      <c r="CI87" s="1215"/>
      <c r="CJ87" s="1215"/>
      <c r="CK87" s="1215"/>
      <c r="CL87" s="1215"/>
      <c r="CM87" s="1215"/>
      <c r="CN87" s="1215"/>
      <c r="CO87" s="1215"/>
      <c r="CP87" s="1215"/>
      <c r="CQ87" s="1216"/>
      <c r="CR87" s="1214">
        <v>2011</v>
      </c>
      <c r="CS87" s="1215"/>
      <c r="CT87" s="1215"/>
      <c r="CU87" s="1215"/>
      <c r="CV87" s="1215"/>
      <c r="CW87" s="1215"/>
      <c r="CX87" s="1215"/>
      <c r="CY87" s="1215"/>
      <c r="CZ87" s="1215"/>
      <c r="DA87" s="1215"/>
      <c r="DB87" s="1215"/>
      <c r="DC87" s="1215"/>
      <c r="DD87" s="1215"/>
      <c r="DE87" s="1215"/>
      <c r="DF87" s="1215"/>
      <c r="DG87" s="1215"/>
      <c r="DH87" s="1215"/>
      <c r="DI87" s="1215"/>
      <c r="DJ87" s="1215"/>
      <c r="DK87" s="1215"/>
      <c r="DL87" s="1215"/>
      <c r="DM87" s="1215"/>
      <c r="DN87" s="1215"/>
      <c r="DO87" s="1215"/>
      <c r="DP87" s="1215"/>
      <c r="DQ87" s="1215"/>
      <c r="DR87" s="1215"/>
      <c r="DS87" s="1215"/>
      <c r="DT87" s="1215"/>
      <c r="DU87" s="1215"/>
      <c r="DV87" s="1215"/>
      <c r="DW87" s="1215"/>
      <c r="DX87" s="1215"/>
      <c r="DY87" s="1215"/>
      <c r="DZ87" s="1216"/>
    </row>
    <row r="88" spans="1:130" ht="26.25" customHeight="1" x14ac:dyDescent="0.2">
      <c r="A88" s="1233"/>
      <c r="B88" s="1234"/>
      <c r="C88" s="1234"/>
      <c r="D88" s="1234"/>
      <c r="E88" s="1234"/>
      <c r="F88" s="1234"/>
      <c r="G88" s="1234"/>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c r="AL88" s="1234"/>
      <c r="AM88" s="1234"/>
      <c r="AN88" s="1234"/>
      <c r="AO88" s="1234"/>
      <c r="AP88" s="1234"/>
      <c r="AQ88" s="1234"/>
      <c r="AR88" s="1234"/>
      <c r="AS88" s="1234"/>
      <c r="AT88" s="1234"/>
      <c r="AU88" s="1234"/>
      <c r="AV88" s="1234"/>
      <c r="AW88" s="1234"/>
      <c r="AX88" s="1234"/>
      <c r="AY88" s="1234"/>
      <c r="AZ88" s="1234"/>
      <c r="BA88" s="1234"/>
      <c r="BB88" s="1234"/>
      <c r="BC88" s="1234"/>
      <c r="BD88" s="1234"/>
      <c r="BE88" s="1234"/>
      <c r="BF88" s="1234"/>
      <c r="BG88" s="1235"/>
      <c r="BH88" s="871" t="s">
        <v>1082</v>
      </c>
      <c r="BI88" s="872"/>
      <c r="BJ88" s="872"/>
      <c r="BK88" s="872"/>
      <c r="BL88" s="872"/>
      <c r="BM88" s="872"/>
      <c r="BN88" s="872"/>
      <c r="BO88" s="872"/>
      <c r="BP88" s="872"/>
      <c r="BQ88" s="872"/>
      <c r="BR88" s="872"/>
      <c r="BS88" s="872"/>
      <c r="BT88" s="872"/>
      <c r="BU88" s="872"/>
      <c r="BV88" s="872"/>
      <c r="BW88" s="872"/>
      <c r="BX88" s="872"/>
      <c r="BY88" s="882"/>
      <c r="BZ88" s="1217" t="s">
        <v>1083</v>
      </c>
      <c r="CA88" s="1218"/>
      <c r="CB88" s="1218"/>
      <c r="CC88" s="1218"/>
      <c r="CD88" s="1218"/>
      <c r="CE88" s="1218"/>
      <c r="CF88" s="1218"/>
      <c r="CG88" s="1218"/>
      <c r="CH88" s="1218"/>
      <c r="CI88" s="1218"/>
      <c r="CJ88" s="1218"/>
      <c r="CK88" s="1218"/>
      <c r="CL88" s="1218"/>
      <c r="CM88" s="1218"/>
      <c r="CN88" s="1218"/>
      <c r="CO88" s="1218"/>
      <c r="CP88" s="1218"/>
      <c r="CQ88" s="1219"/>
      <c r="CR88" s="547" t="s">
        <v>1082</v>
      </c>
      <c r="CS88" s="548"/>
      <c r="CT88" s="548"/>
      <c r="CU88" s="548"/>
      <c r="CV88" s="548"/>
      <c r="CW88" s="548"/>
      <c r="CX88" s="548"/>
      <c r="CY88" s="548"/>
      <c r="CZ88" s="548"/>
      <c r="DA88" s="548"/>
      <c r="DB88" s="548"/>
      <c r="DC88" s="548"/>
      <c r="DD88" s="548"/>
      <c r="DE88" s="548"/>
      <c r="DF88" s="548"/>
      <c r="DG88" s="548"/>
      <c r="DH88" s="548"/>
      <c r="DI88" s="549"/>
      <c r="DJ88" s="624" t="s">
        <v>1083</v>
      </c>
      <c r="DK88" s="1226"/>
      <c r="DL88" s="1226"/>
      <c r="DM88" s="1226"/>
      <c r="DN88" s="1226"/>
      <c r="DO88" s="1226"/>
      <c r="DP88" s="1226"/>
      <c r="DQ88" s="1226"/>
      <c r="DR88" s="1226"/>
      <c r="DS88" s="1226"/>
      <c r="DT88" s="1226"/>
      <c r="DU88" s="1226"/>
      <c r="DV88" s="1226"/>
      <c r="DW88" s="1226"/>
      <c r="DX88" s="1226"/>
      <c r="DY88" s="1226"/>
      <c r="DZ88" s="1227"/>
    </row>
    <row r="89" spans="1:130" x14ac:dyDescent="0.2">
      <c r="A89" s="1228" t="s">
        <v>1084</v>
      </c>
      <c r="B89" s="1229"/>
      <c r="C89" s="1229"/>
      <c r="D89" s="1229"/>
      <c r="E89" s="1229"/>
      <c r="F89" s="1229"/>
      <c r="G89" s="1229"/>
      <c r="H89" s="1229"/>
      <c r="I89" s="1229"/>
      <c r="J89" s="1229"/>
      <c r="K89" s="1229"/>
      <c r="L89" s="1229"/>
      <c r="M89" s="1229"/>
      <c r="N89" s="1229"/>
      <c r="O89" s="1229"/>
      <c r="P89" s="1229"/>
      <c r="Q89" s="1229"/>
      <c r="R89" s="1229"/>
      <c r="S89" s="1229"/>
      <c r="T89" s="1229"/>
      <c r="U89" s="1229"/>
      <c r="V89" s="1229"/>
      <c r="W89" s="1229"/>
      <c r="X89" s="1229"/>
      <c r="Y89" s="1229"/>
      <c r="Z89" s="1229"/>
      <c r="AA89" s="1229"/>
      <c r="AB89" s="1229"/>
      <c r="AC89" s="1229"/>
      <c r="AD89" s="1229"/>
      <c r="AE89" s="1229"/>
      <c r="AF89" s="1229"/>
      <c r="AG89" s="1229"/>
      <c r="AH89" s="1229"/>
      <c r="AI89" s="1229"/>
      <c r="AJ89" s="1229"/>
      <c r="AK89" s="1229"/>
      <c r="AL89" s="1229"/>
      <c r="AM89" s="1229"/>
      <c r="AN89" s="1229"/>
      <c r="AO89" s="1229"/>
      <c r="AP89" s="1229"/>
      <c r="AQ89" s="1229"/>
      <c r="AR89" s="1229"/>
      <c r="AS89" s="1229"/>
      <c r="AT89" s="1229"/>
      <c r="AU89" s="1229"/>
      <c r="AV89" s="1229"/>
      <c r="AW89" s="1229"/>
      <c r="AX89" s="1229"/>
      <c r="AY89" s="1229"/>
      <c r="AZ89" s="1229"/>
      <c r="BA89" s="1229"/>
      <c r="BB89" s="1229"/>
      <c r="BC89" s="1229"/>
      <c r="BD89" s="1229"/>
      <c r="BE89" s="1229"/>
      <c r="BF89" s="1229"/>
      <c r="BG89" s="1229"/>
      <c r="BH89" s="1229"/>
      <c r="BI89" s="1229"/>
      <c r="BJ89" s="1229"/>
      <c r="BK89" s="1229"/>
      <c r="BL89" s="1229"/>
      <c r="BM89" s="1229"/>
      <c r="BN89" s="1229"/>
      <c r="BO89" s="1229"/>
      <c r="BP89" s="1229"/>
      <c r="BQ89" s="1229"/>
      <c r="BR89" s="1229"/>
      <c r="BS89" s="1229"/>
      <c r="BT89" s="1229"/>
      <c r="BU89" s="1229"/>
      <c r="BV89" s="1229"/>
      <c r="BW89" s="1229"/>
      <c r="BX89" s="1229"/>
      <c r="BY89" s="1229"/>
      <c r="BZ89" s="1229"/>
      <c r="CA89" s="1229"/>
      <c r="CB89" s="1229"/>
      <c r="CC89" s="1229"/>
      <c r="CD89" s="1229"/>
      <c r="CE89" s="1229"/>
      <c r="CF89" s="1229"/>
      <c r="CG89" s="1229"/>
      <c r="CH89" s="1229"/>
      <c r="CI89" s="1229"/>
      <c r="CJ89" s="1229"/>
      <c r="CK89" s="1229"/>
      <c r="CL89" s="1229"/>
      <c r="CM89" s="1229"/>
      <c r="CN89" s="1229"/>
      <c r="CO89" s="1229"/>
      <c r="CP89" s="1229"/>
      <c r="CQ89" s="1229"/>
      <c r="CR89" s="1229"/>
      <c r="CS89" s="1229"/>
      <c r="CT89" s="1229"/>
      <c r="CU89" s="1229"/>
      <c r="CV89" s="1229"/>
      <c r="CW89" s="1229"/>
      <c r="CX89" s="1229"/>
      <c r="CY89" s="1229"/>
      <c r="CZ89" s="1229"/>
      <c r="DA89" s="1229"/>
      <c r="DB89" s="1229"/>
      <c r="DC89" s="1229"/>
      <c r="DD89" s="1229"/>
      <c r="DE89" s="1229"/>
      <c r="DF89" s="1229"/>
      <c r="DG89" s="1229"/>
      <c r="DH89" s="1229"/>
      <c r="DI89" s="1229"/>
      <c r="DJ89" s="1229"/>
      <c r="DK89" s="1229"/>
      <c r="DL89" s="1229"/>
      <c r="DM89" s="1229"/>
      <c r="DN89" s="1229"/>
      <c r="DO89" s="1229"/>
      <c r="DP89" s="1229"/>
      <c r="DQ89" s="1229"/>
      <c r="DR89" s="1229"/>
      <c r="DS89" s="1229"/>
      <c r="DT89" s="1229"/>
      <c r="DU89" s="1229"/>
      <c r="DV89" s="1229"/>
      <c r="DW89" s="1229"/>
      <c r="DX89" s="1229"/>
      <c r="DY89" s="1229"/>
      <c r="DZ89" s="506"/>
    </row>
    <row r="90" spans="1:130" x14ac:dyDescent="0.2">
      <c r="A90" s="1202" t="s">
        <v>1085</v>
      </c>
      <c r="B90" s="1203"/>
      <c r="C90" s="1203"/>
      <c r="D90" s="1203"/>
      <c r="E90" s="1203"/>
      <c r="F90" s="1203"/>
      <c r="G90" s="1203"/>
      <c r="H90" s="1203"/>
      <c r="I90" s="1203"/>
      <c r="J90" s="1203"/>
      <c r="K90" s="1203"/>
      <c r="L90" s="1203"/>
      <c r="M90" s="1203"/>
      <c r="N90" s="1203"/>
      <c r="O90" s="1203"/>
      <c r="P90" s="1203"/>
      <c r="Q90" s="1203"/>
      <c r="R90" s="1203"/>
      <c r="S90" s="1203"/>
      <c r="T90" s="1203"/>
      <c r="U90" s="1203"/>
      <c r="V90" s="1203"/>
      <c r="W90" s="1203"/>
      <c r="X90" s="1203"/>
      <c r="Y90" s="1203"/>
      <c r="Z90" s="1203"/>
      <c r="AA90" s="1203"/>
      <c r="AB90" s="1203"/>
      <c r="AC90" s="1203"/>
      <c r="AD90" s="1203"/>
      <c r="AE90" s="1203"/>
      <c r="AF90" s="1203"/>
      <c r="AG90" s="1203"/>
      <c r="AH90" s="1203"/>
      <c r="AI90" s="1203"/>
      <c r="AJ90" s="1203"/>
      <c r="AK90" s="1203"/>
      <c r="AL90" s="1203"/>
      <c r="AM90" s="1203"/>
      <c r="AN90" s="1203"/>
      <c r="AO90" s="1203"/>
      <c r="AP90" s="1203"/>
      <c r="AQ90" s="1203"/>
      <c r="AR90" s="1203"/>
      <c r="AS90" s="1203"/>
      <c r="AT90" s="1203"/>
      <c r="AU90" s="1203"/>
      <c r="AV90" s="1203"/>
      <c r="AW90" s="1203"/>
      <c r="AX90" s="1203"/>
      <c r="AY90" s="1203"/>
      <c r="AZ90" s="1203"/>
      <c r="BA90" s="1203"/>
      <c r="BB90" s="1203"/>
      <c r="BC90" s="1203"/>
      <c r="BD90" s="1203"/>
      <c r="BE90" s="1203"/>
      <c r="BF90" s="1203"/>
      <c r="BG90" s="1204"/>
      <c r="BH90" s="1211">
        <v>515538</v>
      </c>
      <c r="BI90" s="1212"/>
      <c r="BJ90" s="1212"/>
      <c r="BK90" s="1212"/>
      <c r="BL90" s="1212"/>
      <c r="BM90" s="1212"/>
      <c r="BN90" s="1212"/>
      <c r="BO90" s="1212"/>
      <c r="BP90" s="1212"/>
      <c r="BQ90" s="1212"/>
      <c r="BR90" s="1212"/>
      <c r="BS90" s="1212"/>
      <c r="BT90" s="1212"/>
      <c r="BU90" s="1212"/>
      <c r="BV90" s="1212"/>
      <c r="BW90" s="1212"/>
      <c r="BX90" s="1212"/>
      <c r="BY90" s="1213"/>
      <c r="BZ90" s="1211">
        <v>103108</v>
      </c>
      <c r="CA90" s="1212"/>
      <c r="CB90" s="1212"/>
      <c r="CC90" s="1212"/>
      <c r="CD90" s="1212"/>
      <c r="CE90" s="1212"/>
      <c r="CF90" s="1212"/>
      <c r="CG90" s="1212"/>
      <c r="CH90" s="1212"/>
      <c r="CI90" s="1212"/>
      <c r="CJ90" s="1212"/>
      <c r="CK90" s="1212"/>
      <c r="CL90" s="1212"/>
      <c r="CM90" s="1212"/>
      <c r="CN90" s="1212"/>
      <c r="CO90" s="1212"/>
      <c r="CP90" s="1212"/>
      <c r="CQ90" s="1213"/>
      <c r="CR90" s="1211">
        <v>212495</v>
      </c>
      <c r="CS90" s="1212"/>
      <c r="CT90" s="1212"/>
      <c r="CU90" s="1212"/>
      <c r="CV90" s="1212"/>
      <c r="CW90" s="1212"/>
      <c r="CX90" s="1212"/>
      <c r="CY90" s="1212"/>
      <c r="CZ90" s="1212"/>
      <c r="DA90" s="1212"/>
      <c r="DB90" s="1212"/>
      <c r="DC90" s="1212"/>
      <c r="DD90" s="1212"/>
      <c r="DE90" s="1212"/>
      <c r="DF90" s="1212"/>
      <c r="DG90" s="1212"/>
      <c r="DH90" s="1212"/>
      <c r="DI90" s="1213"/>
      <c r="DJ90" s="1211">
        <v>42499</v>
      </c>
      <c r="DK90" s="1212"/>
      <c r="DL90" s="1212"/>
      <c r="DM90" s="1212"/>
      <c r="DN90" s="1212"/>
      <c r="DO90" s="1212"/>
      <c r="DP90" s="1212"/>
      <c r="DQ90" s="1212"/>
      <c r="DR90" s="1212"/>
      <c r="DS90" s="1212"/>
      <c r="DT90" s="1212"/>
      <c r="DU90" s="1212"/>
      <c r="DV90" s="1212"/>
      <c r="DW90" s="1212"/>
      <c r="DX90" s="1212"/>
      <c r="DY90" s="1212"/>
      <c r="DZ90" s="1213"/>
    </row>
    <row r="91" spans="1:130" ht="27" customHeight="1" x14ac:dyDescent="0.2">
      <c r="A91" s="1196" t="s">
        <v>1086</v>
      </c>
      <c r="B91" s="1197"/>
      <c r="C91" s="1197"/>
      <c r="D91" s="1197"/>
      <c r="E91" s="1197"/>
      <c r="F91" s="1197"/>
      <c r="G91" s="1197"/>
      <c r="H91" s="1197"/>
      <c r="I91" s="1197"/>
      <c r="J91" s="1197"/>
      <c r="K91" s="1197"/>
      <c r="L91" s="1197"/>
      <c r="M91" s="1197"/>
      <c r="N91" s="1197"/>
      <c r="O91" s="1197"/>
      <c r="P91" s="1197"/>
      <c r="Q91" s="1197"/>
      <c r="R91" s="1197"/>
      <c r="S91" s="1197"/>
      <c r="T91" s="1197"/>
      <c r="U91" s="1197"/>
      <c r="V91" s="1197"/>
      <c r="W91" s="1197"/>
      <c r="X91" s="1197"/>
      <c r="Y91" s="1197"/>
      <c r="Z91" s="1197"/>
      <c r="AA91" s="1197"/>
      <c r="AB91" s="1197"/>
      <c r="AC91" s="1197"/>
      <c r="AD91" s="1197"/>
      <c r="AE91" s="1197"/>
      <c r="AF91" s="1197"/>
      <c r="AG91" s="1197"/>
      <c r="AH91" s="1197"/>
      <c r="AI91" s="1197"/>
      <c r="AJ91" s="1197"/>
      <c r="AK91" s="1197"/>
      <c r="AL91" s="1197"/>
      <c r="AM91" s="1197"/>
      <c r="AN91" s="1197"/>
      <c r="AO91" s="1197"/>
      <c r="AP91" s="1197"/>
      <c r="AQ91" s="1197"/>
      <c r="AR91" s="1197"/>
      <c r="AS91" s="1197"/>
      <c r="AT91" s="1197"/>
      <c r="AU91" s="1197"/>
      <c r="AV91" s="1197"/>
      <c r="AW91" s="1197"/>
      <c r="AX91" s="1197"/>
      <c r="AY91" s="1197"/>
      <c r="AZ91" s="1197"/>
      <c r="BA91" s="1197"/>
      <c r="BB91" s="1197"/>
      <c r="BC91" s="1197"/>
      <c r="BD91" s="1197"/>
      <c r="BE91" s="1197"/>
      <c r="BF91" s="1197"/>
      <c r="BG91" s="1198"/>
      <c r="BH91" s="1178">
        <v>160850</v>
      </c>
      <c r="BI91" s="1179"/>
      <c r="BJ91" s="1179"/>
      <c r="BK91" s="1179"/>
      <c r="BL91" s="1179"/>
      <c r="BM91" s="1179"/>
      <c r="BN91" s="1179"/>
      <c r="BO91" s="1179"/>
      <c r="BP91" s="1179"/>
      <c r="BQ91" s="1179"/>
      <c r="BR91" s="1179"/>
      <c r="BS91" s="1179"/>
      <c r="BT91" s="1179"/>
      <c r="BU91" s="1179"/>
      <c r="BV91" s="1179"/>
      <c r="BW91" s="1179"/>
      <c r="BX91" s="1179"/>
      <c r="BY91" s="1180"/>
      <c r="BZ91" s="1178">
        <v>32170</v>
      </c>
      <c r="CA91" s="1179"/>
      <c r="CB91" s="1179"/>
      <c r="CC91" s="1179"/>
      <c r="CD91" s="1179"/>
      <c r="CE91" s="1179"/>
      <c r="CF91" s="1179"/>
      <c r="CG91" s="1179"/>
      <c r="CH91" s="1179"/>
      <c r="CI91" s="1179"/>
      <c r="CJ91" s="1179"/>
      <c r="CK91" s="1179"/>
      <c r="CL91" s="1179"/>
      <c r="CM91" s="1179"/>
      <c r="CN91" s="1179"/>
      <c r="CO91" s="1179"/>
      <c r="CP91" s="1179"/>
      <c r="CQ91" s="1180"/>
      <c r="CR91" s="1178"/>
      <c r="CS91" s="1179"/>
      <c r="CT91" s="1179"/>
      <c r="CU91" s="1179"/>
      <c r="CV91" s="1179"/>
      <c r="CW91" s="1179"/>
      <c r="CX91" s="1179"/>
      <c r="CY91" s="1179"/>
      <c r="CZ91" s="1179"/>
      <c r="DA91" s="1179"/>
      <c r="DB91" s="1179"/>
      <c r="DC91" s="1179"/>
      <c r="DD91" s="1179"/>
      <c r="DE91" s="1179"/>
      <c r="DF91" s="1179"/>
      <c r="DG91" s="1179"/>
      <c r="DH91" s="1179"/>
      <c r="DI91" s="1180"/>
      <c r="DJ91" s="1178"/>
      <c r="DK91" s="1179"/>
      <c r="DL91" s="1179"/>
      <c r="DM91" s="1179"/>
      <c r="DN91" s="1179"/>
      <c r="DO91" s="1179"/>
      <c r="DP91" s="1179"/>
      <c r="DQ91" s="1179"/>
      <c r="DR91" s="1179"/>
      <c r="DS91" s="1179"/>
      <c r="DT91" s="1179"/>
      <c r="DU91" s="1179"/>
      <c r="DV91" s="1179"/>
      <c r="DW91" s="1179"/>
      <c r="DX91" s="1179"/>
      <c r="DY91" s="1179"/>
      <c r="DZ91" s="1180"/>
    </row>
    <row r="92" spans="1:130" x14ac:dyDescent="0.2">
      <c r="A92" s="1172" t="s">
        <v>1087</v>
      </c>
      <c r="B92" s="1173"/>
      <c r="C92" s="1173"/>
      <c r="D92" s="1173"/>
      <c r="E92" s="1173"/>
      <c r="F92" s="1173"/>
      <c r="G92" s="1173"/>
      <c r="H92" s="1173"/>
      <c r="I92" s="1173"/>
      <c r="J92" s="1173"/>
      <c r="K92" s="1173"/>
      <c r="L92" s="1173"/>
      <c r="M92" s="1173"/>
      <c r="N92" s="1173"/>
      <c r="O92" s="1173"/>
      <c r="P92" s="1173"/>
      <c r="Q92" s="1173"/>
      <c r="R92" s="1173"/>
      <c r="S92" s="1173"/>
      <c r="T92" s="1173"/>
      <c r="U92" s="1173"/>
      <c r="V92" s="1173"/>
      <c r="W92" s="1173"/>
      <c r="X92" s="1173"/>
      <c r="Y92" s="1173"/>
      <c r="Z92" s="1173"/>
      <c r="AA92" s="1173"/>
      <c r="AB92" s="1173"/>
      <c r="AC92" s="1173"/>
      <c r="AD92" s="1173"/>
      <c r="AE92" s="1173"/>
      <c r="AF92" s="1173"/>
      <c r="AG92" s="1173"/>
      <c r="AH92" s="1173"/>
      <c r="AI92" s="1173"/>
      <c r="AJ92" s="1173"/>
      <c r="AK92" s="1173"/>
      <c r="AL92" s="1173"/>
      <c r="AM92" s="1173"/>
      <c r="AN92" s="1173"/>
      <c r="AO92" s="1173"/>
      <c r="AP92" s="1173"/>
      <c r="AQ92" s="1173"/>
      <c r="AR92" s="1173"/>
      <c r="AS92" s="1173"/>
      <c r="AT92" s="1173"/>
      <c r="AU92" s="1173"/>
      <c r="AV92" s="1173"/>
      <c r="AW92" s="1173"/>
      <c r="AX92" s="1173"/>
      <c r="AY92" s="1173"/>
      <c r="AZ92" s="1173"/>
      <c r="BA92" s="1173"/>
      <c r="BB92" s="1173"/>
      <c r="BC92" s="1173"/>
      <c r="BD92" s="1173"/>
      <c r="BE92" s="1173"/>
      <c r="BF92" s="1173"/>
      <c r="BG92" s="1174"/>
      <c r="BH92" s="1178">
        <v>18058</v>
      </c>
      <c r="BI92" s="1179"/>
      <c r="BJ92" s="1179"/>
      <c r="BK92" s="1179"/>
      <c r="BL92" s="1179"/>
      <c r="BM92" s="1179"/>
      <c r="BN92" s="1179"/>
      <c r="BO92" s="1179"/>
      <c r="BP92" s="1179"/>
      <c r="BQ92" s="1179"/>
      <c r="BR92" s="1179"/>
      <c r="BS92" s="1179"/>
      <c r="BT92" s="1179"/>
      <c r="BU92" s="1179"/>
      <c r="BV92" s="1179"/>
      <c r="BW92" s="1179"/>
      <c r="BX92" s="1179"/>
      <c r="BY92" s="1180"/>
      <c r="BZ92" s="1178">
        <v>3612</v>
      </c>
      <c r="CA92" s="1179"/>
      <c r="CB92" s="1179"/>
      <c r="CC92" s="1179"/>
      <c r="CD92" s="1179"/>
      <c r="CE92" s="1179"/>
      <c r="CF92" s="1179"/>
      <c r="CG92" s="1179"/>
      <c r="CH92" s="1179"/>
      <c r="CI92" s="1179"/>
      <c r="CJ92" s="1179"/>
      <c r="CK92" s="1179"/>
      <c r="CL92" s="1179"/>
      <c r="CM92" s="1179"/>
      <c r="CN92" s="1179"/>
      <c r="CO92" s="1179"/>
      <c r="CP92" s="1179"/>
      <c r="CQ92" s="1180"/>
      <c r="CR92" s="1178">
        <v>24301</v>
      </c>
      <c r="CS92" s="1179"/>
      <c r="CT92" s="1179"/>
      <c r="CU92" s="1179"/>
      <c r="CV92" s="1179"/>
      <c r="CW92" s="1179"/>
      <c r="CX92" s="1179"/>
      <c r="CY92" s="1179"/>
      <c r="CZ92" s="1179"/>
      <c r="DA92" s="1179"/>
      <c r="DB92" s="1179"/>
      <c r="DC92" s="1179"/>
      <c r="DD92" s="1179"/>
      <c r="DE92" s="1179"/>
      <c r="DF92" s="1179"/>
      <c r="DG92" s="1179"/>
      <c r="DH92" s="1179"/>
      <c r="DI92" s="1180"/>
      <c r="DJ92" s="1178">
        <v>4860</v>
      </c>
      <c r="DK92" s="1179"/>
      <c r="DL92" s="1179"/>
      <c r="DM92" s="1179"/>
      <c r="DN92" s="1179"/>
      <c r="DO92" s="1179"/>
      <c r="DP92" s="1179"/>
      <c r="DQ92" s="1179"/>
      <c r="DR92" s="1179"/>
      <c r="DS92" s="1179"/>
      <c r="DT92" s="1179"/>
      <c r="DU92" s="1179"/>
      <c r="DV92" s="1179"/>
      <c r="DW92" s="1179"/>
      <c r="DX92" s="1179"/>
      <c r="DY92" s="1179"/>
      <c r="DZ92" s="1180"/>
    </row>
    <row r="93" spans="1:130" ht="25.5" customHeight="1" x14ac:dyDescent="0.2">
      <c r="A93" s="1196" t="s">
        <v>1088</v>
      </c>
      <c r="B93" s="1197"/>
      <c r="C93" s="1197"/>
      <c r="D93" s="1197"/>
      <c r="E93" s="1197"/>
      <c r="F93" s="1197"/>
      <c r="G93" s="1197"/>
      <c r="H93" s="1197"/>
      <c r="I93" s="1197"/>
      <c r="J93" s="1197"/>
      <c r="K93" s="1197"/>
      <c r="L93" s="1197"/>
      <c r="M93" s="1197"/>
      <c r="N93" s="1197"/>
      <c r="O93" s="1197"/>
      <c r="P93" s="1197"/>
      <c r="Q93" s="1197"/>
      <c r="R93" s="1197"/>
      <c r="S93" s="1197"/>
      <c r="T93" s="1197"/>
      <c r="U93" s="1197"/>
      <c r="V93" s="1197"/>
      <c r="W93" s="1197"/>
      <c r="X93" s="1197"/>
      <c r="Y93" s="1197"/>
      <c r="Z93" s="1197"/>
      <c r="AA93" s="1197"/>
      <c r="AB93" s="1197"/>
      <c r="AC93" s="1197"/>
      <c r="AD93" s="1197"/>
      <c r="AE93" s="1197"/>
      <c r="AF93" s="1197"/>
      <c r="AG93" s="1197"/>
      <c r="AH93" s="1197"/>
      <c r="AI93" s="1197"/>
      <c r="AJ93" s="1197"/>
      <c r="AK93" s="1197"/>
      <c r="AL93" s="1197"/>
      <c r="AM93" s="1197"/>
      <c r="AN93" s="1197"/>
      <c r="AO93" s="1197"/>
      <c r="AP93" s="1197"/>
      <c r="AQ93" s="1197"/>
      <c r="AR93" s="1197"/>
      <c r="AS93" s="1197"/>
      <c r="AT93" s="1197"/>
      <c r="AU93" s="1197"/>
      <c r="AV93" s="1197"/>
      <c r="AW93" s="1197"/>
      <c r="AX93" s="1197"/>
      <c r="AY93" s="1197"/>
      <c r="AZ93" s="1197"/>
      <c r="BA93" s="1197"/>
      <c r="BB93" s="1197"/>
      <c r="BC93" s="1197"/>
      <c r="BD93" s="1197"/>
      <c r="BE93" s="1197"/>
      <c r="BF93" s="1197"/>
      <c r="BG93" s="1198"/>
      <c r="BH93" s="1208" t="s">
        <v>1110</v>
      </c>
      <c r="BI93" s="1209"/>
      <c r="BJ93" s="1209"/>
      <c r="BK93" s="1209"/>
      <c r="BL93" s="1209"/>
      <c r="BM93" s="1209"/>
      <c r="BN93" s="1209"/>
      <c r="BO93" s="1209"/>
      <c r="BP93" s="1209"/>
      <c r="BQ93" s="1209"/>
      <c r="BR93" s="1209"/>
      <c r="BS93" s="1209"/>
      <c r="BT93" s="1209"/>
      <c r="BU93" s="1209"/>
      <c r="BV93" s="1209"/>
      <c r="BW93" s="1209"/>
      <c r="BX93" s="1209"/>
      <c r="BY93" s="1210"/>
      <c r="BZ93" s="1208" t="s">
        <v>1111</v>
      </c>
      <c r="CA93" s="1209"/>
      <c r="CB93" s="1209"/>
      <c r="CC93" s="1209"/>
      <c r="CD93" s="1209"/>
      <c r="CE93" s="1209"/>
      <c r="CF93" s="1209"/>
      <c r="CG93" s="1209"/>
      <c r="CH93" s="1209"/>
      <c r="CI93" s="1209"/>
      <c r="CJ93" s="1209"/>
      <c r="CK93" s="1209"/>
      <c r="CL93" s="1209"/>
      <c r="CM93" s="1209"/>
      <c r="CN93" s="1209"/>
      <c r="CO93" s="1209"/>
      <c r="CP93" s="1209"/>
      <c r="CQ93" s="1210"/>
      <c r="CR93" s="1208" t="s">
        <v>1112</v>
      </c>
      <c r="CS93" s="1209"/>
      <c r="CT93" s="1209"/>
      <c r="CU93" s="1209"/>
      <c r="CV93" s="1209"/>
      <c r="CW93" s="1209"/>
      <c r="CX93" s="1209"/>
      <c r="CY93" s="1209"/>
      <c r="CZ93" s="1209"/>
      <c r="DA93" s="1209"/>
      <c r="DB93" s="1209"/>
      <c r="DC93" s="1209"/>
      <c r="DD93" s="1209"/>
      <c r="DE93" s="1209"/>
      <c r="DF93" s="1209"/>
      <c r="DG93" s="1209"/>
      <c r="DH93" s="1209"/>
      <c r="DI93" s="1210"/>
      <c r="DJ93" s="1208" t="s">
        <v>1113</v>
      </c>
      <c r="DK93" s="1209"/>
      <c r="DL93" s="1209"/>
      <c r="DM93" s="1209"/>
      <c r="DN93" s="1209"/>
      <c r="DO93" s="1209"/>
      <c r="DP93" s="1209"/>
      <c r="DQ93" s="1209"/>
      <c r="DR93" s="1209"/>
      <c r="DS93" s="1209"/>
      <c r="DT93" s="1209"/>
      <c r="DU93" s="1209"/>
      <c r="DV93" s="1209"/>
      <c r="DW93" s="1209"/>
      <c r="DX93" s="1209"/>
      <c r="DY93" s="1209"/>
      <c r="DZ93" s="1210"/>
    </row>
    <row r="94" spans="1:130" ht="27.75" customHeight="1" x14ac:dyDescent="0.2">
      <c r="A94" s="1196" t="s">
        <v>1089</v>
      </c>
      <c r="B94" s="1197"/>
      <c r="C94" s="1197"/>
      <c r="D94" s="1197"/>
      <c r="E94" s="1197"/>
      <c r="F94" s="1197"/>
      <c r="G94" s="1197"/>
      <c r="H94" s="1197"/>
      <c r="I94" s="1197"/>
      <c r="J94" s="1197"/>
      <c r="K94" s="1197"/>
      <c r="L94" s="1197"/>
      <c r="M94" s="1197"/>
      <c r="N94" s="1197"/>
      <c r="O94" s="1197"/>
      <c r="P94" s="1197"/>
      <c r="Q94" s="1197"/>
      <c r="R94" s="1197"/>
      <c r="S94" s="1197"/>
      <c r="T94" s="1197"/>
      <c r="U94" s="1197"/>
      <c r="V94" s="1197"/>
      <c r="W94" s="1197"/>
      <c r="X94" s="1197"/>
      <c r="Y94" s="1197"/>
      <c r="Z94" s="1197"/>
      <c r="AA94" s="1197"/>
      <c r="AB94" s="1197"/>
      <c r="AC94" s="1197"/>
      <c r="AD94" s="1197"/>
      <c r="AE94" s="1197"/>
      <c r="AF94" s="1197"/>
      <c r="AG94" s="1197"/>
      <c r="AH94" s="1197"/>
      <c r="AI94" s="1197"/>
      <c r="AJ94" s="1197"/>
      <c r="AK94" s="1197"/>
      <c r="AL94" s="1197"/>
      <c r="AM94" s="1197"/>
      <c r="AN94" s="1197"/>
      <c r="AO94" s="1197"/>
      <c r="AP94" s="1197"/>
      <c r="AQ94" s="1197"/>
      <c r="AR94" s="1197"/>
      <c r="AS94" s="1197"/>
      <c r="AT94" s="1197"/>
      <c r="AU94" s="1197"/>
      <c r="AV94" s="1197"/>
      <c r="AW94" s="1197"/>
      <c r="AX94" s="1197"/>
      <c r="AY94" s="1197"/>
      <c r="AZ94" s="1197"/>
      <c r="BA94" s="1197"/>
      <c r="BB94" s="1197"/>
      <c r="BC94" s="1197"/>
      <c r="BD94" s="1197"/>
      <c r="BE94" s="1197"/>
      <c r="BF94" s="1197"/>
      <c r="BG94" s="1198"/>
      <c r="BH94" s="1178">
        <v>59855</v>
      </c>
      <c r="BI94" s="1179"/>
      <c r="BJ94" s="1179"/>
      <c r="BK94" s="1179"/>
      <c r="BL94" s="1179"/>
      <c r="BM94" s="1179"/>
      <c r="BN94" s="1179"/>
      <c r="BO94" s="1179"/>
      <c r="BP94" s="1179"/>
      <c r="BQ94" s="1179"/>
      <c r="BR94" s="1179"/>
      <c r="BS94" s="1179"/>
      <c r="BT94" s="1179"/>
      <c r="BU94" s="1179"/>
      <c r="BV94" s="1179"/>
      <c r="BW94" s="1179"/>
      <c r="BX94" s="1179"/>
      <c r="BY94" s="1180"/>
      <c r="BZ94" s="1178">
        <v>11971</v>
      </c>
      <c r="CA94" s="1179"/>
      <c r="CB94" s="1179"/>
      <c r="CC94" s="1179"/>
      <c r="CD94" s="1179"/>
      <c r="CE94" s="1179"/>
      <c r="CF94" s="1179"/>
      <c r="CG94" s="1179"/>
      <c r="CH94" s="1179"/>
      <c r="CI94" s="1179"/>
      <c r="CJ94" s="1179"/>
      <c r="CK94" s="1179"/>
      <c r="CL94" s="1179"/>
      <c r="CM94" s="1179"/>
      <c r="CN94" s="1179"/>
      <c r="CO94" s="1179"/>
      <c r="CP94" s="1179"/>
      <c r="CQ94" s="1180"/>
      <c r="CR94" s="1178">
        <v>3851</v>
      </c>
      <c r="CS94" s="1179"/>
      <c r="CT94" s="1179"/>
      <c r="CU94" s="1179"/>
      <c r="CV94" s="1179"/>
      <c r="CW94" s="1179"/>
      <c r="CX94" s="1179"/>
      <c r="CY94" s="1179"/>
      <c r="CZ94" s="1179"/>
      <c r="DA94" s="1179"/>
      <c r="DB94" s="1179"/>
      <c r="DC94" s="1179"/>
      <c r="DD94" s="1179"/>
      <c r="DE94" s="1179"/>
      <c r="DF94" s="1179"/>
      <c r="DG94" s="1179"/>
      <c r="DH94" s="1179"/>
      <c r="DI94" s="1180"/>
      <c r="DJ94" s="1178">
        <v>770</v>
      </c>
      <c r="DK94" s="1179"/>
      <c r="DL94" s="1179"/>
      <c r="DM94" s="1179"/>
      <c r="DN94" s="1179"/>
      <c r="DO94" s="1179"/>
      <c r="DP94" s="1179"/>
      <c r="DQ94" s="1179"/>
      <c r="DR94" s="1179"/>
      <c r="DS94" s="1179"/>
      <c r="DT94" s="1179"/>
      <c r="DU94" s="1179"/>
      <c r="DV94" s="1179"/>
      <c r="DW94" s="1179"/>
      <c r="DX94" s="1179"/>
      <c r="DY94" s="1179"/>
      <c r="DZ94" s="1180"/>
    </row>
    <row r="95" spans="1:130" ht="26.25" customHeight="1" x14ac:dyDescent="0.2">
      <c r="A95" s="1196" t="s">
        <v>1090</v>
      </c>
      <c r="B95" s="1197"/>
      <c r="C95" s="1197"/>
      <c r="D95" s="1197"/>
      <c r="E95" s="1197"/>
      <c r="F95" s="1197"/>
      <c r="G95" s="1197"/>
      <c r="H95" s="1197"/>
      <c r="I95" s="1197"/>
      <c r="J95" s="1197"/>
      <c r="K95" s="1197"/>
      <c r="L95" s="1197"/>
      <c r="M95" s="1197"/>
      <c r="N95" s="1197"/>
      <c r="O95" s="1197"/>
      <c r="P95" s="1197"/>
      <c r="Q95" s="1197"/>
      <c r="R95" s="1197"/>
      <c r="S95" s="1197"/>
      <c r="T95" s="1197"/>
      <c r="U95" s="1197"/>
      <c r="V95" s="1197"/>
      <c r="W95" s="1197"/>
      <c r="X95" s="1197"/>
      <c r="Y95" s="1197"/>
      <c r="Z95" s="1197"/>
      <c r="AA95" s="1197"/>
      <c r="AB95" s="1197"/>
      <c r="AC95" s="1197"/>
      <c r="AD95" s="1197"/>
      <c r="AE95" s="1197"/>
      <c r="AF95" s="1197"/>
      <c r="AG95" s="1197"/>
      <c r="AH95" s="1197"/>
      <c r="AI95" s="1197"/>
      <c r="AJ95" s="1197"/>
      <c r="AK95" s="1197"/>
      <c r="AL95" s="1197"/>
      <c r="AM95" s="1197"/>
      <c r="AN95" s="1197"/>
      <c r="AO95" s="1197"/>
      <c r="AP95" s="1197"/>
      <c r="AQ95" s="1197"/>
      <c r="AR95" s="1197"/>
      <c r="AS95" s="1197"/>
      <c r="AT95" s="1197"/>
      <c r="AU95" s="1197"/>
      <c r="AV95" s="1197"/>
      <c r="AW95" s="1197"/>
      <c r="AX95" s="1197"/>
      <c r="AY95" s="1197"/>
      <c r="AZ95" s="1197"/>
      <c r="BA95" s="1197"/>
      <c r="BB95" s="1197"/>
      <c r="BC95" s="1197"/>
      <c r="BD95" s="1197"/>
      <c r="BE95" s="1197"/>
      <c r="BF95" s="1197"/>
      <c r="BG95" s="1198"/>
      <c r="BH95" s="1178">
        <v>152813</v>
      </c>
      <c r="BI95" s="1179"/>
      <c r="BJ95" s="1179"/>
      <c r="BK95" s="1179"/>
      <c r="BL95" s="1179"/>
      <c r="BM95" s="1179"/>
      <c r="BN95" s="1179"/>
      <c r="BO95" s="1179"/>
      <c r="BP95" s="1179"/>
      <c r="BQ95" s="1179"/>
      <c r="BR95" s="1179"/>
      <c r="BS95" s="1179"/>
      <c r="BT95" s="1179"/>
      <c r="BU95" s="1179"/>
      <c r="BV95" s="1179"/>
      <c r="BW95" s="1179"/>
      <c r="BX95" s="1179"/>
      <c r="BY95" s="1180"/>
      <c r="BZ95" s="1178">
        <v>30563</v>
      </c>
      <c r="CA95" s="1179"/>
      <c r="CB95" s="1179"/>
      <c r="CC95" s="1179"/>
      <c r="CD95" s="1179"/>
      <c r="CE95" s="1179"/>
      <c r="CF95" s="1179"/>
      <c r="CG95" s="1179"/>
      <c r="CH95" s="1179"/>
      <c r="CI95" s="1179"/>
      <c r="CJ95" s="1179"/>
      <c r="CK95" s="1179"/>
      <c r="CL95" s="1179"/>
      <c r="CM95" s="1179"/>
      <c r="CN95" s="1179"/>
      <c r="CO95" s="1179"/>
      <c r="CP95" s="1179"/>
      <c r="CQ95" s="1180"/>
      <c r="CR95" s="1178">
        <v>69464</v>
      </c>
      <c r="CS95" s="1179"/>
      <c r="CT95" s="1179"/>
      <c r="CU95" s="1179"/>
      <c r="CV95" s="1179"/>
      <c r="CW95" s="1179"/>
      <c r="CX95" s="1179"/>
      <c r="CY95" s="1179"/>
      <c r="CZ95" s="1179"/>
      <c r="DA95" s="1179"/>
      <c r="DB95" s="1179"/>
      <c r="DC95" s="1179"/>
      <c r="DD95" s="1179"/>
      <c r="DE95" s="1179"/>
      <c r="DF95" s="1179"/>
      <c r="DG95" s="1179"/>
      <c r="DH95" s="1179"/>
      <c r="DI95" s="1180"/>
      <c r="DJ95" s="1178">
        <v>13893</v>
      </c>
      <c r="DK95" s="1179"/>
      <c r="DL95" s="1179"/>
      <c r="DM95" s="1179"/>
      <c r="DN95" s="1179"/>
      <c r="DO95" s="1179"/>
      <c r="DP95" s="1179"/>
      <c r="DQ95" s="1179"/>
      <c r="DR95" s="1179"/>
      <c r="DS95" s="1179"/>
      <c r="DT95" s="1179"/>
      <c r="DU95" s="1179"/>
      <c r="DV95" s="1179"/>
      <c r="DW95" s="1179"/>
      <c r="DX95" s="1179"/>
      <c r="DY95" s="1179"/>
      <c r="DZ95" s="1180"/>
    </row>
    <row r="96" spans="1:130" ht="27.75" customHeight="1" x14ac:dyDescent="0.2">
      <c r="A96" s="1196" t="s">
        <v>1091</v>
      </c>
      <c r="B96" s="1197"/>
      <c r="C96" s="1197"/>
      <c r="D96" s="1197"/>
      <c r="E96" s="1197"/>
      <c r="F96" s="1197"/>
      <c r="G96" s="1197"/>
      <c r="H96" s="1197"/>
      <c r="I96" s="1197"/>
      <c r="J96" s="1197"/>
      <c r="K96" s="1197"/>
      <c r="L96" s="1197"/>
      <c r="M96" s="1197"/>
      <c r="N96" s="1197"/>
      <c r="O96" s="1197"/>
      <c r="P96" s="1197"/>
      <c r="Q96" s="1197"/>
      <c r="R96" s="1197"/>
      <c r="S96" s="1197"/>
      <c r="T96" s="1197"/>
      <c r="U96" s="1197"/>
      <c r="V96" s="1197"/>
      <c r="W96" s="1197"/>
      <c r="X96" s="1197"/>
      <c r="Y96" s="1197"/>
      <c r="Z96" s="1197"/>
      <c r="AA96" s="1197"/>
      <c r="AB96" s="1197"/>
      <c r="AC96" s="1197"/>
      <c r="AD96" s="1197"/>
      <c r="AE96" s="1197"/>
      <c r="AF96" s="1197"/>
      <c r="AG96" s="1197"/>
      <c r="AH96" s="1197"/>
      <c r="AI96" s="1197"/>
      <c r="AJ96" s="1197"/>
      <c r="AK96" s="1197"/>
      <c r="AL96" s="1197"/>
      <c r="AM96" s="1197"/>
      <c r="AN96" s="1197"/>
      <c r="AO96" s="1197"/>
      <c r="AP96" s="1197"/>
      <c r="AQ96" s="1197"/>
      <c r="AR96" s="1197"/>
      <c r="AS96" s="1197"/>
      <c r="AT96" s="1197"/>
      <c r="AU96" s="1197"/>
      <c r="AV96" s="1197"/>
      <c r="AW96" s="1197"/>
      <c r="AX96" s="1197"/>
      <c r="AY96" s="1197"/>
      <c r="AZ96" s="1197"/>
      <c r="BA96" s="1197"/>
      <c r="BB96" s="1197"/>
      <c r="BC96" s="1197"/>
      <c r="BD96" s="1197"/>
      <c r="BE96" s="1197"/>
      <c r="BF96" s="1197"/>
      <c r="BG96" s="1198"/>
      <c r="BH96" s="1178">
        <v>100000</v>
      </c>
      <c r="BI96" s="1179"/>
      <c r="BJ96" s="1179"/>
      <c r="BK96" s="1179"/>
      <c r="BL96" s="1179"/>
      <c r="BM96" s="1179"/>
      <c r="BN96" s="1179"/>
      <c r="BO96" s="1179"/>
      <c r="BP96" s="1179"/>
      <c r="BQ96" s="1179"/>
      <c r="BR96" s="1179"/>
      <c r="BS96" s="1179"/>
      <c r="BT96" s="1179"/>
      <c r="BU96" s="1179"/>
      <c r="BV96" s="1179"/>
      <c r="BW96" s="1179"/>
      <c r="BX96" s="1179"/>
      <c r="BY96" s="1180"/>
      <c r="BZ96" s="1178">
        <v>20000</v>
      </c>
      <c r="CA96" s="1179"/>
      <c r="CB96" s="1179"/>
      <c r="CC96" s="1179"/>
      <c r="CD96" s="1179"/>
      <c r="CE96" s="1179"/>
      <c r="CF96" s="1179"/>
      <c r="CG96" s="1179"/>
      <c r="CH96" s="1179"/>
      <c r="CI96" s="1179"/>
      <c r="CJ96" s="1179"/>
      <c r="CK96" s="1179"/>
      <c r="CL96" s="1179"/>
      <c r="CM96" s="1179"/>
      <c r="CN96" s="1179"/>
      <c r="CO96" s="1179"/>
      <c r="CP96" s="1179"/>
      <c r="CQ96" s="1180"/>
      <c r="CR96" s="1178">
        <v>100000</v>
      </c>
      <c r="CS96" s="1179"/>
      <c r="CT96" s="1179"/>
      <c r="CU96" s="1179"/>
      <c r="CV96" s="1179"/>
      <c r="CW96" s="1179"/>
      <c r="CX96" s="1179"/>
      <c r="CY96" s="1179"/>
      <c r="CZ96" s="1179"/>
      <c r="DA96" s="1179"/>
      <c r="DB96" s="1179"/>
      <c r="DC96" s="1179"/>
      <c r="DD96" s="1179"/>
      <c r="DE96" s="1179"/>
      <c r="DF96" s="1179"/>
      <c r="DG96" s="1179"/>
      <c r="DH96" s="1179"/>
      <c r="DI96" s="1180"/>
      <c r="DJ96" s="1178">
        <v>20000</v>
      </c>
      <c r="DK96" s="1179"/>
      <c r="DL96" s="1179"/>
      <c r="DM96" s="1179"/>
      <c r="DN96" s="1179"/>
      <c r="DO96" s="1179"/>
      <c r="DP96" s="1179"/>
      <c r="DQ96" s="1179"/>
      <c r="DR96" s="1179"/>
      <c r="DS96" s="1179"/>
      <c r="DT96" s="1179"/>
      <c r="DU96" s="1179"/>
      <c r="DV96" s="1179"/>
      <c r="DW96" s="1179"/>
      <c r="DX96" s="1179"/>
      <c r="DY96" s="1179"/>
      <c r="DZ96" s="1180"/>
    </row>
    <row r="97" spans="1:130" x14ac:dyDescent="0.2">
      <c r="A97" s="1172" t="s">
        <v>495</v>
      </c>
      <c r="B97" s="1173"/>
      <c r="C97" s="1173"/>
      <c r="D97" s="1173"/>
      <c r="E97" s="1173"/>
      <c r="F97" s="1173"/>
      <c r="G97" s="1173"/>
      <c r="H97" s="1173"/>
      <c r="I97" s="1173"/>
      <c r="J97" s="1173"/>
      <c r="K97" s="1173"/>
      <c r="L97" s="1173"/>
      <c r="M97" s="1173"/>
      <c r="N97" s="1173"/>
      <c r="O97" s="1173"/>
      <c r="P97" s="1173"/>
      <c r="Q97" s="1173"/>
      <c r="R97" s="1173"/>
      <c r="S97" s="1173"/>
      <c r="T97" s="1173"/>
      <c r="U97" s="1173"/>
      <c r="V97" s="1173"/>
      <c r="W97" s="1173"/>
      <c r="X97" s="1173"/>
      <c r="Y97" s="1173"/>
      <c r="Z97" s="1173"/>
      <c r="AA97" s="1173"/>
      <c r="AB97" s="1173"/>
      <c r="AC97" s="1173"/>
      <c r="AD97" s="1173"/>
      <c r="AE97" s="1173"/>
      <c r="AF97" s="1173"/>
      <c r="AG97" s="1173"/>
      <c r="AH97" s="1173"/>
      <c r="AI97" s="1173"/>
      <c r="AJ97" s="1173"/>
      <c r="AK97" s="1173"/>
      <c r="AL97" s="1173"/>
      <c r="AM97" s="1173"/>
      <c r="AN97" s="1173"/>
      <c r="AO97" s="1173"/>
      <c r="AP97" s="1173"/>
      <c r="AQ97" s="1173"/>
      <c r="AR97" s="1173"/>
      <c r="AS97" s="1173"/>
      <c r="AT97" s="1173"/>
      <c r="AU97" s="1173"/>
      <c r="AV97" s="1173"/>
      <c r="AW97" s="1173"/>
      <c r="AX97" s="1173"/>
      <c r="AY97" s="1173"/>
      <c r="AZ97" s="1173"/>
      <c r="BA97" s="1173"/>
      <c r="BB97" s="1173"/>
      <c r="BC97" s="1173"/>
      <c r="BD97" s="1173"/>
      <c r="BE97" s="1173"/>
      <c r="BF97" s="1173"/>
      <c r="BG97" s="1174"/>
      <c r="BH97" s="1175">
        <v>39942</v>
      </c>
      <c r="BI97" s="1176"/>
      <c r="BJ97" s="1176"/>
      <c r="BK97" s="1176"/>
      <c r="BL97" s="1176"/>
      <c r="BM97" s="1176"/>
      <c r="BN97" s="1176"/>
      <c r="BO97" s="1176"/>
      <c r="BP97" s="1176"/>
      <c r="BQ97" s="1176"/>
      <c r="BR97" s="1176"/>
      <c r="BS97" s="1176"/>
      <c r="BT97" s="1176"/>
      <c r="BU97" s="1176"/>
      <c r="BV97" s="1176"/>
      <c r="BW97" s="1176"/>
      <c r="BX97" s="1176"/>
      <c r="BY97" s="1177"/>
      <c r="BZ97" s="1175">
        <v>7988</v>
      </c>
      <c r="CA97" s="1176"/>
      <c r="CB97" s="1176"/>
      <c r="CC97" s="1176"/>
      <c r="CD97" s="1176"/>
      <c r="CE97" s="1176"/>
      <c r="CF97" s="1176"/>
      <c r="CG97" s="1176"/>
      <c r="CH97" s="1176"/>
      <c r="CI97" s="1176"/>
      <c r="CJ97" s="1176"/>
      <c r="CK97" s="1176"/>
      <c r="CL97" s="1176"/>
      <c r="CM97" s="1176"/>
      <c r="CN97" s="1176"/>
      <c r="CO97" s="1176"/>
      <c r="CP97" s="1176"/>
      <c r="CQ97" s="1177"/>
      <c r="CR97" s="1178">
        <v>41738</v>
      </c>
      <c r="CS97" s="1179"/>
      <c r="CT97" s="1179"/>
      <c r="CU97" s="1179"/>
      <c r="CV97" s="1179"/>
      <c r="CW97" s="1179"/>
      <c r="CX97" s="1179"/>
      <c r="CY97" s="1179"/>
      <c r="CZ97" s="1179"/>
      <c r="DA97" s="1179"/>
      <c r="DB97" s="1179"/>
      <c r="DC97" s="1179"/>
      <c r="DD97" s="1179"/>
      <c r="DE97" s="1179"/>
      <c r="DF97" s="1179"/>
      <c r="DG97" s="1179"/>
      <c r="DH97" s="1179"/>
      <c r="DI97" s="1180"/>
      <c r="DJ97" s="1178">
        <v>8348</v>
      </c>
      <c r="DK97" s="1179"/>
      <c r="DL97" s="1179"/>
      <c r="DM97" s="1179"/>
      <c r="DN97" s="1179"/>
      <c r="DO97" s="1179"/>
      <c r="DP97" s="1179"/>
      <c r="DQ97" s="1179"/>
      <c r="DR97" s="1179"/>
      <c r="DS97" s="1179"/>
      <c r="DT97" s="1179"/>
      <c r="DU97" s="1179"/>
      <c r="DV97" s="1179"/>
      <c r="DW97" s="1179"/>
      <c r="DX97" s="1179"/>
      <c r="DY97" s="1179"/>
      <c r="DZ97" s="1180"/>
    </row>
    <row r="98" spans="1:130" x14ac:dyDescent="0.2">
      <c r="A98" s="1181" t="s">
        <v>1092</v>
      </c>
      <c r="B98" s="1182"/>
      <c r="C98" s="1182"/>
      <c r="D98" s="1182"/>
      <c r="E98" s="1182"/>
      <c r="F98" s="1182"/>
      <c r="G98" s="1182"/>
      <c r="H98" s="1182"/>
      <c r="I98" s="1182"/>
      <c r="J98" s="1182"/>
      <c r="K98" s="1182"/>
      <c r="L98" s="1182"/>
      <c r="M98" s="1182"/>
      <c r="N98" s="1182"/>
      <c r="O98" s="1182"/>
      <c r="P98" s="1182"/>
      <c r="Q98" s="1182"/>
      <c r="R98" s="1182"/>
      <c r="S98" s="1182"/>
      <c r="T98" s="1182"/>
      <c r="U98" s="1182"/>
      <c r="V98" s="1182"/>
      <c r="W98" s="1182"/>
      <c r="X98" s="1182"/>
      <c r="Y98" s="1182"/>
      <c r="Z98" s="1182"/>
      <c r="AA98" s="1182"/>
      <c r="AB98" s="1182"/>
      <c r="AC98" s="1182"/>
      <c r="AD98" s="1182"/>
      <c r="AE98" s="1182"/>
      <c r="AF98" s="1182"/>
      <c r="AG98" s="1182"/>
      <c r="AH98" s="1182"/>
      <c r="AI98" s="1182"/>
      <c r="AJ98" s="1182"/>
      <c r="AK98" s="1182"/>
      <c r="AL98" s="1182"/>
      <c r="AM98" s="1182"/>
      <c r="AN98" s="1182"/>
      <c r="AO98" s="1182"/>
      <c r="AP98" s="1182"/>
      <c r="AQ98" s="1182"/>
      <c r="AR98" s="1182"/>
      <c r="AS98" s="1182"/>
      <c r="AT98" s="1182"/>
      <c r="AU98" s="1182"/>
      <c r="AV98" s="1182"/>
      <c r="AW98" s="1182"/>
      <c r="AX98" s="1182"/>
      <c r="AY98" s="1182"/>
      <c r="AZ98" s="1182"/>
      <c r="BA98" s="1182"/>
      <c r="BB98" s="1182"/>
      <c r="BC98" s="1182"/>
      <c r="BD98" s="1182"/>
      <c r="BE98" s="1182"/>
      <c r="BF98" s="1182"/>
      <c r="BG98" s="1183"/>
      <c r="BH98" s="1184">
        <v>4826226</v>
      </c>
      <c r="BI98" s="1185"/>
      <c r="BJ98" s="1185"/>
      <c r="BK98" s="1185"/>
      <c r="BL98" s="1185"/>
      <c r="BM98" s="1185"/>
      <c r="BN98" s="1185"/>
      <c r="BO98" s="1185"/>
      <c r="BP98" s="1185"/>
      <c r="BQ98" s="1185"/>
      <c r="BR98" s="1185"/>
      <c r="BS98" s="1185"/>
      <c r="BT98" s="1185"/>
      <c r="BU98" s="1185"/>
      <c r="BV98" s="1185"/>
      <c r="BW98" s="1185"/>
      <c r="BX98" s="1185"/>
      <c r="BY98" s="1186"/>
      <c r="BZ98" s="1184">
        <v>965245</v>
      </c>
      <c r="CA98" s="1185"/>
      <c r="CB98" s="1185"/>
      <c r="CC98" s="1185"/>
      <c r="CD98" s="1185"/>
      <c r="CE98" s="1185"/>
      <c r="CF98" s="1185"/>
      <c r="CG98" s="1185"/>
      <c r="CH98" s="1185"/>
      <c r="CI98" s="1185"/>
      <c r="CJ98" s="1185"/>
      <c r="CK98" s="1185"/>
      <c r="CL98" s="1185"/>
      <c r="CM98" s="1185"/>
      <c r="CN98" s="1185"/>
      <c r="CO98" s="1185"/>
      <c r="CP98" s="1185"/>
      <c r="CQ98" s="1186"/>
      <c r="CR98" s="1187">
        <v>666707</v>
      </c>
      <c r="CS98" s="1188"/>
      <c r="CT98" s="1188"/>
      <c r="CU98" s="1188"/>
      <c r="CV98" s="1188"/>
      <c r="CW98" s="1188"/>
      <c r="CX98" s="1188"/>
      <c r="CY98" s="1188"/>
      <c r="CZ98" s="1188"/>
      <c r="DA98" s="1188"/>
      <c r="DB98" s="1188"/>
      <c r="DC98" s="1188"/>
      <c r="DD98" s="1188"/>
      <c r="DE98" s="1188"/>
      <c r="DF98" s="1188"/>
      <c r="DG98" s="1188"/>
      <c r="DH98" s="1188"/>
      <c r="DI98" s="1189"/>
      <c r="DJ98" s="1187">
        <v>133341</v>
      </c>
      <c r="DK98" s="1188"/>
      <c r="DL98" s="1188"/>
      <c r="DM98" s="1188"/>
      <c r="DN98" s="1188"/>
      <c r="DO98" s="1188"/>
      <c r="DP98" s="1188"/>
      <c r="DQ98" s="1188"/>
      <c r="DR98" s="1188"/>
      <c r="DS98" s="1188"/>
      <c r="DT98" s="1188"/>
      <c r="DU98" s="1188"/>
      <c r="DV98" s="1188"/>
      <c r="DW98" s="1188"/>
      <c r="DX98" s="1188"/>
      <c r="DY98" s="1188"/>
      <c r="DZ98" s="1189"/>
    </row>
    <row r="99" spans="1:130" ht="25.5" customHeight="1" x14ac:dyDescent="0.2">
      <c r="A99" s="1196" t="s">
        <v>1094</v>
      </c>
      <c r="B99" s="1197"/>
      <c r="C99" s="1197"/>
      <c r="D99" s="1197"/>
      <c r="E99" s="1197"/>
      <c r="F99" s="1197"/>
      <c r="G99" s="1197"/>
      <c r="H99" s="1197"/>
      <c r="I99" s="1197"/>
      <c r="J99" s="1197"/>
      <c r="K99" s="1197"/>
      <c r="L99" s="1197"/>
      <c r="M99" s="1197"/>
      <c r="N99" s="1197"/>
      <c r="O99" s="1197"/>
      <c r="P99" s="1197"/>
      <c r="Q99" s="1197"/>
      <c r="R99" s="1197"/>
      <c r="S99" s="1197"/>
      <c r="T99" s="1197"/>
      <c r="U99" s="1197"/>
      <c r="V99" s="1197"/>
      <c r="W99" s="1197"/>
      <c r="X99" s="1197"/>
      <c r="Y99" s="1197"/>
      <c r="Z99" s="1197"/>
      <c r="AA99" s="1197"/>
      <c r="AB99" s="1197"/>
      <c r="AC99" s="1197"/>
      <c r="AD99" s="1197"/>
      <c r="AE99" s="1197"/>
      <c r="AF99" s="1197"/>
      <c r="AG99" s="1197"/>
      <c r="AH99" s="1197"/>
      <c r="AI99" s="1197"/>
      <c r="AJ99" s="1197"/>
      <c r="AK99" s="1197"/>
      <c r="AL99" s="1197"/>
      <c r="AM99" s="1197"/>
      <c r="AN99" s="1197"/>
      <c r="AO99" s="1197"/>
      <c r="AP99" s="1197"/>
      <c r="AQ99" s="1197"/>
      <c r="AR99" s="1197"/>
      <c r="AS99" s="1197"/>
      <c r="AT99" s="1197"/>
      <c r="AU99" s="1197"/>
      <c r="AV99" s="1197"/>
      <c r="AW99" s="1197"/>
      <c r="AX99" s="1197"/>
      <c r="AY99" s="1197"/>
      <c r="AZ99" s="1197"/>
      <c r="BA99" s="1197"/>
      <c r="BB99" s="1197"/>
      <c r="BC99" s="1197"/>
      <c r="BD99" s="1197"/>
      <c r="BE99" s="1197"/>
      <c r="BF99" s="1197"/>
      <c r="BG99" s="1198"/>
      <c r="BH99" s="1175">
        <v>272739</v>
      </c>
      <c r="BI99" s="1176"/>
      <c r="BJ99" s="1176"/>
      <c r="BK99" s="1176"/>
      <c r="BL99" s="1176"/>
      <c r="BM99" s="1176"/>
      <c r="BN99" s="1176"/>
      <c r="BO99" s="1176"/>
      <c r="BP99" s="1176"/>
      <c r="BQ99" s="1176"/>
      <c r="BR99" s="1176"/>
      <c r="BS99" s="1176"/>
      <c r="BT99" s="1176"/>
      <c r="BU99" s="1176"/>
      <c r="BV99" s="1176"/>
      <c r="BW99" s="1176"/>
      <c r="BX99" s="1176"/>
      <c r="BY99" s="1177"/>
      <c r="BZ99" s="1175">
        <v>54548</v>
      </c>
      <c r="CA99" s="1176"/>
      <c r="CB99" s="1176"/>
      <c r="CC99" s="1176"/>
      <c r="CD99" s="1176"/>
      <c r="CE99" s="1176"/>
      <c r="CF99" s="1176"/>
      <c r="CG99" s="1176"/>
      <c r="CH99" s="1176"/>
      <c r="CI99" s="1176"/>
      <c r="CJ99" s="1176"/>
      <c r="CK99" s="1176"/>
      <c r="CL99" s="1176"/>
      <c r="CM99" s="1176"/>
      <c r="CN99" s="1176"/>
      <c r="CO99" s="1176"/>
      <c r="CP99" s="1176"/>
      <c r="CQ99" s="1177"/>
      <c r="CR99" s="1178">
        <v>136282</v>
      </c>
      <c r="CS99" s="1179"/>
      <c r="CT99" s="1179"/>
      <c r="CU99" s="1179"/>
      <c r="CV99" s="1179"/>
      <c r="CW99" s="1179"/>
      <c r="CX99" s="1179"/>
      <c r="CY99" s="1179"/>
      <c r="CZ99" s="1179"/>
      <c r="DA99" s="1179"/>
      <c r="DB99" s="1179"/>
      <c r="DC99" s="1179"/>
      <c r="DD99" s="1179"/>
      <c r="DE99" s="1179"/>
      <c r="DF99" s="1179"/>
      <c r="DG99" s="1179"/>
      <c r="DH99" s="1179"/>
      <c r="DI99" s="1180"/>
      <c r="DJ99" s="1178">
        <v>27256</v>
      </c>
      <c r="DK99" s="1179"/>
      <c r="DL99" s="1179"/>
      <c r="DM99" s="1179"/>
      <c r="DN99" s="1179"/>
      <c r="DO99" s="1179"/>
      <c r="DP99" s="1179"/>
      <c r="DQ99" s="1179"/>
      <c r="DR99" s="1179"/>
      <c r="DS99" s="1179"/>
      <c r="DT99" s="1179"/>
      <c r="DU99" s="1179"/>
      <c r="DV99" s="1179"/>
      <c r="DW99" s="1179"/>
      <c r="DX99" s="1179"/>
      <c r="DY99" s="1179"/>
      <c r="DZ99" s="1180"/>
    </row>
    <row r="100" spans="1:130" ht="26.25" customHeight="1" x14ac:dyDescent="0.2">
      <c r="A100" s="1193" t="s">
        <v>1095</v>
      </c>
      <c r="B100" s="1194"/>
      <c r="C100" s="1194"/>
      <c r="D100" s="1194"/>
      <c r="E100" s="1194"/>
      <c r="F100" s="1194"/>
      <c r="G100" s="1194"/>
      <c r="H100" s="1194"/>
      <c r="I100" s="1194"/>
      <c r="J100" s="1194"/>
      <c r="K100" s="1194"/>
      <c r="L100" s="1194"/>
      <c r="M100" s="1194"/>
      <c r="N100" s="1194"/>
      <c r="O100" s="1194"/>
      <c r="P100" s="1194"/>
      <c r="Q100" s="1194"/>
      <c r="R100" s="1194"/>
      <c r="S100" s="1194"/>
      <c r="T100" s="1194"/>
      <c r="U100" s="1194"/>
      <c r="V100" s="1194"/>
      <c r="W100" s="1194"/>
      <c r="X100" s="1194"/>
      <c r="Y100" s="1194"/>
      <c r="Z100" s="1194"/>
      <c r="AA100" s="1194"/>
      <c r="AB100" s="1194"/>
      <c r="AC100" s="1194"/>
      <c r="AD100" s="1194"/>
      <c r="AE100" s="1194"/>
      <c r="AF100" s="1194"/>
      <c r="AG100" s="1194"/>
      <c r="AH100" s="1194"/>
      <c r="AI100" s="1194"/>
      <c r="AJ100" s="1194"/>
      <c r="AK100" s="1194"/>
      <c r="AL100" s="1194"/>
      <c r="AM100" s="1194"/>
      <c r="AN100" s="1194"/>
      <c r="AO100" s="1194"/>
      <c r="AP100" s="1194"/>
      <c r="AQ100" s="1194"/>
      <c r="AR100" s="1194"/>
      <c r="AS100" s="1194"/>
      <c r="AT100" s="1194"/>
      <c r="AU100" s="1194"/>
      <c r="AV100" s="1194"/>
      <c r="AW100" s="1194"/>
      <c r="AX100" s="1194"/>
      <c r="AY100" s="1194"/>
      <c r="AZ100" s="1194"/>
      <c r="BA100" s="1194"/>
      <c r="BB100" s="1194"/>
      <c r="BC100" s="1194"/>
      <c r="BD100" s="1194"/>
      <c r="BE100" s="1194"/>
      <c r="BF100" s="1194"/>
      <c r="BG100" s="1195"/>
      <c r="BH100" s="1205" t="s">
        <v>1114</v>
      </c>
      <c r="BI100" s="1206"/>
      <c r="BJ100" s="1206"/>
      <c r="BK100" s="1206"/>
      <c r="BL100" s="1206"/>
      <c r="BM100" s="1206"/>
      <c r="BN100" s="1206"/>
      <c r="BO100" s="1206"/>
      <c r="BP100" s="1206"/>
      <c r="BQ100" s="1206"/>
      <c r="BR100" s="1206"/>
      <c r="BS100" s="1206"/>
      <c r="BT100" s="1206"/>
      <c r="BU100" s="1206"/>
      <c r="BV100" s="1206"/>
      <c r="BW100" s="1206"/>
      <c r="BX100" s="1206"/>
      <c r="BY100" s="1207"/>
      <c r="BZ100" s="1205" t="s">
        <v>1115</v>
      </c>
      <c r="CA100" s="1206"/>
      <c r="CB100" s="1206"/>
      <c r="CC100" s="1206"/>
      <c r="CD100" s="1206"/>
      <c r="CE100" s="1206"/>
      <c r="CF100" s="1206"/>
      <c r="CG100" s="1206"/>
      <c r="CH100" s="1206"/>
      <c r="CI100" s="1206"/>
      <c r="CJ100" s="1206"/>
      <c r="CK100" s="1206"/>
      <c r="CL100" s="1206"/>
      <c r="CM100" s="1206"/>
      <c r="CN100" s="1206"/>
      <c r="CO100" s="1206"/>
      <c r="CP100" s="1206"/>
      <c r="CQ100" s="1207"/>
      <c r="CR100" s="1208" t="s">
        <v>1116</v>
      </c>
      <c r="CS100" s="1209"/>
      <c r="CT100" s="1209"/>
      <c r="CU100" s="1209"/>
      <c r="CV100" s="1209"/>
      <c r="CW100" s="1209"/>
      <c r="CX100" s="1209"/>
      <c r="CY100" s="1209"/>
      <c r="CZ100" s="1209"/>
      <c r="DA100" s="1209"/>
      <c r="DB100" s="1209"/>
      <c r="DC100" s="1209"/>
      <c r="DD100" s="1209"/>
      <c r="DE100" s="1209"/>
      <c r="DF100" s="1209"/>
      <c r="DG100" s="1209"/>
      <c r="DH100" s="1209"/>
      <c r="DI100" s="1210"/>
      <c r="DJ100" s="1208" t="s">
        <v>1117</v>
      </c>
      <c r="DK100" s="1209"/>
      <c r="DL100" s="1209"/>
      <c r="DM100" s="1209"/>
      <c r="DN100" s="1209"/>
      <c r="DO100" s="1209"/>
      <c r="DP100" s="1209"/>
      <c r="DQ100" s="1209"/>
      <c r="DR100" s="1209"/>
      <c r="DS100" s="1209"/>
      <c r="DT100" s="1209"/>
      <c r="DU100" s="1209"/>
      <c r="DV100" s="1209"/>
      <c r="DW100" s="1209"/>
      <c r="DX100" s="1209"/>
      <c r="DY100" s="1209"/>
      <c r="DZ100" s="1210"/>
    </row>
    <row r="101" spans="1:130" ht="25.5" customHeight="1" x14ac:dyDescent="0.2">
      <c r="A101" s="1196" t="s">
        <v>1096</v>
      </c>
      <c r="B101" s="1197"/>
      <c r="C101" s="1197"/>
      <c r="D101" s="1197"/>
      <c r="E101" s="1197"/>
      <c r="F101" s="1197"/>
      <c r="G101" s="1197"/>
      <c r="H101" s="1197"/>
      <c r="I101" s="1197"/>
      <c r="J101" s="1197"/>
      <c r="K101" s="1197"/>
      <c r="L101" s="1197"/>
      <c r="M101" s="1197"/>
      <c r="N101" s="1197"/>
      <c r="O101" s="1197"/>
      <c r="P101" s="1197"/>
      <c r="Q101" s="1197"/>
      <c r="R101" s="1197"/>
      <c r="S101" s="1197"/>
      <c r="T101" s="1197"/>
      <c r="U101" s="1197"/>
      <c r="V101" s="1197"/>
      <c r="W101" s="1197"/>
      <c r="X101" s="1197"/>
      <c r="Y101" s="1197"/>
      <c r="Z101" s="1197"/>
      <c r="AA101" s="1197"/>
      <c r="AB101" s="1197"/>
      <c r="AC101" s="1197"/>
      <c r="AD101" s="1197"/>
      <c r="AE101" s="1197"/>
      <c r="AF101" s="1197"/>
      <c r="AG101" s="1197"/>
      <c r="AH101" s="1197"/>
      <c r="AI101" s="1197"/>
      <c r="AJ101" s="1197"/>
      <c r="AK101" s="1197"/>
      <c r="AL101" s="1197"/>
      <c r="AM101" s="1197"/>
      <c r="AN101" s="1197"/>
      <c r="AO101" s="1197"/>
      <c r="AP101" s="1197"/>
      <c r="AQ101" s="1197"/>
      <c r="AR101" s="1197"/>
      <c r="AS101" s="1197"/>
      <c r="AT101" s="1197"/>
      <c r="AU101" s="1197"/>
      <c r="AV101" s="1197"/>
      <c r="AW101" s="1197"/>
      <c r="AX101" s="1197"/>
      <c r="AY101" s="1197"/>
      <c r="AZ101" s="1197"/>
      <c r="BA101" s="1197"/>
      <c r="BB101" s="1197"/>
      <c r="BC101" s="1197"/>
      <c r="BD101" s="1197"/>
      <c r="BE101" s="1197"/>
      <c r="BF101" s="1197"/>
      <c r="BG101" s="1198"/>
      <c r="BH101" s="1175">
        <v>2634854</v>
      </c>
      <c r="BI101" s="1176"/>
      <c r="BJ101" s="1176"/>
      <c r="BK101" s="1176"/>
      <c r="BL101" s="1176"/>
      <c r="BM101" s="1176"/>
      <c r="BN101" s="1176"/>
      <c r="BO101" s="1176"/>
      <c r="BP101" s="1176"/>
      <c r="BQ101" s="1176"/>
      <c r="BR101" s="1176"/>
      <c r="BS101" s="1176"/>
      <c r="BT101" s="1176"/>
      <c r="BU101" s="1176"/>
      <c r="BV101" s="1176"/>
      <c r="BW101" s="1176"/>
      <c r="BX101" s="1176"/>
      <c r="BY101" s="1177"/>
      <c r="BZ101" s="1175">
        <v>526971</v>
      </c>
      <c r="CA101" s="1176"/>
      <c r="CB101" s="1176"/>
      <c r="CC101" s="1176"/>
      <c r="CD101" s="1176"/>
      <c r="CE101" s="1176"/>
      <c r="CF101" s="1176"/>
      <c r="CG101" s="1176"/>
      <c r="CH101" s="1176"/>
      <c r="CI101" s="1176"/>
      <c r="CJ101" s="1176"/>
      <c r="CK101" s="1176"/>
      <c r="CL101" s="1176"/>
      <c r="CM101" s="1176"/>
      <c r="CN101" s="1176"/>
      <c r="CO101" s="1176"/>
      <c r="CP101" s="1176"/>
      <c r="CQ101" s="1177"/>
      <c r="CR101" s="1178">
        <v>786703</v>
      </c>
      <c r="CS101" s="1179"/>
      <c r="CT101" s="1179"/>
      <c r="CU101" s="1179"/>
      <c r="CV101" s="1179"/>
      <c r="CW101" s="1179"/>
      <c r="CX101" s="1179"/>
      <c r="CY101" s="1179"/>
      <c r="CZ101" s="1179"/>
      <c r="DA101" s="1179"/>
      <c r="DB101" s="1179"/>
      <c r="DC101" s="1179"/>
      <c r="DD101" s="1179"/>
      <c r="DE101" s="1179"/>
      <c r="DF101" s="1179"/>
      <c r="DG101" s="1179"/>
      <c r="DH101" s="1179"/>
      <c r="DI101" s="1180"/>
      <c r="DJ101" s="1178">
        <v>157341</v>
      </c>
      <c r="DK101" s="1179"/>
      <c r="DL101" s="1179"/>
      <c r="DM101" s="1179"/>
      <c r="DN101" s="1179"/>
      <c r="DO101" s="1179"/>
      <c r="DP101" s="1179"/>
      <c r="DQ101" s="1179"/>
      <c r="DR101" s="1179"/>
      <c r="DS101" s="1179"/>
      <c r="DT101" s="1179"/>
      <c r="DU101" s="1179"/>
      <c r="DV101" s="1179"/>
      <c r="DW101" s="1179"/>
      <c r="DX101" s="1179"/>
      <c r="DY101" s="1179"/>
      <c r="DZ101" s="1180"/>
    </row>
    <row r="102" spans="1:130" ht="17.25" customHeight="1" x14ac:dyDescent="0.2">
      <c r="A102" s="1196" t="s">
        <v>1097</v>
      </c>
      <c r="B102" s="1197"/>
      <c r="C102" s="1197"/>
      <c r="D102" s="1197"/>
      <c r="E102" s="1197"/>
      <c r="F102" s="1197"/>
      <c r="G102" s="1197"/>
      <c r="H102" s="1197"/>
      <c r="I102" s="1197"/>
      <c r="J102" s="1197"/>
      <c r="K102" s="1197"/>
      <c r="L102" s="1197"/>
      <c r="M102" s="1197"/>
      <c r="N102" s="1197"/>
      <c r="O102" s="1197"/>
      <c r="P102" s="1197"/>
      <c r="Q102" s="1197"/>
      <c r="R102" s="1197"/>
      <c r="S102" s="1197"/>
      <c r="T102" s="1197"/>
      <c r="U102" s="1197"/>
      <c r="V102" s="1197"/>
      <c r="W102" s="1197"/>
      <c r="X102" s="1197"/>
      <c r="Y102" s="1197"/>
      <c r="Z102" s="1197"/>
      <c r="AA102" s="1197"/>
      <c r="AB102" s="1197"/>
      <c r="AC102" s="1197"/>
      <c r="AD102" s="1197"/>
      <c r="AE102" s="1197"/>
      <c r="AF102" s="1197"/>
      <c r="AG102" s="1197"/>
      <c r="AH102" s="1197"/>
      <c r="AI102" s="1197"/>
      <c r="AJ102" s="1197"/>
      <c r="AK102" s="1197"/>
      <c r="AL102" s="1197"/>
      <c r="AM102" s="1197"/>
      <c r="AN102" s="1197"/>
      <c r="AO102" s="1197"/>
      <c r="AP102" s="1197"/>
      <c r="AQ102" s="1197"/>
      <c r="AR102" s="1197"/>
      <c r="AS102" s="1197"/>
      <c r="AT102" s="1197"/>
      <c r="AU102" s="1197"/>
      <c r="AV102" s="1197"/>
      <c r="AW102" s="1197"/>
      <c r="AX102" s="1197"/>
      <c r="AY102" s="1197"/>
      <c r="AZ102" s="1197"/>
      <c r="BA102" s="1197"/>
      <c r="BB102" s="1197"/>
      <c r="BC102" s="1197"/>
      <c r="BD102" s="1197"/>
      <c r="BE102" s="1197"/>
      <c r="BF102" s="1197"/>
      <c r="BG102" s="1198"/>
      <c r="BH102" s="1175">
        <v>2258245</v>
      </c>
      <c r="BI102" s="1176"/>
      <c r="BJ102" s="1176"/>
      <c r="BK102" s="1176"/>
      <c r="BL102" s="1176"/>
      <c r="BM102" s="1176"/>
      <c r="BN102" s="1176"/>
      <c r="BO102" s="1176"/>
      <c r="BP102" s="1176"/>
      <c r="BQ102" s="1176"/>
      <c r="BR102" s="1176"/>
      <c r="BS102" s="1176"/>
      <c r="BT102" s="1176"/>
      <c r="BU102" s="1176"/>
      <c r="BV102" s="1176"/>
      <c r="BW102" s="1176"/>
      <c r="BX102" s="1176"/>
      <c r="BY102" s="1177"/>
      <c r="BZ102" s="1175">
        <v>451649</v>
      </c>
      <c r="CA102" s="1176"/>
      <c r="CB102" s="1176"/>
      <c r="CC102" s="1176"/>
      <c r="CD102" s="1176"/>
      <c r="CE102" s="1176"/>
      <c r="CF102" s="1176"/>
      <c r="CG102" s="1176"/>
      <c r="CH102" s="1176"/>
      <c r="CI102" s="1176"/>
      <c r="CJ102" s="1176"/>
      <c r="CK102" s="1176"/>
      <c r="CL102" s="1176"/>
      <c r="CM102" s="1176"/>
      <c r="CN102" s="1176"/>
      <c r="CO102" s="1176"/>
      <c r="CP102" s="1176"/>
      <c r="CQ102" s="1177"/>
      <c r="CR102" s="1178"/>
      <c r="CS102" s="1179"/>
      <c r="CT102" s="1179"/>
      <c r="CU102" s="1179"/>
      <c r="CV102" s="1179"/>
      <c r="CW102" s="1179"/>
      <c r="CX102" s="1179"/>
      <c r="CY102" s="1179"/>
      <c r="CZ102" s="1179"/>
      <c r="DA102" s="1179"/>
      <c r="DB102" s="1179"/>
      <c r="DC102" s="1179"/>
      <c r="DD102" s="1179"/>
      <c r="DE102" s="1179"/>
      <c r="DF102" s="1179"/>
      <c r="DG102" s="1179"/>
      <c r="DH102" s="1179"/>
      <c r="DI102" s="1180"/>
      <c r="DJ102" s="1178"/>
      <c r="DK102" s="1179"/>
      <c r="DL102" s="1179"/>
      <c r="DM102" s="1179"/>
      <c r="DN102" s="1179"/>
      <c r="DO102" s="1179"/>
      <c r="DP102" s="1179"/>
      <c r="DQ102" s="1179"/>
      <c r="DR102" s="1179"/>
      <c r="DS102" s="1179"/>
      <c r="DT102" s="1179"/>
      <c r="DU102" s="1179"/>
      <c r="DV102" s="1179"/>
      <c r="DW102" s="1179"/>
      <c r="DX102" s="1179"/>
      <c r="DY102" s="1179"/>
      <c r="DZ102" s="1180"/>
    </row>
    <row r="103" spans="1:130" x14ac:dyDescent="0.2">
      <c r="A103" s="1199" t="s">
        <v>495</v>
      </c>
      <c r="B103" s="1200"/>
      <c r="C103" s="1200"/>
      <c r="D103" s="1200"/>
      <c r="E103" s="1200"/>
      <c r="F103" s="1200"/>
      <c r="G103" s="1200"/>
      <c r="H103" s="1200"/>
      <c r="I103" s="1200"/>
      <c r="J103" s="1200"/>
      <c r="K103" s="1200"/>
      <c r="L103" s="1200"/>
      <c r="M103" s="1200"/>
      <c r="N103" s="1200"/>
      <c r="O103" s="1200"/>
      <c r="P103" s="1200"/>
      <c r="Q103" s="1200"/>
      <c r="R103" s="1200"/>
      <c r="S103" s="1200"/>
      <c r="T103" s="1200"/>
      <c r="U103" s="1200"/>
      <c r="V103" s="1200"/>
      <c r="W103" s="1200"/>
      <c r="X103" s="1200"/>
      <c r="Y103" s="1200"/>
      <c r="Z103" s="1200"/>
      <c r="AA103" s="1200"/>
      <c r="AB103" s="1200"/>
      <c r="AC103" s="1200"/>
      <c r="AD103" s="1200"/>
      <c r="AE103" s="1200"/>
      <c r="AF103" s="1200"/>
      <c r="AG103" s="1200"/>
      <c r="AH103" s="1200"/>
      <c r="AI103" s="1200"/>
      <c r="AJ103" s="1200"/>
      <c r="AK103" s="1200"/>
      <c r="AL103" s="1200"/>
      <c r="AM103" s="1200"/>
      <c r="AN103" s="1200"/>
      <c r="AO103" s="1200"/>
      <c r="AP103" s="1200"/>
      <c r="AQ103" s="1200"/>
      <c r="AR103" s="1200"/>
      <c r="AS103" s="1200"/>
      <c r="AT103" s="1200"/>
      <c r="AU103" s="1200"/>
      <c r="AV103" s="1200"/>
      <c r="AW103" s="1200"/>
      <c r="AX103" s="1200"/>
      <c r="AY103" s="1200"/>
      <c r="AZ103" s="1200"/>
      <c r="BA103" s="1200"/>
      <c r="BB103" s="1200"/>
      <c r="BC103" s="1200"/>
      <c r="BD103" s="1200"/>
      <c r="BE103" s="1200"/>
      <c r="BF103" s="1200"/>
      <c r="BG103" s="1201"/>
      <c r="BH103" s="1175">
        <v>3329</v>
      </c>
      <c r="BI103" s="1176"/>
      <c r="BJ103" s="1176"/>
      <c r="BK103" s="1176"/>
      <c r="BL103" s="1176"/>
      <c r="BM103" s="1176"/>
      <c r="BN103" s="1176"/>
      <c r="BO103" s="1176"/>
      <c r="BP103" s="1176"/>
      <c r="BQ103" s="1176"/>
      <c r="BR103" s="1176"/>
      <c r="BS103" s="1176"/>
      <c r="BT103" s="1176"/>
      <c r="BU103" s="1176"/>
      <c r="BV103" s="1176"/>
      <c r="BW103" s="1176"/>
      <c r="BX103" s="1176"/>
      <c r="BY103" s="1177"/>
      <c r="BZ103" s="1175">
        <v>666</v>
      </c>
      <c r="CA103" s="1176"/>
      <c r="CB103" s="1176"/>
      <c r="CC103" s="1176"/>
      <c r="CD103" s="1176"/>
      <c r="CE103" s="1176"/>
      <c r="CF103" s="1176"/>
      <c r="CG103" s="1176"/>
      <c r="CH103" s="1176"/>
      <c r="CI103" s="1176"/>
      <c r="CJ103" s="1176"/>
      <c r="CK103" s="1176"/>
      <c r="CL103" s="1176"/>
      <c r="CM103" s="1176"/>
      <c r="CN103" s="1176"/>
      <c r="CO103" s="1176"/>
      <c r="CP103" s="1176"/>
      <c r="CQ103" s="1177"/>
      <c r="CR103" s="1178">
        <v>702</v>
      </c>
      <c r="CS103" s="1179"/>
      <c r="CT103" s="1179"/>
      <c r="CU103" s="1179"/>
      <c r="CV103" s="1179"/>
      <c r="CW103" s="1179"/>
      <c r="CX103" s="1179"/>
      <c r="CY103" s="1179"/>
      <c r="CZ103" s="1179"/>
      <c r="DA103" s="1179"/>
      <c r="DB103" s="1179"/>
      <c r="DC103" s="1179"/>
      <c r="DD103" s="1179"/>
      <c r="DE103" s="1179"/>
      <c r="DF103" s="1179"/>
      <c r="DG103" s="1179"/>
      <c r="DH103" s="1179"/>
      <c r="DI103" s="1180"/>
      <c r="DJ103" s="1178">
        <v>140</v>
      </c>
      <c r="DK103" s="1179"/>
      <c r="DL103" s="1179"/>
      <c r="DM103" s="1179"/>
      <c r="DN103" s="1179"/>
      <c r="DO103" s="1179"/>
      <c r="DP103" s="1179"/>
      <c r="DQ103" s="1179"/>
      <c r="DR103" s="1179"/>
      <c r="DS103" s="1179"/>
      <c r="DT103" s="1179"/>
      <c r="DU103" s="1179"/>
      <c r="DV103" s="1179"/>
      <c r="DW103" s="1179"/>
      <c r="DX103" s="1179"/>
      <c r="DY103" s="1179"/>
      <c r="DZ103" s="1180"/>
    </row>
    <row r="104" spans="1:130" x14ac:dyDescent="0.2">
      <c r="A104" s="1181" t="s">
        <v>1093</v>
      </c>
      <c r="B104" s="1182"/>
      <c r="C104" s="1182"/>
      <c r="D104" s="1182"/>
      <c r="E104" s="1182"/>
      <c r="F104" s="1182"/>
      <c r="G104" s="1182"/>
      <c r="H104" s="1182"/>
      <c r="I104" s="1182"/>
      <c r="J104" s="1182"/>
      <c r="K104" s="1182"/>
      <c r="L104" s="1182"/>
      <c r="M104" s="1182"/>
      <c r="N104" s="1182"/>
      <c r="O104" s="1182"/>
      <c r="P104" s="1182"/>
      <c r="Q104" s="1182"/>
      <c r="R104" s="1182"/>
      <c r="S104" s="1182"/>
      <c r="T104" s="1182"/>
      <c r="U104" s="1182"/>
      <c r="V104" s="1182"/>
      <c r="W104" s="1182"/>
      <c r="X104" s="1182"/>
      <c r="Y104" s="1182"/>
      <c r="Z104" s="1182"/>
      <c r="AA104" s="1182"/>
      <c r="AB104" s="1182"/>
      <c r="AC104" s="1182"/>
      <c r="AD104" s="1182"/>
      <c r="AE104" s="1182"/>
      <c r="AF104" s="1182"/>
      <c r="AG104" s="1182"/>
      <c r="AH104" s="1182"/>
      <c r="AI104" s="1182"/>
      <c r="AJ104" s="1182"/>
      <c r="AK104" s="1182"/>
      <c r="AL104" s="1182"/>
      <c r="AM104" s="1182"/>
      <c r="AN104" s="1182"/>
      <c r="AO104" s="1182"/>
      <c r="AP104" s="1182"/>
      <c r="AQ104" s="1182"/>
      <c r="AR104" s="1182"/>
      <c r="AS104" s="1182"/>
      <c r="AT104" s="1182"/>
      <c r="AU104" s="1182"/>
      <c r="AV104" s="1182"/>
      <c r="AW104" s="1182"/>
      <c r="AX104" s="1182"/>
      <c r="AY104" s="1182"/>
      <c r="AZ104" s="1182"/>
      <c r="BA104" s="1182"/>
      <c r="BB104" s="1182"/>
      <c r="BC104" s="1182"/>
      <c r="BD104" s="1182"/>
      <c r="BE104" s="1182"/>
      <c r="BF104" s="1182"/>
      <c r="BG104" s="1183"/>
      <c r="BH104" s="1184">
        <v>2048346</v>
      </c>
      <c r="BI104" s="1185"/>
      <c r="BJ104" s="1185"/>
      <c r="BK104" s="1185"/>
      <c r="BL104" s="1185"/>
      <c r="BM104" s="1185"/>
      <c r="BN104" s="1185"/>
      <c r="BO104" s="1185"/>
      <c r="BP104" s="1185"/>
      <c r="BQ104" s="1185"/>
      <c r="BR104" s="1185"/>
      <c r="BS104" s="1185"/>
      <c r="BT104" s="1185"/>
      <c r="BU104" s="1185"/>
      <c r="BV104" s="1185"/>
      <c r="BW104" s="1185"/>
      <c r="BX104" s="1185"/>
      <c r="BY104" s="1186"/>
      <c r="BZ104" s="1184">
        <v>409669</v>
      </c>
      <c r="CA104" s="1185"/>
      <c r="CB104" s="1185"/>
      <c r="CC104" s="1185"/>
      <c r="CD104" s="1185"/>
      <c r="CE104" s="1185"/>
      <c r="CF104" s="1185"/>
      <c r="CG104" s="1185"/>
      <c r="CH104" s="1185"/>
      <c r="CI104" s="1185"/>
      <c r="CJ104" s="1185"/>
      <c r="CK104" s="1185"/>
      <c r="CL104" s="1185"/>
      <c r="CM104" s="1185"/>
      <c r="CN104" s="1185"/>
      <c r="CO104" s="1185"/>
      <c r="CP104" s="1185"/>
      <c r="CQ104" s="1186"/>
      <c r="CR104" s="1187">
        <v>3784609</v>
      </c>
      <c r="CS104" s="1188"/>
      <c r="CT104" s="1188"/>
      <c r="CU104" s="1188"/>
      <c r="CV104" s="1188"/>
      <c r="CW104" s="1188"/>
      <c r="CX104" s="1188"/>
      <c r="CY104" s="1188"/>
      <c r="CZ104" s="1188"/>
      <c r="DA104" s="1188"/>
      <c r="DB104" s="1188"/>
      <c r="DC104" s="1188"/>
      <c r="DD104" s="1188"/>
      <c r="DE104" s="1188"/>
      <c r="DF104" s="1188"/>
      <c r="DG104" s="1188"/>
      <c r="DH104" s="1188"/>
      <c r="DI104" s="1189"/>
      <c r="DJ104" s="1187">
        <v>756922</v>
      </c>
      <c r="DK104" s="1188"/>
      <c r="DL104" s="1188"/>
      <c r="DM104" s="1188"/>
      <c r="DN104" s="1188"/>
      <c r="DO104" s="1188"/>
      <c r="DP104" s="1188"/>
      <c r="DQ104" s="1188"/>
      <c r="DR104" s="1188"/>
      <c r="DS104" s="1188"/>
      <c r="DT104" s="1188"/>
      <c r="DU104" s="1188"/>
      <c r="DV104" s="1188"/>
      <c r="DW104" s="1188"/>
      <c r="DX104" s="1188"/>
      <c r="DY104" s="1188"/>
      <c r="DZ104" s="1189"/>
    </row>
    <row r="105" spans="1:130" ht="39" customHeight="1" x14ac:dyDescent="0.2">
      <c r="A105" s="1196" t="s">
        <v>1098</v>
      </c>
      <c r="B105" s="1197"/>
      <c r="C105" s="1197"/>
      <c r="D105" s="1197"/>
      <c r="E105" s="1197"/>
      <c r="F105" s="1197"/>
      <c r="G105" s="1197"/>
      <c r="H105" s="1197"/>
      <c r="I105" s="1197"/>
      <c r="J105" s="1197"/>
      <c r="K105" s="1197"/>
      <c r="L105" s="1197"/>
      <c r="M105" s="1197"/>
      <c r="N105" s="1197"/>
      <c r="O105" s="1197"/>
      <c r="P105" s="1197"/>
      <c r="Q105" s="1197"/>
      <c r="R105" s="1197"/>
      <c r="S105" s="1197"/>
      <c r="T105" s="1197"/>
      <c r="U105" s="1197"/>
      <c r="V105" s="1197"/>
      <c r="W105" s="1197"/>
      <c r="X105" s="1197"/>
      <c r="Y105" s="1197"/>
      <c r="Z105" s="1197"/>
      <c r="AA105" s="1197"/>
      <c r="AB105" s="1197"/>
      <c r="AC105" s="1197"/>
      <c r="AD105" s="1197"/>
      <c r="AE105" s="1197"/>
      <c r="AF105" s="1197"/>
      <c r="AG105" s="1197"/>
      <c r="AH105" s="1197"/>
      <c r="AI105" s="1197"/>
      <c r="AJ105" s="1197"/>
      <c r="AK105" s="1197"/>
      <c r="AL105" s="1197"/>
      <c r="AM105" s="1197"/>
      <c r="AN105" s="1197"/>
      <c r="AO105" s="1197"/>
      <c r="AP105" s="1197"/>
      <c r="AQ105" s="1197"/>
      <c r="AR105" s="1197"/>
      <c r="AS105" s="1197"/>
      <c r="AT105" s="1197"/>
      <c r="AU105" s="1197"/>
      <c r="AV105" s="1197"/>
      <c r="AW105" s="1197"/>
      <c r="AX105" s="1197"/>
      <c r="AY105" s="1197"/>
      <c r="AZ105" s="1197"/>
      <c r="BA105" s="1197"/>
      <c r="BB105" s="1197"/>
      <c r="BC105" s="1197"/>
      <c r="BD105" s="1197"/>
      <c r="BE105" s="1197"/>
      <c r="BF105" s="1197"/>
      <c r="BG105" s="1198"/>
      <c r="BH105" s="1175">
        <v>724289</v>
      </c>
      <c r="BI105" s="1176"/>
      <c r="BJ105" s="1176"/>
      <c r="BK105" s="1176"/>
      <c r="BL105" s="1176"/>
      <c r="BM105" s="1176"/>
      <c r="BN105" s="1176"/>
      <c r="BO105" s="1176"/>
      <c r="BP105" s="1176"/>
      <c r="BQ105" s="1176"/>
      <c r="BR105" s="1176"/>
      <c r="BS105" s="1176"/>
      <c r="BT105" s="1176"/>
      <c r="BU105" s="1176"/>
      <c r="BV105" s="1176"/>
      <c r="BW105" s="1176"/>
      <c r="BX105" s="1176"/>
      <c r="BY105" s="1177"/>
      <c r="BZ105" s="1175">
        <v>144858</v>
      </c>
      <c r="CA105" s="1176"/>
      <c r="CB105" s="1176"/>
      <c r="CC105" s="1176"/>
      <c r="CD105" s="1176"/>
      <c r="CE105" s="1176"/>
      <c r="CF105" s="1176"/>
      <c r="CG105" s="1176"/>
      <c r="CH105" s="1176"/>
      <c r="CI105" s="1176"/>
      <c r="CJ105" s="1176"/>
      <c r="CK105" s="1176"/>
      <c r="CL105" s="1176"/>
      <c r="CM105" s="1176"/>
      <c r="CN105" s="1176"/>
      <c r="CO105" s="1176"/>
      <c r="CP105" s="1176"/>
      <c r="CQ105" s="1177"/>
      <c r="CR105" s="1178">
        <v>771901</v>
      </c>
      <c r="CS105" s="1179"/>
      <c r="CT105" s="1179"/>
      <c r="CU105" s="1179"/>
      <c r="CV105" s="1179"/>
      <c r="CW105" s="1179"/>
      <c r="CX105" s="1179"/>
      <c r="CY105" s="1179"/>
      <c r="CZ105" s="1179"/>
      <c r="DA105" s="1179"/>
      <c r="DB105" s="1179"/>
      <c r="DC105" s="1179"/>
      <c r="DD105" s="1179"/>
      <c r="DE105" s="1179"/>
      <c r="DF105" s="1179"/>
      <c r="DG105" s="1179"/>
      <c r="DH105" s="1179"/>
      <c r="DI105" s="1180"/>
      <c r="DJ105" s="1178">
        <v>154380</v>
      </c>
      <c r="DK105" s="1179"/>
      <c r="DL105" s="1179"/>
      <c r="DM105" s="1179"/>
      <c r="DN105" s="1179"/>
      <c r="DO105" s="1179"/>
      <c r="DP105" s="1179"/>
      <c r="DQ105" s="1179"/>
      <c r="DR105" s="1179"/>
      <c r="DS105" s="1179"/>
      <c r="DT105" s="1179"/>
      <c r="DU105" s="1179"/>
      <c r="DV105" s="1179"/>
      <c r="DW105" s="1179"/>
      <c r="DX105" s="1179"/>
      <c r="DY105" s="1179"/>
      <c r="DZ105" s="1180"/>
    </row>
    <row r="106" spans="1:130" ht="28.5" customHeight="1" x14ac:dyDescent="0.2">
      <c r="A106" s="1193" t="s">
        <v>1099</v>
      </c>
      <c r="B106" s="1194"/>
      <c r="C106" s="1194"/>
      <c r="D106" s="1194"/>
      <c r="E106" s="1194"/>
      <c r="F106" s="1194"/>
      <c r="G106" s="1194"/>
      <c r="H106" s="1194"/>
      <c r="I106" s="1194"/>
      <c r="J106" s="1194"/>
      <c r="K106" s="1194"/>
      <c r="L106" s="1194"/>
      <c r="M106" s="1194"/>
      <c r="N106" s="1194"/>
      <c r="O106" s="1194"/>
      <c r="P106" s="1194"/>
      <c r="Q106" s="1194"/>
      <c r="R106" s="1194"/>
      <c r="S106" s="1194"/>
      <c r="T106" s="1194"/>
      <c r="U106" s="1194"/>
      <c r="V106" s="1194"/>
      <c r="W106" s="1194"/>
      <c r="X106" s="1194"/>
      <c r="Y106" s="1194"/>
      <c r="Z106" s="1194"/>
      <c r="AA106" s="1194"/>
      <c r="AB106" s="1194"/>
      <c r="AC106" s="1194"/>
      <c r="AD106" s="1194"/>
      <c r="AE106" s="1194"/>
      <c r="AF106" s="1194"/>
      <c r="AG106" s="1194"/>
      <c r="AH106" s="1194"/>
      <c r="AI106" s="1194"/>
      <c r="AJ106" s="1194"/>
      <c r="AK106" s="1194"/>
      <c r="AL106" s="1194"/>
      <c r="AM106" s="1194"/>
      <c r="AN106" s="1194"/>
      <c r="AO106" s="1194"/>
      <c r="AP106" s="1194"/>
      <c r="AQ106" s="1194"/>
      <c r="AR106" s="1194"/>
      <c r="AS106" s="1194"/>
      <c r="AT106" s="1194"/>
      <c r="AU106" s="1194"/>
      <c r="AV106" s="1194"/>
      <c r="AW106" s="1194"/>
      <c r="AX106" s="1194"/>
      <c r="AY106" s="1194"/>
      <c r="AZ106" s="1194"/>
      <c r="BA106" s="1194"/>
      <c r="BB106" s="1194"/>
      <c r="BC106" s="1194"/>
      <c r="BD106" s="1194"/>
      <c r="BE106" s="1194"/>
      <c r="BF106" s="1194"/>
      <c r="BG106" s="1195"/>
      <c r="BH106" s="1175"/>
      <c r="BI106" s="1176"/>
      <c r="BJ106" s="1176"/>
      <c r="BK106" s="1176"/>
      <c r="BL106" s="1176"/>
      <c r="BM106" s="1176"/>
      <c r="BN106" s="1176"/>
      <c r="BO106" s="1176"/>
      <c r="BP106" s="1176"/>
      <c r="BQ106" s="1176"/>
      <c r="BR106" s="1176"/>
      <c r="BS106" s="1176"/>
      <c r="BT106" s="1176"/>
      <c r="BU106" s="1176"/>
      <c r="BV106" s="1176"/>
      <c r="BW106" s="1176"/>
      <c r="BX106" s="1176"/>
      <c r="BY106" s="1177"/>
      <c r="BZ106" s="1175"/>
      <c r="CA106" s="1176"/>
      <c r="CB106" s="1176"/>
      <c r="CC106" s="1176"/>
      <c r="CD106" s="1176"/>
      <c r="CE106" s="1176"/>
      <c r="CF106" s="1176"/>
      <c r="CG106" s="1176"/>
      <c r="CH106" s="1176"/>
      <c r="CI106" s="1176"/>
      <c r="CJ106" s="1176"/>
      <c r="CK106" s="1176"/>
      <c r="CL106" s="1176"/>
      <c r="CM106" s="1176"/>
      <c r="CN106" s="1176"/>
      <c r="CO106" s="1176"/>
      <c r="CP106" s="1176"/>
      <c r="CQ106" s="1177"/>
      <c r="CR106" s="1178">
        <v>148386</v>
      </c>
      <c r="CS106" s="1179"/>
      <c r="CT106" s="1179"/>
      <c r="CU106" s="1179"/>
      <c r="CV106" s="1179"/>
      <c r="CW106" s="1179"/>
      <c r="CX106" s="1179"/>
      <c r="CY106" s="1179"/>
      <c r="CZ106" s="1179"/>
      <c r="DA106" s="1179"/>
      <c r="DB106" s="1179"/>
      <c r="DC106" s="1179"/>
      <c r="DD106" s="1179"/>
      <c r="DE106" s="1179"/>
      <c r="DF106" s="1179"/>
      <c r="DG106" s="1179"/>
      <c r="DH106" s="1179"/>
      <c r="DI106" s="1180"/>
      <c r="DJ106" s="1178">
        <v>29677</v>
      </c>
      <c r="DK106" s="1179"/>
      <c r="DL106" s="1179"/>
      <c r="DM106" s="1179"/>
      <c r="DN106" s="1179"/>
      <c r="DO106" s="1179"/>
      <c r="DP106" s="1179"/>
      <c r="DQ106" s="1179"/>
      <c r="DR106" s="1179"/>
      <c r="DS106" s="1179"/>
      <c r="DT106" s="1179"/>
      <c r="DU106" s="1179"/>
      <c r="DV106" s="1179"/>
      <c r="DW106" s="1179"/>
      <c r="DX106" s="1179"/>
      <c r="DY106" s="1179"/>
      <c r="DZ106" s="1180"/>
    </row>
    <row r="107" spans="1:130" ht="25.5" customHeight="1" x14ac:dyDescent="0.2">
      <c r="A107" s="1193" t="s">
        <v>1100</v>
      </c>
      <c r="B107" s="1194"/>
      <c r="C107" s="1194"/>
      <c r="D107" s="1194"/>
      <c r="E107" s="1194"/>
      <c r="F107" s="1194"/>
      <c r="G107" s="1194"/>
      <c r="H107" s="1194"/>
      <c r="I107" s="1194"/>
      <c r="J107" s="1194"/>
      <c r="K107" s="1194"/>
      <c r="L107" s="1194"/>
      <c r="M107" s="1194"/>
      <c r="N107" s="1194"/>
      <c r="O107" s="1194"/>
      <c r="P107" s="1194"/>
      <c r="Q107" s="1194"/>
      <c r="R107" s="1194"/>
      <c r="S107" s="1194"/>
      <c r="T107" s="1194"/>
      <c r="U107" s="1194"/>
      <c r="V107" s="1194"/>
      <c r="W107" s="1194"/>
      <c r="X107" s="1194"/>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194"/>
      <c r="AS107" s="1194"/>
      <c r="AT107" s="1194"/>
      <c r="AU107" s="1194"/>
      <c r="AV107" s="1194"/>
      <c r="AW107" s="1194"/>
      <c r="AX107" s="1194"/>
      <c r="AY107" s="1194"/>
      <c r="AZ107" s="1194"/>
      <c r="BA107" s="1194"/>
      <c r="BB107" s="1194"/>
      <c r="BC107" s="1194"/>
      <c r="BD107" s="1194"/>
      <c r="BE107" s="1194"/>
      <c r="BF107" s="1194"/>
      <c r="BG107" s="1195"/>
      <c r="BH107" s="1175">
        <v>91</v>
      </c>
      <c r="BI107" s="1176"/>
      <c r="BJ107" s="1176"/>
      <c r="BK107" s="1176"/>
      <c r="BL107" s="1176"/>
      <c r="BM107" s="1176"/>
      <c r="BN107" s="1176"/>
      <c r="BO107" s="1176"/>
      <c r="BP107" s="1176"/>
      <c r="BQ107" s="1176"/>
      <c r="BR107" s="1176"/>
      <c r="BS107" s="1176"/>
      <c r="BT107" s="1176"/>
      <c r="BU107" s="1176"/>
      <c r="BV107" s="1176"/>
      <c r="BW107" s="1176"/>
      <c r="BX107" s="1176"/>
      <c r="BY107" s="1177"/>
      <c r="BZ107" s="1175">
        <v>18</v>
      </c>
      <c r="CA107" s="1176"/>
      <c r="CB107" s="1176"/>
      <c r="CC107" s="1176"/>
      <c r="CD107" s="1176"/>
      <c r="CE107" s="1176"/>
      <c r="CF107" s="1176"/>
      <c r="CG107" s="1176"/>
      <c r="CH107" s="1176"/>
      <c r="CI107" s="1176"/>
      <c r="CJ107" s="1176"/>
      <c r="CK107" s="1176"/>
      <c r="CL107" s="1176"/>
      <c r="CM107" s="1176"/>
      <c r="CN107" s="1176"/>
      <c r="CO107" s="1176"/>
      <c r="CP107" s="1176"/>
      <c r="CQ107" s="1177"/>
      <c r="CR107" s="1178">
        <v>292109</v>
      </c>
      <c r="CS107" s="1179"/>
      <c r="CT107" s="1179"/>
      <c r="CU107" s="1179"/>
      <c r="CV107" s="1179"/>
      <c r="CW107" s="1179"/>
      <c r="CX107" s="1179"/>
      <c r="CY107" s="1179"/>
      <c r="CZ107" s="1179"/>
      <c r="DA107" s="1179"/>
      <c r="DB107" s="1179"/>
      <c r="DC107" s="1179"/>
      <c r="DD107" s="1179"/>
      <c r="DE107" s="1179"/>
      <c r="DF107" s="1179"/>
      <c r="DG107" s="1179"/>
      <c r="DH107" s="1179"/>
      <c r="DI107" s="1180"/>
      <c r="DJ107" s="1178">
        <v>58422</v>
      </c>
      <c r="DK107" s="1179"/>
      <c r="DL107" s="1179"/>
      <c r="DM107" s="1179"/>
      <c r="DN107" s="1179"/>
      <c r="DO107" s="1179"/>
      <c r="DP107" s="1179"/>
      <c r="DQ107" s="1179"/>
      <c r="DR107" s="1179"/>
      <c r="DS107" s="1179"/>
      <c r="DT107" s="1179"/>
      <c r="DU107" s="1179"/>
      <c r="DV107" s="1179"/>
      <c r="DW107" s="1179"/>
      <c r="DX107" s="1179"/>
      <c r="DY107" s="1179"/>
      <c r="DZ107" s="1180"/>
    </row>
    <row r="108" spans="1:130" ht="24.75" customHeight="1" x14ac:dyDescent="0.2">
      <c r="A108" s="1190" t="s">
        <v>1101</v>
      </c>
      <c r="B108" s="1191"/>
      <c r="C108" s="1191"/>
      <c r="D108" s="1191"/>
      <c r="E108" s="1191"/>
      <c r="F108" s="1191"/>
      <c r="G108" s="1191"/>
      <c r="H108" s="1191"/>
      <c r="I108" s="1191"/>
      <c r="J108" s="1191"/>
      <c r="K108" s="1191"/>
      <c r="L108" s="1191"/>
      <c r="M108" s="1191"/>
      <c r="N108" s="1191"/>
      <c r="O108" s="1191"/>
      <c r="P108" s="1191"/>
      <c r="Q108" s="1191"/>
      <c r="R108" s="1191"/>
      <c r="S108" s="1191"/>
      <c r="T108" s="1191"/>
      <c r="U108" s="1191"/>
      <c r="V108" s="1191"/>
      <c r="W108" s="1191"/>
      <c r="X108" s="1191"/>
      <c r="Y108" s="1191"/>
      <c r="Z108" s="1191"/>
      <c r="AA108" s="1191"/>
      <c r="AB108" s="1191"/>
      <c r="AC108" s="1191"/>
      <c r="AD108" s="1191"/>
      <c r="AE108" s="1191"/>
      <c r="AF108" s="1191"/>
      <c r="AG108" s="1191"/>
      <c r="AH108" s="1191"/>
      <c r="AI108" s="1191"/>
      <c r="AJ108" s="1191"/>
      <c r="AK108" s="1191"/>
      <c r="AL108" s="1191"/>
      <c r="AM108" s="1191"/>
      <c r="AN108" s="1191"/>
      <c r="AO108" s="1191"/>
      <c r="AP108" s="1191"/>
      <c r="AQ108" s="1191"/>
      <c r="AR108" s="1191"/>
      <c r="AS108" s="1191"/>
      <c r="AT108" s="1191"/>
      <c r="AU108" s="1191"/>
      <c r="AV108" s="1191"/>
      <c r="AW108" s="1191"/>
      <c r="AX108" s="1191"/>
      <c r="AY108" s="1191"/>
      <c r="AZ108" s="1191"/>
      <c r="BA108" s="1191"/>
      <c r="BB108" s="1191"/>
      <c r="BC108" s="1191"/>
      <c r="BD108" s="1191"/>
      <c r="BE108" s="1191"/>
      <c r="BF108" s="1191"/>
      <c r="BG108" s="1192"/>
      <c r="BH108" s="1175">
        <v>100855</v>
      </c>
      <c r="BI108" s="1176"/>
      <c r="BJ108" s="1176"/>
      <c r="BK108" s="1176"/>
      <c r="BL108" s="1176"/>
      <c r="BM108" s="1176"/>
      <c r="BN108" s="1176"/>
      <c r="BO108" s="1176"/>
      <c r="BP108" s="1176"/>
      <c r="BQ108" s="1176"/>
      <c r="BR108" s="1176"/>
      <c r="BS108" s="1176"/>
      <c r="BT108" s="1176"/>
      <c r="BU108" s="1176"/>
      <c r="BV108" s="1176"/>
      <c r="BW108" s="1176"/>
      <c r="BX108" s="1176"/>
      <c r="BY108" s="1177"/>
      <c r="BZ108" s="1175">
        <v>20171</v>
      </c>
      <c r="CA108" s="1176"/>
      <c r="CB108" s="1176"/>
      <c r="CC108" s="1176"/>
      <c r="CD108" s="1176"/>
      <c r="CE108" s="1176"/>
      <c r="CF108" s="1176"/>
      <c r="CG108" s="1176"/>
      <c r="CH108" s="1176"/>
      <c r="CI108" s="1176"/>
      <c r="CJ108" s="1176"/>
      <c r="CK108" s="1176"/>
      <c r="CL108" s="1176"/>
      <c r="CM108" s="1176"/>
      <c r="CN108" s="1176"/>
      <c r="CO108" s="1176"/>
      <c r="CP108" s="1176"/>
      <c r="CQ108" s="1177"/>
      <c r="CR108" s="1178">
        <v>955234</v>
      </c>
      <c r="CS108" s="1179"/>
      <c r="CT108" s="1179"/>
      <c r="CU108" s="1179"/>
      <c r="CV108" s="1179"/>
      <c r="CW108" s="1179"/>
      <c r="CX108" s="1179"/>
      <c r="CY108" s="1179"/>
      <c r="CZ108" s="1179"/>
      <c r="DA108" s="1179"/>
      <c r="DB108" s="1179"/>
      <c r="DC108" s="1179"/>
      <c r="DD108" s="1179"/>
      <c r="DE108" s="1179"/>
      <c r="DF108" s="1179"/>
      <c r="DG108" s="1179"/>
      <c r="DH108" s="1179"/>
      <c r="DI108" s="1180"/>
      <c r="DJ108" s="1178">
        <v>191047</v>
      </c>
      <c r="DK108" s="1179"/>
      <c r="DL108" s="1179"/>
      <c r="DM108" s="1179"/>
      <c r="DN108" s="1179"/>
      <c r="DO108" s="1179"/>
      <c r="DP108" s="1179"/>
      <c r="DQ108" s="1179"/>
      <c r="DR108" s="1179"/>
      <c r="DS108" s="1179"/>
      <c r="DT108" s="1179"/>
      <c r="DU108" s="1179"/>
      <c r="DV108" s="1179"/>
      <c r="DW108" s="1179"/>
      <c r="DX108" s="1179"/>
      <c r="DY108" s="1179"/>
      <c r="DZ108" s="1180"/>
    </row>
    <row r="109" spans="1:130" ht="27" customHeight="1" x14ac:dyDescent="0.2">
      <c r="A109" s="1193" t="s">
        <v>1095</v>
      </c>
      <c r="B109" s="1194"/>
      <c r="C109" s="1194"/>
      <c r="D109" s="1194"/>
      <c r="E109" s="1194"/>
      <c r="F109" s="1194"/>
      <c r="G109" s="1194"/>
      <c r="H109" s="1194"/>
      <c r="I109" s="1194"/>
      <c r="J109" s="1194"/>
      <c r="K109" s="1194"/>
      <c r="L109" s="1194"/>
      <c r="M109" s="1194"/>
      <c r="N109" s="1194"/>
      <c r="O109" s="1194"/>
      <c r="P109" s="1194"/>
      <c r="Q109" s="1194"/>
      <c r="R109" s="1194"/>
      <c r="S109" s="1194"/>
      <c r="T109" s="1194"/>
      <c r="U109" s="1194"/>
      <c r="V109" s="1194"/>
      <c r="W109" s="1194"/>
      <c r="X109" s="1194"/>
      <c r="Y109" s="1194"/>
      <c r="Z109" s="1194"/>
      <c r="AA109" s="1194"/>
      <c r="AB109" s="1194"/>
      <c r="AC109" s="1194"/>
      <c r="AD109" s="1194"/>
      <c r="AE109" s="1194"/>
      <c r="AF109" s="1194"/>
      <c r="AG109" s="1194"/>
      <c r="AH109" s="1194"/>
      <c r="AI109" s="1194"/>
      <c r="AJ109" s="1194"/>
      <c r="AK109" s="1194"/>
      <c r="AL109" s="1194"/>
      <c r="AM109" s="1194"/>
      <c r="AN109" s="1194"/>
      <c r="AO109" s="1194"/>
      <c r="AP109" s="1194"/>
      <c r="AQ109" s="1194"/>
      <c r="AR109" s="1194"/>
      <c r="AS109" s="1194"/>
      <c r="AT109" s="1194"/>
      <c r="AU109" s="1194"/>
      <c r="AV109" s="1194"/>
      <c r="AW109" s="1194"/>
      <c r="AX109" s="1194"/>
      <c r="AY109" s="1194"/>
      <c r="AZ109" s="1194"/>
      <c r="BA109" s="1194"/>
      <c r="BB109" s="1194"/>
      <c r="BC109" s="1194"/>
      <c r="BD109" s="1194"/>
      <c r="BE109" s="1194"/>
      <c r="BF109" s="1194"/>
      <c r="BG109" s="1195"/>
      <c r="BH109" s="1175">
        <v>443577</v>
      </c>
      <c r="BI109" s="1176"/>
      <c r="BJ109" s="1176"/>
      <c r="BK109" s="1176"/>
      <c r="BL109" s="1176"/>
      <c r="BM109" s="1176"/>
      <c r="BN109" s="1176"/>
      <c r="BO109" s="1176"/>
      <c r="BP109" s="1176"/>
      <c r="BQ109" s="1176"/>
      <c r="BR109" s="1176"/>
      <c r="BS109" s="1176"/>
      <c r="BT109" s="1176"/>
      <c r="BU109" s="1176"/>
      <c r="BV109" s="1176"/>
      <c r="BW109" s="1176"/>
      <c r="BX109" s="1176"/>
      <c r="BY109" s="1177"/>
      <c r="BZ109" s="1175">
        <v>88715</v>
      </c>
      <c r="CA109" s="1176"/>
      <c r="CB109" s="1176"/>
      <c r="CC109" s="1176"/>
      <c r="CD109" s="1176"/>
      <c r="CE109" s="1176"/>
      <c r="CF109" s="1176"/>
      <c r="CG109" s="1176"/>
      <c r="CH109" s="1176"/>
      <c r="CI109" s="1176"/>
      <c r="CJ109" s="1176"/>
      <c r="CK109" s="1176"/>
      <c r="CL109" s="1176"/>
      <c r="CM109" s="1176"/>
      <c r="CN109" s="1176"/>
      <c r="CO109" s="1176"/>
      <c r="CP109" s="1176"/>
      <c r="CQ109" s="1177"/>
      <c r="CR109" s="1178">
        <v>463254</v>
      </c>
      <c r="CS109" s="1179"/>
      <c r="CT109" s="1179"/>
      <c r="CU109" s="1179"/>
      <c r="CV109" s="1179"/>
      <c r="CW109" s="1179"/>
      <c r="CX109" s="1179"/>
      <c r="CY109" s="1179"/>
      <c r="CZ109" s="1179"/>
      <c r="DA109" s="1179"/>
      <c r="DB109" s="1179"/>
      <c r="DC109" s="1179"/>
      <c r="DD109" s="1179"/>
      <c r="DE109" s="1179"/>
      <c r="DF109" s="1179"/>
      <c r="DG109" s="1179"/>
      <c r="DH109" s="1179"/>
      <c r="DI109" s="1180"/>
      <c r="DJ109" s="1178">
        <v>92651</v>
      </c>
      <c r="DK109" s="1179"/>
      <c r="DL109" s="1179"/>
      <c r="DM109" s="1179"/>
      <c r="DN109" s="1179"/>
      <c r="DO109" s="1179"/>
      <c r="DP109" s="1179"/>
      <c r="DQ109" s="1179"/>
      <c r="DR109" s="1179"/>
      <c r="DS109" s="1179"/>
      <c r="DT109" s="1179"/>
      <c r="DU109" s="1179"/>
      <c r="DV109" s="1179"/>
      <c r="DW109" s="1179"/>
      <c r="DX109" s="1179"/>
      <c r="DY109" s="1179"/>
      <c r="DZ109" s="1180"/>
    </row>
    <row r="110" spans="1:130" ht="26.25" customHeight="1" x14ac:dyDescent="0.2">
      <c r="A110" s="1196" t="s">
        <v>1102</v>
      </c>
      <c r="B110" s="1197"/>
      <c r="C110" s="1197"/>
      <c r="D110" s="1197"/>
      <c r="E110" s="1197"/>
      <c r="F110" s="1197"/>
      <c r="G110" s="1197"/>
      <c r="H110" s="1197"/>
      <c r="I110" s="1197"/>
      <c r="J110" s="1197"/>
      <c r="K110" s="1197"/>
      <c r="L110" s="1197"/>
      <c r="M110" s="1197"/>
      <c r="N110" s="1197"/>
      <c r="O110" s="1197"/>
      <c r="P110" s="1197"/>
      <c r="Q110" s="1197"/>
      <c r="R110" s="1197"/>
      <c r="S110" s="1197"/>
      <c r="T110" s="1197"/>
      <c r="U110" s="1197"/>
      <c r="V110" s="1197"/>
      <c r="W110" s="1197"/>
      <c r="X110" s="1197"/>
      <c r="Y110" s="1197"/>
      <c r="Z110" s="1197"/>
      <c r="AA110" s="1197"/>
      <c r="AB110" s="1197"/>
      <c r="AC110" s="1197"/>
      <c r="AD110" s="1197"/>
      <c r="AE110" s="1197"/>
      <c r="AF110" s="1197"/>
      <c r="AG110" s="1197"/>
      <c r="AH110" s="1197"/>
      <c r="AI110" s="1197"/>
      <c r="AJ110" s="1197"/>
      <c r="AK110" s="1197"/>
      <c r="AL110" s="1197"/>
      <c r="AM110" s="1197"/>
      <c r="AN110" s="1197"/>
      <c r="AO110" s="1197"/>
      <c r="AP110" s="1197"/>
      <c r="AQ110" s="1197"/>
      <c r="AR110" s="1197"/>
      <c r="AS110" s="1197"/>
      <c r="AT110" s="1197"/>
      <c r="AU110" s="1197"/>
      <c r="AV110" s="1197"/>
      <c r="AW110" s="1197"/>
      <c r="AX110" s="1197"/>
      <c r="AY110" s="1197"/>
      <c r="AZ110" s="1197"/>
      <c r="BA110" s="1197"/>
      <c r="BB110" s="1197"/>
      <c r="BC110" s="1197"/>
      <c r="BD110" s="1197"/>
      <c r="BE110" s="1197"/>
      <c r="BF110" s="1197"/>
      <c r="BG110" s="1198"/>
      <c r="BH110" s="1175">
        <v>779534</v>
      </c>
      <c r="BI110" s="1176"/>
      <c r="BJ110" s="1176"/>
      <c r="BK110" s="1176"/>
      <c r="BL110" s="1176"/>
      <c r="BM110" s="1176"/>
      <c r="BN110" s="1176"/>
      <c r="BO110" s="1176"/>
      <c r="BP110" s="1176"/>
      <c r="BQ110" s="1176"/>
      <c r="BR110" s="1176"/>
      <c r="BS110" s="1176"/>
      <c r="BT110" s="1176"/>
      <c r="BU110" s="1176"/>
      <c r="BV110" s="1176"/>
      <c r="BW110" s="1176"/>
      <c r="BX110" s="1176"/>
      <c r="BY110" s="1177"/>
      <c r="BZ110" s="1175">
        <v>155907</v>
      </c>
      <c r="CA110" s="1176"/>
      <c r="CB110" s="1176"/>
      <c r="CC110" s="1176"/>
      <c r="CD110" s="1176"/>
      <c r="CE110" s="1176"/>
      <c r="CF110" s="1176"/>
      <c r="CG110" s="1176"/>
      <c r="CH110" s="1176"/>
      <c r="CI110" s="1176"/>
      <c r="CJ110" s="1176"/>
      <c r="CK110" s="1176"/>
      <c r="CL110" s="1176"/>
      <c r="CM110" s="1176"/>
      <c r="CN110" s="1176"/>
      <c r="CO110" s="1176"/>
      <c r="CP110" s="1176"/>
      <c r="CQ110" s="1177"/>
      <c r="CR110" s="1178">
        <v>1153726</v>
      </c>
      <c r="CS110" s="1179"/>
      <c r="CT110" s="1179"/>
      <c r="CU110" s="1179"/>
      <c r="CV110" s="1179"/>
      <c r="CW110" s="1179"/>
      <c r="CX110" s="1179"/>
      <c r="CY110" s="1179"/>
      <c r="CZ110" s="1179"/>
      <c r="DA110" s="1179"/>
      <c r="DB110" s="1179"/>
      <c r="DC110" s="1179"/>
      <c r="DD110" s="1179"/>
      <c r="DE110" s="1179"/>
      <c r="DF110" s="1179"/>
      <c r="DG110" s="1179"/>
      <c r="DH110" s="1179"/>
      <c r="DI110" s="1180"/>
      <c r="DJ110" s="1178">
        <v>230745</v>
      </c>
      <c r="DK110" s="1179"/>
      <c r="DL110" s="1179"/>
      <c r="DM110" s="1179"/>
      <c r="DN110" s="1179"/>
      <c r="DO110" s="1179"/>
      <c r="DP110" s="1179"/>
      <c r="DQ110" s="1179"/>
      <c r="DR110" s="1179"/>
      <c r="DS110" s="1179"/>
      <c r="DT110" s="1179"/>
      <c r="DU110" s="1179"/>
      <c r="DV110" s="1179"/>
      <c r="DW110" s="1179"/>
      <c r="DX110" s="1179"/>
      <c r="DY110" s="1179"/>
      <c r="DZ110" s="1180"/>
    </row>
    <row r="111" spans="1:130" x14ac:dyDescent="0.2">
      <c r="A111" s="1181" t="s">
        <v>1103</v>
      </c>
      <c r="B111" s="1182"/>
      <c r="C111" s="1182"/>
      <c r="D111" s="1182"/>
      <c r="E111" s="1182"/>
      <c r="F111" s="1182"/>
      <c r="G111" s="1182"/>
      <c r="H111" s="1182"/>
      <c r="I111" s="1182"/>
      <c r="J111" s="1182"/>
      <c r="K111" s="1182"/>
      <c r="L111" s="1182"/>
      <c r="M111" s="1182"/>
      <c r="N111" s="1182"/>
      <c r="O111" s="1182"/>
      <c r="P111" s="1182"/>
      <c r="Q111" s="1182"/>
      <c r="R111" s="1182"/>
      <c r="S111" s="1182"/>
      <c r="T111" s="1182"/>
      <c r="U111" s="1182"/>
      <c r="V111" s="1182"/>
      <c r="W111" s="1182"/>
      <c r="X111" s="1182"/>
      <c r="Y111" s="1182"/>
      <c r="Z111" s="1182"/>
      <c r="AA111" s="1182"/>
      <c r="AB111" s="1182"/>
      <c r="AC111" s="1182"/>
      <c r="AD111" s="1182"/>
      <c r="AE111" s="1182"/>
      <c r="AF111" s="1182"/>
      <c r="AG111" s="1182"/>
      <c r="AH111" s="1182"/>
      <c r="AI111" s="1182"/>
      <c r="AJ111" s="1182"/>
      <c r="AK111" s="1182"/>
      <c r="AL111" s="1182"/>
      <c r="AM111" s="1182"/>
      <c r="AN111" s="1182"/>
      <c r="AO111" s="1182"/>
      <c r="AP111" s="1182"/>
      <c r="AQ111" s="1182"/>
      <c r="AR111" s="1182"/>
      <c r="AS111" s="1182"/>
      <c r="AT111" s="1182"/>
      <c r="AU111" s="1182"/>
      <c r="AV111" s="1182"/>
      <c r="AW111" s="1182"/>
      <c r="AX111" s="1182"/>
      <c r="AY111" s="1182"/>
      <c r="AZ111" s="1182"/>
      <c r="BA111" s="1182"/>
      <c r="BB111" s="1182"/>
      <c r="BC111" s="1182"/>
      <c r="BD111" s="1182"/>
      <c r="BE111" s="1182"/>
      <c r="BF111" s="1182"/>
      <c r="BG111" s="1183"/>
      <c r="BH111" s="1184">
        <v>162018</v>
      </c>
      <c r="BI111" s="1185"/>
      <c r="BJ111" s="1185"/>
      <c r="BK111" s="1185"/>
      <c r="BL111" s="1185"/>
      <c r="BM111" s="1185"/>
      <c r="BN111" s="1185"/>
      <c r="BO111" s="1185"/>
      <c r="BP111" s="1185"/>
      <c r="BQ111" s="1185"/>
      <c r="BR111" s="1185"/>
      <c r="BS111" s="1185"/>
      <c r="BT111" s="1185"/>
      <c r="BU111" s="1185"/>
      <c r="BV111" s="1185"/>
      <c r="BW111" s="1185"/>
      <c r="BX111" s="1185"/>
      <c r="BY111" s="1186"/>
      <c r="BZ111" s="1184">
        <v>32404</v>
      </c>
      <c r="CA111" s="1185"/>
      <c r="CB111" s="1185"/>
      <c r="CC111" s="1185"/>
      <c r="CD111" s="1185"/>
      <c r="CE111" s="1185"/>
      <c r="CF111" s="1185"/>
      <c r="CG111" s="1185"/>
      <c r="CH111" s="1185"/>
      <c r="CI111" s="1185"/>
      <c r="CJ111" s="1185"/>
      <c r="CK111" s="1185"/>
      <c r="CL111" s="1185"/>
      <c r="CM111" s="1185"/>
      <c r="CN111" s="1185"/>
      <c r="CO111" s="1185"/>
      <c r="CP111" s="1185"/>
      <c r="CQ111" s="1186"/>
      <c r="CR111" s="1187">
        <v>2649000</v>
      </c>
      <c r="CS111" s="1188"/>
      <c r="CT111" s="1188"/>
      <c r="CU111" s="1188"/>
      <c r="CV111" s="1188"/>
      <c r="CW111" s="1188"/>
      <c r="CX111" s="1188"/>
      <c r="CY111" s="1188"/>
      <c r="CZ111" s="1188"/>
      <c r="DA111" s="1188"/>
      <c r="DB111" s="1188"/>
      <c r="DC111" s="1188"/>
      <c r="DD111" s="1188"/>
      <c r="DE111" s="1188"/>
      <c r="DF111" s="1188"/>
      <c r="DG111" s="1188"/>
      <c r="DH111" s="1188"/>
      <c r="DI111" s="1189"/>
      <c r="DJ111" s="1187">
        <v>529800</v>
      </c>
      <c r="DK111" s="1188"/>
      <c r="DL111" s="1188"/>
      <c r="DM111" s="1188"/>
      <c r="DN111" s="1188"/>
      <c r="DO111" s="1188"/>
      <c r="DP111" s="1188"/>
      <c r="DQ111" s="1188"/>
      <c r="DR111" s="1188"/>
      <c r="DS111" s="1188"/>
      <c r="DT111" s="1188"/>
      <c r="DU111" s="1188"/>
      <c r="DV111" s="1188"/>
      <c r="DW111" s="1188"/>
      <c r="DX111" s="1188"/>
      <c r="DY111" s="1188"/>
      <c r="DZ111" s="1189"/>
    </row>
    <row r="112" spans="1:130" x14ac:dyDescent="0.2">
      <c r="A112" s="1172" t="s">
        <v>1104</v>
      </c>
      <c r="B112" s="1173"/>
      <c r="C112" s="1173"/>
      <c r="D112" s="1173"/>
      <c r="E112" s="1173"/>
      <c r="F112" s="1173"/>
      <c r="G112" s="1173"/>
      <c r="H112" s="1173"/>
      <c r="I112" s="1173"/>
      <c r="J112" s="1173"/>
      <c r="K112" s="1173"/>
      <c r="L112" s="1173"/>
      <c r="M112" s="1173"/>
      <c r="N112" s="1173"/>
      <c r="O112" s="1173"/>
      <c r="P112" s="1173"/>
      <c r="Q112" s="1173"/>
      <c r="R112" s="1173"/>
      <c r="S112" s="1173"/>
      <c r="T112" s="1173"/>
      <c r="U112" s="1173"/>
      <c r="V112" s="1173"/>
      <c r="W112" s="1173"/>
      <c r="X112" s="1173"/>
      <c r="Y112" s="1173"/>
      <c r="Z112" s="1173"/>
      <c r="AA112" s="1173"/>
      <c r="AB112" s="1173"/>
      <c r="AC112" s="1173"/>
      <c r="AD112" s="1173"/>
      <c r="AE112" s="1173"/>
      <c r="AF112" s="1173"/>
      <c r="AG112" s="1173"/>
      <c r="AH112" s="1173"/>
      <c r="AI112" s="1173"/>
      <c r="AJ112" s="1173"/>
      <c r="AK112" s="1173"/>
      <c r="AL112" s="1173"/>
      <c r="AM112" s="1173"/>
      <c r="AN112" s="1173"/>
      <c r="AO112" s="1173"/>
      <c r="AP112" s="1173"/>
      <c r="AQ112" s="1173"/>
      <c r="AR112" s="1173"/>
      <c r="AS112" s="1173"/>
      <c r="AT112" s="1173"/>
      <c r="AU112" s="1173"/>
      <c r="AV112" s="1173"/>
      <c r="AW112" s="1173"/>
      <c r="AX112" s="1173"/>
      <c r="AY112" s="1173"/>
      <c r="AZ112" s="1173"/>
      <c r="BA112" s="1173"/>
      <c r="BB112" s="1173"/>
      <c r="BC112" s="1173"/>
      <c r="BD112" s="1173"/>
      <c r="BE112" s="1173"/>
      <c r="BF112" s="1173"/>
      <c r="BG112" s="1174"/>
      <c r="BH112" s="1175">
        <v>77192</v>
      </c>
      <c r="BI112" s="1176"/>
      <c r="BJ112" s="1176"/>
      <c r="BK112" s="1176"/>
      <c r="BL112" s="1176"/>
      <c r="BM112" s="1176"/>
      <c r="BN112" s="1176"/>
      <c r="BO112" s="1176"/>
      <c r="BP112" s="1176"/>
      <c r="BQ112" s="1176"/>
      <c r="BR112" s="1176"/>
      <c r="BS112" s="1176"/>
      <c r="BT112" s="1176"/>
      <c r="BU112" s="1176"/>
      <c r="BV112" s="1176"/>
      <c r="BW112" s="1176"/>
      <c r="BX112" s="1176"/>
      <c r="BY112" s="1177"/>
      <c r="BZ112" s="1175">
        <v>15438</v>
      </c>
      <c r="CA112" s="1176"/>
      <c r="CB112" s="1176"/>
      <c r="CC112" s="1176"/>
      <c r="CD112" s="1176"/>
      <c r="CE112" s="1176"/>
      <c r="CF112" s="1176"/>
      <c r="CG112" s="1176"/>
      <c r="CH112" s="1176"/>
      <c r="CI112" s="1176"/>
      <c r="CJ112" s="1176"/>
      <c r="CK112" s="1176"/>
      <c r="CL112" s="1176"/>
      <c r="CM112" s="1176"/>
      <c r="CN112" s="1176"/>
      <c r="CO112" s="1176"/>
      <c r="CP112" s="1176"/>
      <c r="CQ112" s="1177"/>
      <c r="CR112" s="1178">
        <v>1431613</v>
      </c>
      <c r="CS112" s="1179"/>
      <c r="CT112" s="1179"/>
      <c r="CU112" s="1179"/>
      <c r="CV112" s="1179"/>
      <c r="CW112" s="1179"/>
      <c r="CX112" s="1179"/>
      <c r="CY112" s="1179"/>
      <c r="CZ112" s="1179"/>
      <c r="DA112" s="1179"/>
      <c r="DB112" s="1179"/>
      <c r="DC112" s="1179"/>
      <c r="DD112" s="1179"/>
      <c r="DE112" s="1179"/>
      <c r="DF112" s="1179"/>
      <c r="DG112" s="1179"/>
      <c r="DH112" s="1179"/>
      <c r="DI112" s="1180"/>
      <c r="DJ112" s="1178">
        <v>286323</v>
      </c>
      <c r="DK112" s="1179"/>
      <c r="DL112" s="1179"/>
      <c r="DM112" s="1179"/>
      <c r="DN112" s="1179"/>
      <c r="DO112" s="1179"/>
      <c r="DP112" s="1179"/>
      <c r="DQ112" s="1179"/>
      <c r="DR112" s="1179"/>
      <c r="DS112" s="1179"/>
      <c r="DT112" s="1179"/>
      <c r="DU112" s="1179"/>
      <c r="DV112" s="1179"/>
      <c r="DW112" s="1179"/>
      <c r="DX112" s="1179"/>
      <c r="DY112" s="1179"/>
      <c r="DZ112" s="1180"/>
    </row>
    <row r="113" spans="1:130" x14ac:dyDescent="0.2">
      <c r="A113" s="1172" t="s">
        <v>1105</v>
      </c>
      <c r="B113" s="1173"/>
      <c r="C113" s="1173"/>
      <c r="D113" s="1173"/>
      <c r="E113" s="1173"/>
      <c r="F113" s="1173"/>
      <c r="G113" s="1173"/>
      <c r="H113" s="1173"/>
      <c r="I113" s="1173"/>
      <c r="J113" s="1173"/>
      <c r="K113" s="1173"/>
      <c r="L113" s="1173"/>
      <c r="M113" s="1173"/>
      <c r="N113" s="1173"/>
      <c r="O113" s="1173"/>
      <c r="P113" s="1173"/>
      <c r="Q113" s="1173"/>
      <c r="R113" s="1173"/>
      <c r="S113" s="1173"/>
      <c r="T113" s="1173"/>
      <c r="U113" s="1173"/>
      <c r="V113" s="1173"/>
      <c r="W113" s="1173"/>
      <c r="X113" s="1173"/>
      <c r="Y113" s="1173"/>
      <c r="Z113" s="1173"/>
      <c r="AA113" s="1173"/>
      <c r="AB113" s="1173"/>
      <c r="AC113" s="1173"/>
      <c r="AD113" s="1173"/>
      <c r="AE113" s="1173"/>
      <c r="AF113" s="1173"/>
      <c r="AG113" s="1173"/>
      <c r="AH113" s="1173"/>
      <c r="AI113" s="1173"/>
      <c r="AJ113" s="1173"/>
      <c r="AK113" s="1173"/>
      <c r="AL113" s="1173"/>
      <c r="AM113" s="1173"/>
      <c r="AN113" s="1173"/>
      <c r="AO113" s="1173"/>
      <c r="AP113" s="1173"/>
      <c r="AQ113" s="1173"/>
      <c r="AR113" s="1173"/>
      <c r="AS113" s="1173"/>
      <c r="AT113" s="1173"/>
      <c r="AU113" s="1173"/>
      <c r="AV113" s="1173"/>
      <c r="AW113" s="1173"/>
      <c r="AX113" s="1173"/>
      <c r="AY113" s="1173"/>
      <c r="AZ113" s="1173"/>
      <c r="BA113" s="1173"/>
      <c r="BB113" s="1173"/>
      <c r="BC113" s="1173"/>
      <c r="BD113" s="1173"/>
      <c r="BE113" s="1173"/>
      <c r="BF113" s="1173"/>
      <c r="BG113" s="1174"/>
      <c r="BH113" s="1175">
        <v>36526</v>
      </c>
      <c r="BI113" s="1176"/>
      <c r="BJ113" s="1176"/>
      <c r="BK113" s="1176"/>
      <c r="BL113" s="1176"/>
      <c r="BM113" s="1176"/>
      <c r="BN113" s="1176"/>
      <c r="BO113" s="1176"/>
      <c r="BP113" s="1176"/>
      <c r="BQ113" s="1176"/>
      <c r="BR113" s="1176"/>
      <c r="BS113" s="1176"/>
      <c r="BT113" s="1176"/>
      <c r="BU113" s="1176"/>
      <c r="BV113" s="1176"/>
      <c r="BW113" s="1176"/>
      <c r="BX113" s="1176"/>
      <c r="BY113" s="1177"/>
      <c r="BZ113" s="1175">
        <v>7305</v>
      </c>
      <c r="CA113" s="1176"/>
      <c r="CB113" s="1176"/>
      <c r="CC113" s="1176"/>
      <c r="CD113" s="1176"/>
      <c r="CE113" s="1176"/>
      <c r="CF113" s="1176"/>
      <c r="CG113" s="1176"/>
      <c r="CH113" s="1176"/>
      <c r="CI113" s="1176"/>
      <c r="CJ113" s="1176"/>
      <c r="CK113" s="1176"/>
      <c r="CL113" s="1176"/>
      <c r="CM113" s="1176"/>
      <c r="CN113" s="1176"/>
      <c r="CO113" s="1176"/>
      <c r="CP113" s="1176"/>
      <c r="CQ113" s="1177"/>
      <c r="CR113" s="1178">
        <v>367342</v>
      </c>
      <c r="CS113" s="1179"/>
      <c r="CT113" s="1179"/>
      <c r="CU113" s="1179"/>
      <c r="CV113" s="1179"/>
      <c r="CW113" s="1179"/>
      <c r="CX113" s="1179"/>
      <c r="CY113" s="1179"/>
      <c r="CZ113" s="1179"/>
      <c r="DA113" s="1179"/>
      <c r="DB113" s="1179"/>
      <c r="DC113" s="1179"/>
      <c r="DD113" s="1179"/>
      <c r="DE113" s="1179"/>
      <c r="DF113" s="1179"/>
      <c r="DG113" s="1179"/>
      <c r="DH113" s="1179"/>
      <c r="DI113" s="1180"/>
      <c r="DJ113" s="1178">
        <v>73468</v>
      </c>
      <c r="DK113" s="1179"/>
      <c r="DL113" s="1179"/>
      <c r="DM113" s="1179"/>
      <c r="DN113" s="1179"/>
      <c r="DO113" s="1179"/>
      <c r="DP113" s="1179"/>
      <c r="DQ113" s="1179"/>
      <c r="DR113" s="1179"/>
      <c r="DS113" s="1179"/>
      <c r="DT113" s="1179"/>
      <c r="DU113" s="1179"/>
      <c r="DV113" s="1179"/>
      <c r="DW113" s="1179"/>
      <c r="DX113" s="1179"/>
      <c r="DY113" s="1179"/>
      <c r="DZ113" s="1180"/>
    </row>
    <row r="114" spans="1:130" x14ac:dyDescent="0.2">
      <c r="A114" s="1172" t="s">
        <v>1106</v>
      </c>
      <c r="B114" s="1173"/>
      <c r="C114" s="1173"/>
      <c r="D114" s="1173"/>
      <c r="E114" s="1173"/>
      <c r="F114" s="1173"/>
      <c r="G114" s="1173"/>
      <c r="H114" s="1173"/>
      <c r="I114" s="1173"/>
      <c r="J114" s="1173"/>
      <c r="K114" s="1173"/>
      <c r="L114" s="1173"/>
      <c r="M114" s="1173"/>
      <c r="N114" s="1173"/>
      <c r="O114" s="1173"/>
      <c r="P114" s="1173"/>
      <c r="Q114" s="1173"/>
      <c r="R114" s="1173"/>
      <c r="S114" s="1173"/>
      <c r="T114" s="1173"/>
      <c r="U114" s="1173"/>
      <c r="V114" s="1173"/>
      <c r="W114" s="1173"/>
      <c r="X114" s="1173"/>
      <c r="Y114" s="1173"/>
      <c r="Z114" s="1173"/>
      <c r="AA114" s="1173"/>
      <c r="AB114" s="1173"/>
      <c r="AC114" s="1173"/>
      <c r="AD114" s="1173"/>
      <c r="AE114" s="1173"/>
      <c r="AF114" s="1173"/>
      <c r="AG114" s="1173"/>
      <c r="AH114" s="1173"/>
      <c r="AI114" s="1173"/>
      <c r="AJ114" s="1173"/>
      <c r="AK114" s="1173"/>
      <c r="AL114" s="1173"/>
      <c r="AM114" s="1173"/>
      <c r="AN114" s="1173"/>
      <c r="AO114" s="1173"/>
      <c r="AP114" s="1173"/>
      <c r="AQ114" s="1173"/>
      <c r="AR114" s="1173"/>
      <c r="AS114" s="1173"/>
      <c r="AT114" s="1173"/>
      <c r="AU114" s="1173"/>
      <c r="AV114" s="1173"/>
      <c r="AW114" s="1173"/>
      <c r="AX114" s="1173"/>
      <c r="AY114" s="1173"/>
      <c r="AZ114" s="1173"/>
      <c r="BA114" s="1173"/>
      <c r="BB114" s="1173"/>
      <c r="BC114" s="1173"/>
      <c r="BD114" s="1173"/>
      <c r="BE114" s="1173"/>
      <c r="BF114" s="1173"/>
      <c r="BG114" s="1174"/>
      <c r="BH114" s="1175">
        <v>12076</v>
      </c>
      <c r="BI114" s="1176"/>
      <c r="BJ114" s="1176"/>
      <c r="BK114" s="1176"/>
      <c r="BL114" s="1176"/>
      <c r="BM114" s="1176"/>
      <c r="BN114" s="1176"/>
      <c r="BO114" s="1176"/>
      <c r="BP114" s="1176"/>
      <c r="BQ114" s="1176"/>
      <c r="BR114" s="1176"/>
      <c r="BS114" s="1176"/>
      <c r="BT114" s="1176"/>
      <c r="BU114" s="1176"/>
      <c r="BV114" s="1176"/>
      <c r="BW114" s="1176"/>
      <c r="BX114" s="1176"/>
      <c r="BY114" s="1177"/>
      <c r="BZ114" s="1175">
        <v>2415</v>
      </c>
      <c r="CA114" s="1176"/>
      <c r="CB114" s="1176"/>
      <c r="CC114" s="1176"/>
      <c r="CD114" s="1176"/>
      <c r="CE114" s="1176"/>
      <c r="CF114" s="1176"/>
      <c r="CG114" s="1176"/>
      <c r="CH114" s="1176"/>
      <c r="CI114" s="1176"/>
      <c r="CJ114" s="1176"/>
      <c r="CK114" s="1176"/>
      <c r="CL114" s="1176"/>
      <c r="CM114" s="1176"/>
      <c r="CN114" s="1176"/>
      <c r="CO114" s="1176"/>
      <c r="CP114" s="1176"/>
      <c r="CQ114" s="1177"/>
      <c r="CR114" s="1178">
        <v>708902</v>
      </c>
      <c r="CS114" s="1179"/>
      <c r="CT114" s="1179"/>
      <c r="CU114" s="1179"/>
      <c r="CV114" s="1179"/>
      <c r="CW114" s="1179"/>
      <c r="CX114" s="1179"/>
      <c r="CY114" s="1179"/>
      <c r="CZ114" s="1179"/>
      <c r="DA114" s="1179"/>
      <c r="DB114" s="1179"/>
      <c r="DC114" s="1179"/>
      <c r="DD114" s="1179"/>
      <c r="DE114" s="1179"/>
      <c r="DF114" s="1179"/>
      <c r="DG114" s="1179"/>
      <c r="DH114" s="1179"/>
      <c r="DI114" s="1180"/>
      <c r="DJ114" s="1178">
        <v>141780</v>
      </c>
      <c r="DK114" s="1179"/>
      <c r="DL114" s="1179"/>
      <c r="DM114" s="1179"/>
      <c r="DN114" s="1179"/>
      <c r="DO114" s="1179"/>
      <c r="DP114" s="1179"/>
      <c r="DQ114" s="1179"/>
      <c r="DR114" s="1179"/>
      <c r="DS114" s="1179"/>
      <c r="DT114" s="1179"/>
      <c r="DU114" s="1179"/>
      <c r="DV114" s="1179"/>
      <c r="DW114" s="1179"/>
      <c r="DX114" s="1179"/>
      <c r="DY114" s="1179"/>
      <c r="DZ114" s="1180"/>
    </row>
    <row r="115" spans="1:130" x14ac:dyDescent="0.2">
      <c r="A115" s="1172" t="s">
        <v>1107</v>
      </c>
      <c r="B115" s="1173"/>
      <c r="C115" s="1173"/>
      <c r="D115" s="1173"/>
      <c r="E115" s="1173"/>
      <c r="F115" s="1173"/>
      <c r="G115" s="1173"/>
      <c r="H115" s="1173"/>
      <c r="I115" s="1173"/>
      <c r="J115" s="1173"/>
      <c r="K115" s="1173"/>
      <c r="L115" s="1173"/>
      <c r="M115" s="1173"/>
      <c r="N115" s="1173"/>
      <c r="O115" s="1173"/>
      <c r="P115" s="1173"/>
      <c r="Q115" s="1173"/>
      <c r="R115" s="1173"/>
      <c r="S115" s="1173"/>
      <c r="T115" s="1173"/>
      <c r="U115" s="1173"/>
      <c r="V115" s="1173"/>
      <c r="W115" s="1173"/>
      <c r="X115" s="1173"/>
      <c r="Y115" s="1173"/>
      <c r="Z115" s="1173"/>
      <c r="AA115" s="1173"/>
      <c r="AB115" s="1173"/>
      <c r="AC115" s="1173"/>
      <c r="AD115" s="1173"/>
      <c r="AE115" s="1173"/>
      <c r="AF115" s="1173"/>
      <c r="AG115" s="1173"/>
      <c r="AH115" s="1173"/>
      <c r="AI115" s="1173"/>
      <c r="AJ115" s="1173"/>
      <c r="AK115" s="1173"/>
      <c r="AL115" s="1173"/>
      <c r="AM115" s="1173"/>
      <c r="AN115" s="1173"/>
      <c r="AO115" s="1173"/>
      <c r="AP115" s="1173"/>
      <c r="AQ115" s="1173"/>
      <c r="AR115" s="1173"/>
      <c r="AS115" s="1173"/>
      <c r="AT115" s="1173"/>
      <c r="AU115" s="1173"/>
      <c r="AV115" s="1173"/>
      <c r="AW115" s="1173"/>
      <c r="AX115" s="1173"/>
      <c r="AY115" s="1173"/>
      <c r="AZ115" s="1173"/>
      <c r="BA115" s="1173"/>
      <c r="BB115" s="1173"/>
      <c r="BC115" s="1173"/>
      <c r="BD115" s="1173"/>
      <c r="BE115" s="1173"/>
      <c r="BF115" s="1173"/>
      <c r="BG115" s="1174"/>
      <c r="BH115" s="1175">
        <v>36224</v>
      </c>
      <c r="BI115" s="1176"/>
      <c r="BJ115" s="1176"/>
      <c r="BK115" s="1176"/>
      <c r="BL115" s="1176"/>
      <c r="BM115" s="1176"/>
      <c r="BN115" s="1176"/>
      <c r="BO115" s="1176"/>
      <c r="BP115" s="1176"/>
      <c r="BQ115" s="1176"/>
      <c r="BR115" s="1176"/>
      <c r="BS115" s="1176"/>
      <c r="BT115" s="1176"/>
      <c r="BU115" s="1176"/>
      <c r="BV115" s="1176"/>
      <c r="BW115" s="1176"/>
      <c r="BX115" s="1176"/>
      <c r="BY115" s="1177"/>
      <c r="BZ115" s="1175">
        <v>7245</v>
      </c>
      <c r="CA115" s="1176"/>
      <c r="CB115" s="1176"/>
      <c r="CC115" s="1176"/>
      <c r="CD115" s="1176"/>
      <c r="CE115" s="1176"/>
      <c r="CF115" s="1176"/>
      <c r="CG115" s="1176"/>
      <c r="CH115" s="1176"/>
      <c r="CI115" s="1176"/>
      <c r="CJ115" s="1176"/>
      <c r="CK115" s="1176"/>
      <c r="CL115" s="1176"/>
      <c r="CM115" s="1176"/>
      <c r="CN115" s="1176"/>
      <c r="CO115" s="1176"/>
      <c r="CP115" s="1176"/>
      <c r="CQ115" s="1177"/>
      <c r="CR115" s="1178">
        <v>87526</v>
      </c>
      <c r="CS115" s="1179"/>
      <c r="CT115" s="1179"/>
      <c r="CU115" s="1179"/>
      <c r="CV115" s="1179"/>
      <c r="CW115" s="1179"/>
      <c r="CX115" s="1179"/>
      <c r="CY115" s="1179"/>
      <c r="CZ115" s="1179"/>
      <c r="DA115" s="1179"/>
      <c r="DB115" s="1179"/>
      <c r="DC115" s="1179"/>
      <c r="DD115" s="1179"/>
      <c r="DE115" s="1179"/>
      <c r="DF115" s="1179"/>
      <c r="DG115" s="1179"/>
      <c r="DH115" s="1179"/>
      <c r="DI115" s="1180"/>
      <c r="DJ115" s="1178">
        <v>17505</v>
      </c>
      <c r="DK115" s="1179"/>
      <c r="DL115" s="1179"/>
      <c r="DM115" s="1179"/>
      <c r="DN115" s="1179"/>
      <c r="DO115" s="1179"/>
      <c r="DP115" s="1179"/>
      <c r="DQ115" s="1179"/>
      <c r="DR115" s="1179"/>
      <c r="DS115" s="1179"/>
      <c r="DT115" s="1179"/>
      <c r="DU115" s="1179"/>
      <c r="DV115" s="1179"/>
      <c r="DW115" s="1179"/>
      <c r="DX115" s="1179"/>
      <c r="DY115" s="1179"/>
      <c r="DZ115" s="1180"/>
    </row>
    <row r="116" spans="1:130" x14ac:dyDescent="0.2">
      <c r="A116" s="1172" t="s">
        <v>495</v>
      </c>
      <c r="B116" s="1173"/>
      <c r="C116" s="1173"/>
      <c r="D116" s="1173"/>
      <c r="E116" s="1173"/>
      <c r="F116" s="1173"/>
      <c r="G116" s="1173"/>
      <c r="H116" s="1173"/>
      <c r="I116" s="1173"/>
      <c r="J116" s="1173"/>
      <c r="K116" s="1173"/>
      <c r="L116" s="1173"/>
      <c r="M116" s="1173"/>
      <c r="N116" s="1173"/>
      <c r="O116" s="1173"/>
      <c r="P116" s="1173"/>
      <c r="Q116" s="1173"/>
      <c r="R116" s="1173"/>
      <c r="S116" s="1173"/>
      <c r="T116" s="1173"/>
      <c r="U116" s="1173"/>
      <c r="V116" s="1173"/>
      <c r="W116" s="1173"/>
      <c r="X116" s="1173"/>
      <c r="Y116" s="1173"/>
      <c r="Z116" s="1173"/>
      <c r="AA116" s="1173"/>
      <c r="AB116" s="1173"/>
      <c r="AC116" s="1173"/>
      <c r="AD116" s="1173"/>
      <c r="AE116" s="1173"/>
      <c r="AF116" s="1173"/>
      <c r="AG116" s="1173"/>
      <c r="AH116" s="1173"/>
      <c r="AI116" s="1173"/>
      <c r="AJ116" s="1173"/>
      <c r="AK116" s="1173"/>
      <c r="AL116" s="1173"/>
      <c r="AM116" s="1173"/>
      <c r="AN116" s="1173"/>
      <c r="AO116" s="1173"/>
      <c r="AP116" s="1173"/>
      <c r="AQ116" s="1173"/>
      <c r="AR116" s="1173"/>
      <c r="AS116" s="1173"/>
      <c r="AT116" s="1173"/>
      <c r="AU116" s="1173"/>
      <c r="AV116" s="1173"/>
      <c r="AW116" s="1173"/>
      <c r="AX116" s="1173"/>
      <c r="AY116" s="1173"/>
      <c r="AZ116" s="1173"/>
      <c r="BA116" s="1173"/>
      <c r="BB116" s="1173"/>
      <c r="BC116" s="1173"/>
      <c r="BD116" s="1173"/>
      <c r="BE116" s="1173"/>
      <c r="BF116" s="1173"/>
      <c r="BG116" s="1174"/>
      <c r="BH116" s="1175"/>
      <c r="BI116" s="1176"/>
      <c r="BJ116" s="1176"/>
      <c r="BK116" s="1176"/>
      <c r="BL116" s="1176"/>
      <c r="BM116" s="1176"/>
      <c r="BN116" s="1176"/>
      <c r="BO116" s="1176"/>
      <c r="BP116" s="1176"/>
      <c r="BQ116" s="1176"/>
      <c r="BR116" s="1176"/>
      <c r="BS116" s="1176"/>
      <c r="BT116" s="1176"/>
      <c r="BU116" s="1176"/>
      <c r="BV116" s="1176"/>
      <c r="BW116" s="1176"/>
      <c r="BX116" s="1176"/>
      <c r="BY116" s="1177"/>
      <c r="BZ116" s="1175"/>
      <c r="CA116" s="1176"/>
      <c r="CB116" s="1176"/>
      <c r="CC116" s="1176"/>
      <c r="CD116" s="1176"/>
      <c r="CE116" s="1176"/>
      <c r="CF116" s="1176"/>
      <c r="CG116" s="1176"/>
      <c r="CH116" s="1176"/>
      <c r="CI116" s="1176"/>
      <c r="CJ116" s="1176"/>
      <c r="CK116" s="1176"/>
      <c r="CL116" s="1176"/>
      <c r="CM116" s="1176"/>
      <c r="CN116" s="1176"/>
      <c r="CO116" s="1176"/>
      <c r="CP116" s="1176"/>
      <c r="CQ116" s="1177"/>
      <c r="CR116" s="1178">
        <v>53617</v>
      </c>
      <c r="CS116" s="1179"/>
      <c r="CT116" s="1179"/>
      <c r="CU116" s="1179"/>
      <c r="CV116" s="1179"/>
      <c r="CW116" s="1179"/>
      <c r="CX116" s="1179"/>
      <c r="CY116" s="1179"/>
      <c r="CZ116" s="1179"/>
      <c r="DA116" s="1179"/>
      <c r="DB116" s="1179"/>
      <c r="DC116" s="1179"/>
      <c r="DD116" s="1179"/>
      <c r="DE116" s="1179"/>
      <c r="DF116" s="1179"/>
      <c r="DG116" s="1179"/>
      <c r="DH116" s="1179"/>
      <c r="DI116" s="1180"/>
      <c r="DJ116" s="1178">
        <v>10723</v>
      </c>
      <c r="DK116" s="1179"/>
      <c r="DL116" s="1179"/>
      <c r="DM116" s="1179"/>
      <c r="DN116" s="1179"/>
      <c r="DO116" s="1179"/>
      <c r="DP116" s="1179"/>
      <c r="DQ116" s="1179"/>
      <c r="DR116" s="1179"/>
      <c r="DS116" s="1179"/>
      <c r="DT116" s="1179"/>
      <c r="DU116" s="1179"/>
      <c r="DV116" s="1179"/>
      <c r="DW116" s="1179"/>
      <c r="DX116" s="1179"/>
      <c r="DY116" s="1179"/>
      <c r="DZ116" s="1180"/>
    </row>
    <row r="117" spans="1:130" x14ac:dyDescent="0.2">
      <c r="A117" s="1181" t="s">
        <v>1108</v>
      </c>
      <c r="B117" s="1182"/>
      <c r="C117" s="1182"/>
      <c r="D117" s="1182"/>
      <c r="E117" s="1182"/>
      <c r="F117" s="1182"/>
      <c r="G117" s="1182"/>
      <c r="H117" s="1182"/>
      <c r="I117" s="1182"/>
      <c r="J117" s="1182"/>
      <c r="K117" s="1182"/>
      <c r="L117" s="1182"/>
      <c r="M117" s="1182"/>
      <c r="N117" s="1182"/>
      <c r="O117" s="1182"/>
      <c r="P117" s="1182"/>
      <c r="Q117" s="1182"/>
      <c r="R117" s="1182"/>
      <c r="S117" s="1182"/>
      <c r="T117" s="1182"/>
      <c r="U117" s="1182"/>
      <c r="V117" s="1182"/>
      <c r="W117" s="1182"/>
      <c r="X117" s="1182"/>
      <c r="Y117" s="1182"/>
      <c r="Z117" s="1182"/>
      <c r="AA117" s="1182"/>
      <c r="AB117" s="1182"/>
      <c r="AC117" s="1182"/>
      <c r="AD117" s="1182"/>
      <c r="AE117" s="1182"/>
      <c r="AF117" s="1182"/>
      <c r="AG117" s="1182"/>
      <c r="AH117" s="1182"/>
      <c r="AI117" s="1182"/>
      <c r="AJ117" s="1182"/>
      <c r="AK117" s="1182"/>
      <c r="AL117" s="1182"/>
      <c r="AM117" s="1182"/>
      <c r="AN117" s="1182"/>
      <c r="AO117" s="1182"/>
      <c r="AP117" s="1182"/>
      <c r="AQ117" s="1182"/>
      <c r="AR117" s="1182"/>
      <c r="AS117" s="1182"/>
      <c r="AT117" s="1182"/>
      <c r="AU117" s="1182"/>
      <c r="AV117" s="1182"/>
      <c r="AW117" s="1182"/>
      <c r="AX117" s="1182"/>
      <c r="AY117" s="1182"/>
      <c r="AZ117" s="1182"/>
      <c r="BA117" s="1182"/>
      <c r="BB117" s="1182"/>
      <c r="BC117" s="1182"/>
      <c r="BD117" s="1182"/>
      <c r="BE117" s="1182"/>
      <c r="BF117" s="1182"/>
      <c r="BG117" s="1183"/>
      <c r="BH117" s="1184">
        <v>194423</v>
      </c>
      <c r="BI117" s="1185"/>
      <c r="BJ117" s="1185"/>
      <c r="BK117" s="1185"/>
      <c r="BL117" s="1185"/>
      <c r="BM117" s="1185"/>
      <c r="BN117" s="1185"/>
      <c r="BO117" s="1185"/>
      <c r="BP117" s="1185"/>
      <c r="BQ117" s="1185"/>
      <c r="BR117" s="1185"/>
      <c r="BS117" s="1185"/>
      <c r="BT117" s="1185"/>
      <c r="BU117" s="1185"/>
      <c r="BV117" s="1185"/>
      <c r="BW117" s="1185"/>
      <c r="BX117" s="1185"/>
      <c r="BY117" s="1186"/>
      <c r="BZ117" s="1184">
        <v>38885</v>
      </c>
      <c r="CA117" s="1185"/>
      <c r="CB117" s="1185"/>
      <c r="CC117" s="1185"/>
      <c r="CD117" s="1185"/>
      <c r="CE117" s="1185"/>
      <c r="CF117" s="1185"/>
      <c r="CG117" s="1185"/>
      <c r="CH117" s="1185"/>
      <c r="CI117" s="1185"/>
      <c r="CJ117" s="1185"/>
      <c r="CK117" s="1185"/>
      <c r="CL117" s="1185"/>
      <c r="CM117" s="1185"/>
      <c r="CN117" s="1185"/>
      <c r="CO117" s="1185"/>
      <c r="CP117" s="1185"/>
      <c r="CQ117" s="1186"/>
      <c r="CR117" s="1187">
        <v>511206</v>
      </c>
      <c r="CS117" s="1188"/>
      <c r="CT117" s="1188"/>
      <c r="CU117" s="1188"/>
      <c r="CV117" s="1188"/>
      <c r="CW117" s="1188"/>
      <c r="CX117" s="1188"/>
      <c r="CY117" s="1188"/>
      <c r="CZ117" s="1188"/>
      <c r="DA117" s="1188"/>
      <c r="DB117" s="1188"/>
      <c r="DC117" s="1188"/>
      <c r="DD117" s="1188"/>
      <c r="DE117" s="1188"/>
      <c r="DF117" s="1188"/>
      <c r="DG117" s="1188"/>
      <c r="DH117" s="1188"/>
      <c r="DI117" s="1189"/>
      <c r="DJ117" s="1187">
        <v>102241</v>
      </c>
      <c r="DK117" s="1188"/>
      <c r="DL117" s="1188"/>
      <c r="DM117" s="1188"/>
      <c r="DN117" s="1188"/>
      <c r="DO117" s="1188"/>
      <c r="DP117" s="1188"/>
      <c r="DQ117" s="1188"/>
      <c r="DR117" s="1188"/>
      <c r="DS117" s="1188"/>
      <c r="DT117" s="1188"/>
      <c r="DU117" s="1188"/>
      <c r="DV117" s="1188"/>
      <c r="DW117" s="1188"/>
      <c r="DX117" s="1188"/>
      <c r="DY117" s="1188"/>
      <c r="DZ117" s="1189"/>
    </row>
    <row r="118" spans="1:130" x14ac:dyDescent="0.2">
      <c r="A118" s="1172" t="s">
        <v>1109</v>
      </c>
      <c r="B118" s="1173"/>
      <c r="C118" s="1173"/>
      <c r="D118" s="1173"/>
      <c r="E118" s="1173"/>
      <c r="F118" s="1173"/>
      <c r="G118" s="1173"/>
      <c r="H118" s="1173"/>
      <c r="I118" s="1173"/>
      <c r="J118" s="1173"/>
      <c r="K118" s="1173"/>
      <c r="L118" s="1173"/>
      <c r="M118" s="1173"/>
      <c r="N118" s="1173"/>
      <c r="O118" s="1173"/>
      <c r="P118" s="1173"/>
      <c r="Q118" s="1173"/>
      <c r="R118" s="1173"/>
      <c r="S118" s="1173"/>
      <c r="T118" s="1173"/>
      <c r="U118" s="1173"/>
      <c r="V118" s="1173"/>
      <c r="W118" s="1173"/>
      <c r="X118" s="1173"/>
      <c r="Y118" s="1173"/>
      <c r="Z118" s="1173"/>
      <c r="AA118" s="1173"/>
      <c r="AB118" s="1173"/>
      <c r="AC118" s="1173"/>
      <c r="AD118" s="1173"/>
      <c r="AE118" s="1173"/>
      <c r="AF118" s="1173"/>
      <c r="AG118" s="1173"/>
      <c r="AH118" s="1173"/>
      <c r="AI118" s="1173"/>
      <c r="AJ118" s="1173"/>
      <c r="AK118" s="1173"/>
      <c r="AL118" s="1173"/>
      <c r="AM118" s="1173"/>
      <c r="AN118" s="1173"/>
      <c r="AO118" s="1173"/>
      <c r="AP118" s="1173"/>
      <c r="AQ118" s="1173"/>
      <c r="AR118" s="1173"/>
      <c r="AS118" s="1173"/>
      <c r="AT118" s="1173"/>
      <c r="AU118" s="1173"/>
      <c r="AV118" s="1173"/>
      <c r="AW118" s="1173"/>
      <c r="AX118" s="1173"/>
      <c r="AY118" s="1173"/>
      <c r="AZ118" s="1173"/>
      <c r="BA118" s="1173"/>
      <c r="BB118" s="1173"/>
      <c r="BC118" s="1173"/>
      <c r="BD118" s="1173"/>
      <c r="BE118" s="1173"/>
      <c r="BF118" s="1173"/>
      <c r="BG118" s="1174"/>
      <c r="BH118" s="1175"/>
      <c r="BI118" s="1176"/>
      <c r="BJ118" s="1176"/>
      <c r="BK118" s="1176"/>
      <c r="BL118" s="1176"/>
      <c r="BM118" s="1176"/>
      <c r="BN118" s="1176"/>
      <c r="BO118" s="1176"/>
      <c r="BP118" s="1176"/>
      <c r="BQ118" s="1176"/>
      <c r="BR118" s="1176"/>
      <c r="BS118" s="1176"/>
      <c r="BT118" s="1176"/>
      <c r="BU118" s="1176"/>
      <c r="BV118" s="1176"/>
      <c r="BW118" s="1176"/>
      <c r="BX118" s="1176"/>
      <c r="BY118" s="1177"/>
      <c r="BZ118" s="1175">
        <v>789968</v>
      </c>
      <c r="CA118" s="1176"/>
      <c r="CB118" s="1176"/>
      <c r="CC118" s="1176"/>
      <c r="CD118" s="1176"/>
      <c r="CE118" s="1176"/>
      <c r="CF118" s="1176"/>
      <c r="CG118" s="1176"/>
      <c r="CH118" s="1176"/>
      <c r="CI118" s="1176"/>
      <c r="CJ118" s="1176"/>
      <c r="CK118" s="1176"/>
      <c r="CL118" s="1176"/>
      <c r="CM118" s="1176"/>
      <c r="CN118" s="1176"/>
      <c r="CO118" s="1176"/>
      <c r="CP118" s="1176"/>
      <c r="CQ118" s="1177"/>
      <c r="CR118" s="1178"/>
      <c r="CS118" s="1179"/>
      <c r="CT118" s="1179"/>
      <c r="CU118" s="1179"/>
      <c r="CV118" s="1179"/>
      <c r="CW118" s="1179"/>
      <c r="CX118" s="1179"/>
      <c r="CY118" s="1179"/>
      <c r="CZ118" s="1179"/>
      <c r="DA118" s="1179"/>
      <c r="DB118" s="1179"/>
      <c r="DC118" s="1179"/>
      <c r="DD118" s="1179"/>
      <c r="DE118" s="1179"/>
      <c r="DF118" s="1179"/>
      <c r="DG118" s="1179"/>
      <c r="DH118" s="1179"/>
      <c r="DI118" s="1180"/>
      <c r="DJ118" s="1178">
        <v>111</v>
      </c>
      <c r="DK118" s="1179"/>
      <c r="DL118" s="1179"/>
      <c r="DM118" s="1179"/>
      <c r="DN118" s="1179"/>
      <c r="DO118" s="1179"/>
      <c r="DP118" s="1179"/>
      <c r="DQ118" s="1179"/>
      <c r="DR118" s="1179"/>
      <c r="DS118" s="1179"/>
      <c r="DT118" s="1179"/>
      <c r="DU118" s="1179"/>
      <c r="DV118" s="1179"/>
      <c r="DW118" s="1179"/>
      <c r="DX118" s="1179"/>
      <c r="DY118" s="1179"/>
      <c r="DZ118" s="1180"/>
    </row>
  </sheetData>
  <mergeCells count="412">
    <mergeCell ref="A77:BZ77"/>
    <mergeCell ref="CA77:CQ77"/>
    <mergeCell ref="CR77:DI77"/>
    <mergeCell ref="DJ77:DZ77"/>
    <mergeCell ref="A75:BZ75"/>
    <mergeCell ref="CA75:CQ75"/>
    <mergeCell ref="CR75:DI75"/>
    <mergeCell ref="DJ75:DZ75"/>
    <mergeCell ref="A76:BZ76"/>
    <mergeCell ref="CA76:CQ76"/>
    <mergeCell ref="CR76:DI76"/>
    <mergeCell ref="DJ76:DZ76"/>
    <mergeCell ref="A73:BZ73"/>
    <mergeCell ref="CA73:CQ73"/>
    <mergeCell ref="CR73:DI73"/>
    <mergeCell ref="DJ73:DZ73"/>
    <mergeCell ref="A74:BZ74"/>
    <mergeCell ref="CA74:CQ74"/>
    <mergeCell ref="CR74:DI74"/>
    <mergeCell ref="DJ74:DZ74"/>
    <mergeCell ref="A71:BZ71"/>
    <mergeCell ref="CA71:CQ71"/>
    <mergeCell ref="CR71:DI71"/>
    <mergeCell ref="DJ71:DZ71"/>
    <mergeCell ref="A72:BZ72"/>
    <mergeCell ref="CA72:CQ72"/>
    <mergeCell ref="CR72:DI72"/>
    <mergeCell ref="DJ72:DZ72"/>
    <mergeCell ref="A69:BZ69"/>
    <mergeCell ref="CA69:CQ69"/>
    <mergeCell ref="CR69:DI69"/>
    <mergeCell ref="DJ69:DZ69"/>
    <mergeCell ref="A70:BZ70"/>
    <mergeCell ref="CA70:CQ70"/>
    <mergeCell ref="CR70:DI70"/>
    <mergeCell ref="DJ70:DZ70"/>
    <mergeCell ref="A67:BZ67"/>
    <mergeCell ref="CA67:CQ67"/>
    <mergeCell ref="CR67:DI67"/>
    <mergeCell ref="DJ67:DZ67"/>
    <mergeCell ref="A68:BZ68"/>
    <mergeCell ref="CA68:CQ68"/>
    <mergeCell ref="CR68:DI68"/>
    <mergeCell ref="DJ68:DZ68"/>
    <mergeCell ref="A62:BZ62"/>
    <mergeCell ref="CA62:CQ62"/>
    <mergeCell ref="CR62:DI62"/>
    <mergeCell ref="DJ62:DZ62"/>
    <mergeCell ref="A65:DY65"/>
    <mergeCell ref="A66:BZ66"/>
    <mergeCell ref="CA66:CQ66"/>
    <mergeCell ref="CR66:DI66"/>
    <mergeCell ref="DJ66:DZ66"/>
    <mergeCell ref="A60:BZ60"/>
    <mergeCell ref="CA60:CQ60"/>
    <mergeCell ref="CR60:DI60"/>
    <mergeCell ref="DJ60:DZ60"/>
    <mergeCell ref="A61:BZ61"/>
    <mergeCell ref="CA61:CQ61"/>
    <mergeCell ref="CR61:DI61"/>
    <mergeCell ref="DJ61:DZ61"/>
    <mergeCell ref="A58:BZ58"/>
    <mergeCell ref="CA58:CQ58"/>
    <mergeCell ref="CR58:DI58"/>
    <mergeCell ref="DJ58:DZ58"/>
    <mergeCell ref="A59:BZ59"/>
    <mergeCell ref="CA59:CQ59"/>
    <mergeCell ref="CR59:DI59"/>
    <mergeCell ref="DJ59:DZ59"/>
    <mergeCell ref="A56:BZ56"/>
    <mergeCell ref="CA56:CQ56"/>
    <mergeCell ref="CR56:DI56"/>
    <mergeCell ref="DJ56:DZ56"/>
    <mergeCell ref="A57:BZ57"/>
    <mergeCell ref="CA57:CQ57"/>
    <mergeCell ref="CR57:DI57"/>
    <mergeCell ref="DJ57:DZ57"/>
    <mergeCell ref="A54:BZ54"/>
    <mergeCell ref="CA54:CQ54"/>
    <mergeCell ref="CR54:DI54"/>
    <mergeCell ref="DJ54:DZ54"/>
    <mergeCell ref="A55:BZ55"/>
    <mergeCell ref="CA55:CQ55"/>
    <mergeCell ref="CR55:DI55"/>
    <mergeCell ref="DJ55:DZ55"/>
    <mergeCell ref="A52:BZ52"/>
    <mergeCell ref="CA52:CQ52"/>
    <mergeCell ref="CR52:DI52"/>
    <mergeCell ref="DJ52:DZ52"/>
    <mergeCell ref="A53:BZ53"/>
    <mergeCell ref="CA53:CQ53"/>
    <mergeCell ref="CR53:DI53"/>
    <mergeCell ref="DJ53:DZ53"/>
    <mergeCell ref="A50:BZ50"/>
    <mergeCell ref="CA50:CQ50"/>
    <mergeCell ref="CR50:DI50"/>
    <mergeCell ref="DJ50:DZ50"/>
    <mergeCell ref="A51:BZ51"/>
    <mergeCell ref="CA51:CQ51"/>
    <mergeCell ref="CR51:DI51"/>
    <mergeCell ref="DJ51:DZ51"/>
    <mergeCell ref="A48:BZ48"/>
    <mergeCell ref="CA48:CQ48"/>
    <mergeCell ref="CR48:DI48"/>
    <mergeCell ref="DJ48:DZ48"/>
    <mergeCell ref="A49:BZ49"/>
    <mergeCell ref="CA49:CQ49"/>
    <mergeCell ref="CR49:DI49"/>
    <mergeCell ref="DJ49:DZ49"/>
    <mergeCell ref="A45:DY45"/>
    <mergeCell ref="A46:BZ46"/>
    <mergeCell ref="CA46:CQ46"/>
    <mergeCell ref="CR46:DI46"/>
    <mergeCell ref="DJ46:DZ46"/>
    <mergeCell ref="A47:BZ47"/>
    <mergeCell ref="CA47:CQ47"/>
    <mergeCell ref="CR47:DI47"/>
    <mergeCell ref="DJ47:DZ47"/>
    <mergeCell ref="DD6:DM6"/>
    <mergeCell ref="BU16:CV16"/>
    <mergeCell ref="CW16:DV16"/>
    <mergeCell ref="BA6:BL6"/>
    <mergeCell ref="CB6:CM6"/>
    <mergeCell ref="CW20:DV20"/>
    <mergeCell ref="CW18:DV18"/>
    <mergeCell ref="AS8:BT8"/>
    <mergeCell ref="BN18:BT18"/>
    <mergeCell ref="A41:BS41"/>
    <mergeCell ref="A31:DV31"/>
    <mergeCell ref="A36:BS36"/>
    <mergeCell ref="A37:BS37"/>
    <mergeCell ref="DU26:DV26"/>
    <mergeCell ref="CA35:CQ35"/>
    <mergeCell ref="BT38:BZ38"/>
    <mergeCell ref="CA38:CQ38"/>
    <mergeCell ref="BX26:CT26"/>
    <mergeCell ref="CU28:CV28"/>
    <mergeCell ref="CR34:DI34"/>
    <mergeCell ref="BU23:CV23"/>
    <mergeCell ref="CW23:DV23"/>
    <mergeCell ref="CZ26:DT26"/>
    <mergeCell ref="BN21:BT21"/>
    <mergeCell ref="BU21:CV21"/>
    <mergeCell ref="DU27:DV27"/>
    <mergeCell ref="CZ27:DT27"/>
    <mergeCell ref="CW25:DV25"/>
    <mergeCell ref="BN22:BT22"/>
    <mergeCell ref="BV27:BW27"/>
    <mergeCell ref="BX27:CT27"/>
    <mergeCell ref="CX27:CY27"/>
    <mergeCell ref="CU27:CV27"/>
    <mergeCell ref="BX28:CT28"/>
    <mergeCell ref="BV28:BW28"/>
    <mergeCell ref="BN28:BT28"/>
    <mergeCell ref="BN27:BT27"/>
    <mergeCell ref="BN25:BT25"/>
    <mergeCell ref="A38:BS38"/>
    <mergeCell ref="BN23:BT23"/>
    <mergeCell ref="BN19:BT19"/>
    <mergeCell ref="BN20:BT20"/>
    <mergeCell ref="CW21:DV21"/>
    <mergeCell ref="B9:AK9"/>
    <mergeCell ref="AL9:AR9"/>
    <mergeCell ref="AS9:BT9"/>
    <mergeCell ref="BU9:CV9"/>
    <mergeCell ref="A17:BM17"/>
    <mergeCell ref="BU19:CV19"/>
    <mergeCell ref="CW19:DV19"/>
    <mergeCell ref="BU20:CV20"/>
    <mergeCell ref="BU18:CV18"/>
    <mergeCell ref="CW22:DV22"/>
    <mergeCell ref="CW5:DV5"/>
    <mergeCell ref="BN26:BT26"/>
    <mergeCell ref="BV26:BW26"/>
    <mergeCell ref="CU26:CV26"/>
    <mergeCell ref="CW17:DV17"/>
    <mergeCell ref="CW9:DV9"/>
    <mergeCell ref="A12:DV12"/>
    <mergeCell ref="BU17:CV17"/>
    <mergeCell ref="A14:DV14"/>
    <mergeCell ref="CX26:CY26"/>
    <mergeCell ref="A35:BS35"/>
    <mergeCell ref="AL5:AR6"/>
    <mergeCell ref="A7:AK7"/>
    <mergeCell ref="BU29:CV29"/>
    <mergeCell ref="CW29:DV29"/>
    <mergeCell ref="BN29:BT29"/>
    <mergeCell ref="BU22:CV22"/>
    <mergeCell ref="AS5:BT5"/>
    <mergeCell ref="CA34:CQ34"/>
    <mergeCell ref="A3:DV3"/>
    <mergeCell ref="BU5:CV5"/>
    <mergeCell ref="AS7:BT7"/>
    <mergeCell ref="CW7:DV7"/>
    <mergeCell ref="CW8:DV8"/>
    <mergeCell ref="BU7:CV7"/>
    <mergeCell ref="BU8:CV8"/>
    <mergeCell ref="A5:AK6"/>
    <mergeCell ref="B8:AK8"/>
    <mergeCell ref="AL8:AR8"/>
    <mergeCell ref="EA39:ER39"/>
    <mergeCell ref="CR35:DI35"/>
    <mergeCell ref="DJ35:DZ35"/>
    <mergeCell ref="EA35:ER35"/>
    <mergeCell ref="CR36:DI36"/>
    <mergeCell ref="DJ36:DZ36"/>
    <mergeCell ref="EA36:ER36"/>
    <mergeCell ref="EA38:ER38"/>
    <mergeCell ref="DJ34:DZ34"/>
    <mergeCell ref="EA34:ER34"/>
    <mergeCell ref="CR38:DI38"/>
    <mergeCell ref="CZ28:DT28"/>
    <mergeCell ref="BT37:BZ37"/>
    <mergeCell ref="CA37:CQ37"/>
    <mergeCell ref="CR37:DI37"/>
    <mergeCell ref="EA37:ER37"/>
    <mergeCell ref="CA36:CQ36"/>
    <mergeCell ref="CX28:CY28"/>
    <mergeCell ref="EA40:ER40"/>
    <mergeCell ref="BN16:BT16"/>
    <mergeCell ref="BN17:BT17"/>
    <mergeCell ref="EA41:ER41"/>
    <mergeCell ref="CA40:CQ40"/>
    <mergeCell ref="DN33:EN33"/>
    <mergeCell ref="CE33:DE33"/>
    <mergeCell ref="DU28:DV28"/>
    <mergeCell ref="DJ38:DZ38"/>
    <mergeCell ref="DJ37:DZ37"/>
    <mergeCell ref="AL7:AR7"/>
    <mergeCell ref="A16:BM16"/>
    <mergeCell ref="BT40:BZ40"/>
    <mergeCell ref="BT33:BZ34"/>
    <mergeCell ref="BT35:BZ35"/>
    <mergeCell ref="A33:BS34"/>
    <mergeCell ref="BT36:BZ36"/>
    <mergeCell ref="BU25:CV25"/>
    <mergeCell ref="A39:BS39"/>
    <mergeCell ref="A40:BS40"/>
    <mergeCell ref="BT41:BZ41"/>
    <mergeCell ref="CA41:CQ41"/>
    <mergeCell ref="CR41:DI41"/>
    <mergeCell ref="DJ41:DZ41"/>
    <mergeCell ref="BT39:BZ39"/>
    <mergeCell ref="CA39:CQ39"/>
    <mergeCell ref="CR40:DI40"/>
    <mergeCell ref="DJ40:DZ40"/>
    <mergeCell ref="CR39:DI39"/>
    <mergeCell ref="DJ39:DZ39"/>
    <mergeCell ref="A80:DZ80"/>
    <mergeCell ref="A83:CQ83"/>
    <mergeCell ref="CR83:DI83"/>
    <mergeCell ref="DJ83:DZ83"/>
    <mergeCell ref="DJ84:DZ84"/>
    <mergeCell ref="CR84:DI84"/>
    <mergeCell ref="A84:CQ84"/>
    <mergeCell ref="A81:DZ81"/>
    <mergeCell ref="A85:CQ85"/>
    <mergeCell ref="CR85:DI85"/>
    <mergeCell ref="DJ85:DZ85"/>
    <mergeCell ref="CR88:DI88"/>
    <mergeCell ref="DJ88:DZ88"/>
    <mergeCell ref="A89:DZ89"/>
    <mergeCell ref="A87:BG88"/>
    <mergeCell ref="CR90:DI90"/>
    <mergeCell ref="DJ90:DZ90"/>
    <mergeCell ref="CR87:DZ87"/>
    <mergeCell ref="BH87:CQ87"/>
    <mergeCell ref="BH88:BY88"/>
    <mergeCell ref="BZ88:CQ88"/>
    <mergeCell ref="BH90:BY90"/>
    <mergeCell ref="BZ90:CQ90"/>
    <mergeCell ref="BH91:BY91"/>
    <mergeCell ref="BZ91:CQ91"/>
    <mergeCell ref="CR91:DI91"/>
    <mergeCell ref="DJ91:DZ91"/>
    <mergeCell ref="BH92:BY92"/>
    <mergeCell ref="BZ92:CQ92"/>
    <mergeCell ref="CR92:DI92"/>
    <mergeCell ref="DJ92:DZ92"/>
    <mergeCell ref="BH93:BY93"/>
    <mergeCell ref="BZ93:CQ93"/>
    <mergeCell ref="CR93:DI93"/>
    <mergeCell ref="DJ93:DZ93"/>
    <mergeCell ref="BH94:BY94"/>
    <mergeCell ref="BZ94:CQ94"/>
    <mergeCell ref="CR94:DI94"/>
    <mergeCell ref="DJ94:DZ94"/>
    <mergeCell ref="BH95:BY95"/>
    <mergeCell ref="BZ95:CQ95"/>
    <mergeCell ref="CR95:DI95"/>
    <mergeCell ref="DJ95:DZ95"/>
    <mergeCell ref="BH96:BY96"/>
    <mergeCell ref="BZ96:CQ96"/>
    <mergeCell ref="CR96:DI96"/>
    <mergeCell ref="DJ96:DZ96"/>
    <mergeCell ref="BH97:BY97"/>
    <mergeCell ref="BZ97:CQ97"/>
    <mergeCell ref="CR97:DI97"/>
    <mergeCell ref="DJ97:DZ97"/>
    <mergeCell ref="BH98:BY98"/>
    <mergeCell ref="BZ98:CQ98"/>
    <mergeCell ref="CR98:DI98"/>
    <mergeCell ref="DJ98:DZ98"/>
    <mergeCell ref="BH99:BY99"/>
    <mergeCell ref="BZ99:CQ99"/>
    <mergeCell ref="CR99:DI99"/>
    <mergeCell ref="DJ99:DZ99"/>
    <mergeCell ref="BH100:BY100"/>
    <mergeCell ref="BZ100:CQ100"/>
    <mergeCell ref="CR100:DI100"/>
    <mergeCell ref="DJ100:DZ100"/>
    <mergeCell ref="BH101:BY101"/>
    <mergeCell ref="BZ101:CQ101"/>
    <mergeCell ref="CR101:DI101"/>
    <mergeCell ref="DJ101:DZ101"/>
    <mergeCell ref="BH102:BY102"/>
    <mergeCell ref="BZ102:CQ102"/>
    <mergeCell ref="CR102:DI102"/>
    <mergeCell ref="DJ102:DZ102"/>
    <mergeCell ref="BH103:BY103"/>
    <mergeCell ref="BZ103:CQ103"/>
    <mergeCell ref="CR103:DI103"/>
    <mergeCell ref="DJ103:DZ103"/>
    <mergeCell ref="BH104:BY104"/>
    <mergeCell ref="BZ104:CQ104"/>
    <mergeCell ref="CR104:DI104"/>
    <mergeCell ref="DJ104:DZ104"/>
    <mergeCell ref="BH105:BY105"/>
    <mergeCell ref="BZ105:CQ105"/>
    <mergeCell ref="CR105:DI105"/>
    <mergeCell ref="DJ105:DZ105"/>
    <mergeCell ref="BH106:BY106"/>
    <mergeCell ref="BZ106:CQ106"/>
    <mergeCell ref="CR106:DI106"/>
    <mergeCell ref="DJ106:DZ106"/>
    <mergeCell ref="DJ110:DZ110"/>
    <mergeCell ref="BH107:BY107"/>
    <mergeCell ref="BZ107:CQ107"/>
    <mergeCell ref="CR107:DI107"/>
    <mergeCell ref="DJ107:DZ107"/>
    <mergeCell ref="BH108:BY108"/>
    <mergeCell ref="BZ108:CQ108"/>
    <mergeCell ref="CR108:DI108"/>
    <mergeCell ref="DJ108:DZ108"/>
    <mergeCell ref="BZ112:CQ112"/>
    <mergeCell ref="CR112:DI112"/>
    <mergeCell ref="DJ112:DZ112"/>
    <mergeCell ref="BH109:BY109"/>
    <mergeCell ref="BZ109:CQ109"/>
    <mergeCell ref="CR109:DI109"/>
    <mergeCell ref="DJ109:DZ109"/>
    <mergeCell ref="BH110:BY110"/>
    <mergeCell ref="BZ110:CQ110"/>
    <mergeCell ref="CR110:DI110"/>
    <mergeCell ref="DJ113:DZ113"/>
    <mergeCell ref="BH114:BY114"/>
    <mergeCell ref="BZ114:CQ114"/>
    <mergeCell ref="CR114:DI114"/>
    <mergeCell ref="DJ114:DZ114"/>
    <mergeCell ref="BH111:BY111"/>
    <mergeCell ref="BZ111:CQ111"/>
    <mergeCell ref="CR111:DI111"/>
    <mergeCell ref="DJ111:DZ111"/>
    <mergeCell ref="BH112:BY112"/>
    <mergeCell ref="A90:BG90"/>
    <mergeCell ref="A91:BG91"/>
    <mergeCell ref="A92:BG92"/>
    <mergeCell ref="A93:BG93"/>
    <mergeCell ref="A94:BG94"/>
    <mergeCell ref="A95:BG95"/>
    <mergeCell ref="A96:BG96"/>
    <mergeCell ref="A97:BG97"/>
    <mergeCell ref="A98:BG98"/>
    <mergeCell ref="A99:BG99"/>
    <mergeCell ref="A100:BG100"/>
    <mergeCell ref="A101:BG101"/>
    <mergeCell ref="A102:BG102"/>
    <mergeCell ref="A103:BG103"/>
    <mergeCell ref="A104:BG104"/>
    <mergeCell ref="A105:BG105"/>
    <mergeCell ref="A106:BG106"/>
    <mergeCell ref="A107:BG107"/>
    <mergeCell ref="DJ115:DZ115"/>
    <mergeCell ref="A108:BG108"/>
    <mergeCell ref="A109:BG109"/>
    <mergeCell ref="A110:BG110"/>
    <mergeCell ref="A111:BG111"/>
    <mergeCell ref="A112:BG112"/>
    <mergeCell ref="A113:BG113"/>
    <mergeCell ref="BH113:BY113"/>
    <mergeCell ref="BZ113:CQ113"/>
    <mergeCell ref="CR113:DI113"/>
    <mergeCell ref="A117:BG117"/>
    <mergeCell ref="BH117:BY117"/>
    <mergeCell ref="BZ117:CQ117"/>
    <mergeCell ref="CR117:DI117"/>
    <mergeCell ref="DJ117:DZ117"/>
    <mergeCell ref="A114:BG114"/>
    <mergeCell ref="A115:BG115"/>
    <mergeCell ref="BH115:BY115"/>
    <mergeCell ref="BZ115:CQ115"/>
    <mergeCell ref="CR115:DI115"/>
    <mergeCell ref="A118:BG118"/>
    <mergeCell ref="BH118:BY118"/>
    <mergeCell ref="BZ118:CQ118"/>
    <mergeCell ref="CR118:DI118"/>
    <mergeCell ref="DJ118:DZ118"/>
    <mergeCell ref="A116:BG116"/>
    <mergeCell ref="BH116:BY116"/>
    <mergeCell ref="BZ116:CQ116"/>
    <mergeCell ref="CR116:DI116"/>
    <mergeCell ref="DJ116:DZ116"/>
  </mergeCells>
  <phoneticPr fontId="9" type="noConversion"/>
  <printOptions horizontalCentered="1"/>
  <pageMargins left="0.59055118110236227" right="0.59055118110236227" top="0.78740157480314965" bottom="0.39370078740157483" header="0.51181102362204722" footer="0.31496062992125984"/>
  <pageSetup paperSize="9" scale="7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L87"/>
  <sheetViews>
    <sheetView topLeftCell="A82" zoomScaleNormal="100" zoomScaleSheetLayoutView="100" workbookViewId="0">
      <selection activeCell="DU1" sqref="DU1:EI1"/>
    </sheetView>
  </sheetViews>
  <sheetFormatPr defaultColWidth="0.85546875" defaultRowHeight="12" customHeight="1" x14ac:dyDescent="0.2"/>
  <cols>
    <col min="1" max="37" width="0.85546875" style="3" customWidth="1"/>
    <col min="38" max="38" width="25.7109375" style="3" customWidth="1"/>
    <col min="39" max="39" width="7.7109375" style="3" customWidth="1"/>
    <col min="40" max="16384" width="0.85546875" style="3"/>
  </cols>
  <sheetData>
    <row r="1" spans="1:139" s="13" customFormat="1" ht="12.75" x14ac:dyDescent="0.2">
      <c r="EI1" s="14"/>
    </row>
    <row r="2" spans="1:139" s="26" customFormat="1" ht="15" x14ac:dyDescent="0.25">
      <c r="A2" s="556" t="s">
        <v>132</v>
      </c>
      <c r="B2" s="556"/>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6"/>
      <c r="BN2" s="556"/>
      <c r="BO2" s="556"/>
      <c r="BP2" s="556"/>
      <c r="BQ2" s="556"/>
      <c r="BR2" s="556"/>
      <c r="BS2" s="556"/>
      <c r="BT2" s="556"/>
      <c r="BU2" s="556"/>
      <c r="BV2" s="556"/>
      <c r="BW2" s="556"/>
      <c r="BX2" s="556"/>
      <c r="BY2" s="556"/>
      <c r="BZ2" s="556"/>
      <c r="CA2" s="556"/>
      <c r="CB2" s="556"/>
      <c r="CC2" s="556"/>
      <c r="CD2" s="556"/>
      <c r="CE2" s="556"/>
      <c r="CF2" s="556"/>
      <c r="CG2" s="556"/>
      <c r="CH2" s="556"/>
      <c r="CI2" s="556"/>
      <c r="CJ2" s="556"/>
      <c r="CK2" s="556"/>
      <c r="CL2" s="556"/>
      <c r="CM2" s="556"/>
      <c r="CN2" s="556"/>
      <c r="CO2" s="556"/>
      <c r="CP2" s="556"/>
      <c r="CQ2" s="556"/>
      <c r="CR2" s="556"/>
      <c r="CS2" s="556"/>
      <c r="CT2" s="556"/>
      <c r="CU2" s="556"/>
      <c r="CV2" s="556"/>
      <c r="CW2" s="556"/>
      <c r="CX2" s="556"/>
      <c r="CY2" s="556"/>
      <c r="CZ2" s="556"/>
      <c r="DA2" s="556"/>
      <c r="DB2" s="556"/>
      <c r="DC2" s="556"/>
      <c r="DD2" s="556"/>
      <c r="DE2" s="556"/>
      <c r="DF2" s="556"/>
      <c r="DG2" s="556"/>
      <c r="DH2" s="556"/>
      <c r="DI2" s="556"/>
      <c r="DJ2" s="556"/>
      <c r="DK2" s="556"/>
      <c r="DL2" s="556"/>
      <c r="DM2" s="556"/>
      <c r="DN2" s="556"/>
      <c r="DO2" s="556"/>
      <c r="DP2" s="556"/>
      <c r="DQ2" s="556"/>
      <c r="DR2" s="556"/>
      <c r="DS2" s="556"/>
      <c r="DT2" s="556"/>
      <c r="DU2" s="556"/>
      <c r="DV2" s="556"/>
      <c r="DW2" s="556"/>
      <c r="DX2" s="556"/>
      <c r="DY2" s="556"/>
      <c r="DZ2" s="556"/>
      <c r="EA2" s="556"/>
      <c r="EB2" s="556"/>
      <c r="EC2" s="556"/>
      <c r="ED2" s="556"/>
      <c r="EE2" s="556"/>
      <c r="EF2" s="556"/>
      <c r="EG2" s="556"/>
      <c r="EH2" s="556"/>
      <c r="EI2" s="556"/>
    </row>
    <row r="4" spans="1:139" s="9" customFormat="1" ht="30" customHeight="1" x14ac:dyDescent="0.2">
      <c r="A4" s="547" t="s">
        <v>2</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c r="AB4" s="548"/>
      <c r="AC4" s="548"/>
      <c r="AD4" s="548"/>
      <c r="AE4" s="548"/>
      <c r="AF4" s="548"/>
      <c r="AG4" s="548"/>
      <c r="AH4" s="548"/>
      <c r="AI4" s="548"/>
      <c r="AJ4" s="548"/>
      <c r="AK4" s="548"/>
      <c r="AL4" s="549"/>
      <c r="AM4" s="151" t="s">
        <v>102</v>
      </c>
      <c r="AN4" s="547" t="s">
        <v>87</v>
      </c>
      <c r="AO4" s="548"/>
      <c r="AP4" s="548"/>
      <c r="AQ4" s="548"/>
      <c r="AR4" s="548"/>
      <c r="AS4" s="548"/>
      <c r="AT4" s="548"/>
      <c r="AU4" s="548"/>
      <c r="AV4" s="548"/>
      <c r="AW4" s="548"/>
      <c r="AX4" s="548"/>
      <c r="AY4" s="548"/>
      <c r="AZ4" s="548"/>
      <c r="BA4" s="548"/>
      <c r="BB4" s="548"/>
      <c r="BC4" s="548"/>
      <c r="BD4" s="548"/>
      <c r="BE4" s="548"/>
      <c r="BF4" s="548"/>
      <c r="BG4" s="549"/>
      <c r="BH4" s="547" t="s">
        <v>150</v>
      </c>
      <c r="BI4" s="548"/>
      <c r="BJ4" s="548"/>
      <c r="BK4" s="548"/>
      <c r="BL4" s="548"/>
      <c r="BM4" s="548"/>
      <c r="BN4" s="548"/>
      <c r="BO4" s="548"/>
      <c r="BP4" s="548"/>
      <c r="BQ4" s="548"/>
      <c r="BR4" s="548"/>
      <c r="BS4" s="548"/>
      <c r="BT4" s="548"/>
      <c r="BU4" s="548"/>
      <c r="BV4" s="548"/>
      <c r="BW4" s="548"/>
      <c r="BX4" s="548"/>
      <c r="BY4" s="548"/>
      <c r="BZ4" s="548"/>
      <c r="CA4" s="549"/>
      <c r="CB4" s="547" t="s">
        <v>151</v>
      </c>
      <c r="CC4" s="548"/>
      <c r="CD4" s="548"/>
      <c r="CE4" s="548"/>
      <c r="CF4" s="548"/>
      <c r="CG4" s="548"/>
      <c r="CH4" s="548"/>
      <c r="CI4" s="548"/>
      <c r="CJ4" s="548"/>
      <c r="CK4" s="548"/>
      <c r="CL4" s="548"/>
      <c r="CM4" s="548"/>
      <c r="CN4" s="548"/>
      <c r="CO4" s="548"/>
      <c r="CP4" s="548"/>
      <c r="CQ4" s="548"/>
      <c r="CR4" s="548"/>
      <c r="CS4" s="548"/>
      <c r="CT4" s="548"/>
      <c r="CU4" s="549"/>
      <c r="CV4" s="547" t="s">
        <v>152</v>
      </c>
      <c r="CW4" s="548"/>
      <c r="CX4" s="548"/>
      <c r="CY4" s="548"/>
      <c r="CZ4" s="548"/>
      <c r="DA4" s="548"/>
      <c r="DB4" s="548"/>
      <c r="DC4" s="548"/>
      <c r="DD4" s="548"/>
      <c r="DE4" s="548"/>
      <c r="DF4" s="548"/>
      <c r="DG4" s="548"/>
      <c r="DH4" s="548"/>
      <c r="DI4" s="548"/>
      <c r="DJ4" s="548"/>
      <c r="DK4" s="548"/>
      <c r="DL4" s="548"/>
      <c r="DM4" s="548"/>
      <c r="DN4" s="548"/>
      <c r="DO4" s="549"/>
      <c r="DP4" s="547" t="s">
        <v>213</v>
      </c>
      <c r="DQ4" s="548"/>
      <c r="DR4" s="548"/>
      <c r="DS4" s="548"/>
      <c r="DT4" s="548"/>
      <c r="DU4" s="548"/>
      <c r="DV4" s="548"/>
      <c r="DW4" s="548"/>
      <c r="DX4" s="548"/>
      <c r="DY4" s="548"/>
      <c r="DZ4" s="548"/>
      <c r="EA4" s="548"/>
      <c r="EB4" s="548"/>
      <c r="EC4" s="548"/>
      <c r="ED4" s="548"/>
      <c r="EE4" s="548"/>
      <c r="EF4" s="548"/>
      <c r="EG4" s="548"/>
      <c r="EH4" s="548"/>
      <c r="EI4" s="549"/>
    </row>
    <row r="5" spans="1:139" s="9" customFormat="1" ht="15" customHeight="1" thickBot="1" x14ac:dyDescent="0.25">
      <c r="A5" s="1310">
        <v>1</v>
      </c>
      <c r="B5" s="1311"/>
      <c r="C5" s="1311"/>
      <c r="D5" s="1311"/>
      <c r="E5" s="1311"/>
      <c r="F5" s="1311"/>
      <c r="G5" s="1311"/>
      <c r="H5" s="1311"/>
      <c r="I5" s="1311"/>
      <c r="J5" s="1311"/>
      <c r="K5" s="1311"/>
      <c r="L5" s="1311"/>
      <c r="M5" s="1311"/>
      <c r="N5" s="1311"/>
      <c r="O5" s="1311"/>
      <c r="P5" s="1311"/>
      <c r="Q5" s="1311"/>
      <c r="R5" s="1311"/>
      <c r="S5" s="1311"/>
      <c r="T5" s="1311"/>
      <c r="U5" s="1311"/>
      <c r="V5" s="1311"/>
      <c r="W5" s="1311"/>
      <c r="X5" s="1311"/>
      <c r="Y5" s="1311"/>
      <c r="Z5" s="1311"/>
      <c r="AA5" s="1311"/>
      <c r="AB5" s="1311"/>
      <c r="AC5" s="1311"/>
      <c r="AD5" s="1311"/>
      <c r="AE5" s="1311"/>
      <c r="AF5" s="1311"/>
      <c r="AG5" s="1311"/>
      <c r="AH5" s="1311"/>
      <c r="AI5" s="1311"/>
      <c r="AJ5" s="1311"/>
      <c r="AK5" s="1311"/>
      <c r="AL5" s="1312"/>
      <c r="AM5" s="38">
        <v>2</v>
      </c>
      <c r="AN5" s="1305">
        <v>3</v>
      </c>
      <c r="AO5" s="1306"/>
      <c r="AP5" s="1306"/>
      <c r="AQ5" s="1306"/>
      <c r="AR5" s="1306"/>
      <c r="AS5" s="1306"/>
      <c r="AT5" s="1306"/>
      <c r="AU5" s="1306"/>
      <c r="AV5" s="1306"/>
      <c r="AW5" s="1306"/>
      <c r="AX5" s="1306"/>
      <c r="AY5" s="1306"/>
      <c r="AZ5" s="1306"/>
      <c r="BA5" s="1306"/>
      <c r="BB5" s="1306"/>
      <c r="BC5" s="1306"/>
      <c r="BD5" s="1306"/>
      <c r="BE5" s="1306"/>
      <c r="BF5" s="1306"/>
      <c r="BG5" s="1307"/>
      <c r="BH5" s="1305">
        <v>4</v>
      </c>
      <c r="BI5" s="1306"/>
      <c r="BJ5" s="1306"/>
      <c r="BK5" s="1306"/>
      <c r="BL5" s="1306"/>
      <c r="BM5" s="1306"/>
      <c r="BN5" s="1306"/>
      <c r="BO5" s="1306"/>
      <c r="BP5" s="1306"/>
      <c r="BQ5" s="1306"/>
      <c r="BR5" s="1306"/>
      <c r="BS5" s="1306"/>
      <c r="BT5" s="1306"/>
      <c r="BU5" s="1306"/>
      <c r="BV5" s="1306"/>
      <c r="BW5" s="1306"/>
      <c r="BX5" s="1306"/>
      <c r="BY5" s="1306"/>
      <c r="BZ5" s="1306"/>
      <c r="CA5" s="1307"/>
      <c r="CB5" s="1305">
        <v>5</v>
      </c>
      <c r="CC5" s="1306"/>
      <c r="CD5" s="1306"/>
      <c r="CE5" s="1306"/>
      <c r="CF5" s="1306"/>
      <c r="CG5" s="1306"/>
      <c r="CH5" s="1306"/>
      <c r="CI5" s="1306"/>
      <c r="CJ5" s="1306"/>
      <c r="CK5" s="1306"/>
      <c r="CL5" s="1306"/>
      <c r="CM5" s="1306"/>
      <c r="CN5" s="1306"/>
      <c r="CO5" s="1306"/>
      <c r="CP5" s="1306"/>
      <c r="CQ5" s="1306"/>
      <c r="CR5" s="1306"/>
      <c r="CS5" s="1306"/>
      <c r="CT5" s="1306"/>
      <c r="CU5" s="1307"/>
      <c r="CV5" s="1305">
        <v>6</v>
      </c>
      <c r="CW5" s="1306"/>
      <c r="CX5" s="1306"/>
      <c r="CY5" s="1306"/>
      <c r="CZ5" s="1306"/>
      <c r="DA5" s="1306"/>
      <c r="DB5" s="1306"/>
      <c r="DC5" s="1306"/>
      <c r="DD5" s="1306"/>
      <c r="DE5" s="1306"/>
      <c r="DF5" s="1306"/>
      <c r="DG5" s="1306"/>
      <c r="DH5" s="1306"/>
      <c r="DI5" s="1306"/>
      <c r="DJ5" s="1306"/>
      <c r="DK5" s="1306"/>
      <c r="DL5" s="1306"/>
      <c r="DM5" s="1306"/>
      <c r="DN5" s="1306"/>
      <c r="DO5" s="1307"/>
      <c r="DP5" s="1305">
        <v>7</v>
      </c>
      <c r="DQ5" s="1306"/>
      <c r="DR5" s="1306"/>
      <c r="DS5" s="1306"/>
      <c r="DT5" s="1306"/>
      <c r="DU5" s="1306"/>
      <c r="DV5" s="1306"/>
      <c r="DW5" s="1306"/>
      <c r="DX5" s="1306"/>
      <c r="DY5" s="1306"/>
      <c r="DZ5" s="1306"/>
      <c r="EA5" s="1306"/>
      <c r="EB5" s="1306"/>
      <c r="EC5" s="1306"/>
      <c r="ED5" s="1306"/>
      <c r="EE5" s="1306"/>
      <c r="EF5" s="1306"/>
      <c r="EG5" s="1306"/>
      <c r="EH5" s="1306"/>
      <c r="EI5" s="1307"/>
    </row>
    <row r="6" spans="1:139" s="2" customFormat="1" ht="27" customHeight="1" thickBot="1" x14ac:dyDescent="0.25">
      <c r="A6" s="103"/>
      <c r="B6" s="699" t="s">
        <v>216</v>
      </c>
      <c r="C6" s="699"/>
      <c r="D6" s="699"/>
      <c r="E6" s="699"/>
      <c r="F6" s="699"/>
      <c r="G6" s="699"/>
      <c r="H6" s="699"/>
      <c r="I6" s="699"/>
      <c r="J6" s="699"/>
      <c r="K6" s="699"/>
      <c r="L6" s="699"/>
      <c r="M6" s="699"/>
      <c r="N6" s="699"/>
      <c r="O6" s="699"/>
      <c r="P6" s="699"/>
      <c r="Q6" s="699"/>
      <c r="R6" s="699"/>
      <c r="S6" s="699"/>
      <c r="T6" s="699"/>
      <c r="U6" s="699"/>
      <c r="V6" s="699"/>
      <c r="W6" s="699"/>
      <c r="X6" s="699"/>
      <c r="Y6" s="699"/>
      <c r="Z6" s="699"/>
      <c r="AA6" s="699"/>
      <c r="AB6" s="699"/>
      <c r="AC6" s="699"/>
      <c r="AD6" s="699"/>
      <c r="AE6" s="699"/>
      <c r="AF6" s="699"/>
      <c r="AG6" s="699"/>
      <c r="AH6" s="699"/>
      <c r="AI6" s="699"/>
      <c r="AJ6" s="699"/>
      <c r="AK6" s="699"/>
      <c r="AL6" s="700"/>
      <c r="AM6" s="140">
        <v>5700</v>
      </c>
      <c r="AN6" s="1315">
        <v>319660</v>
      </c>
      <c r="AO6" s="1302"/>
      <c r="AP6" s="1302"/>
      <c r="AQ6" s="1302"/>
      <c r="AR6" s="1302"/>
      <c r="AS6" s="1302"/>
      <c r="AT6" s="1302"/>
      <c r="AU6" s="1302"/>
      <c r="AV6" s="1302"/>
      <c r="AW6" s="1302"/>
      <c r="AX6" s="1302"/>
      <c r="AY6" s="1302"/>
      <c r="AZ6" s="1302"/>
      <c r="BA6" s="1302"/>
      <c r="BB6" s="1302"/>
      <c r="BC6" s="1302"/>
      <c r="BD6" s="1302"/>
      <c r="BE6" s="1302"/>
      <c r="BF6" s="1302"/>
      <c r="BG6" s="1316"/>
      <c r="BH6" s="1301">
        <v>1455040</v>
      </c>
      <c r="BI6" s="1302"/>
      <c r="BJ6" s="1302"/>
      <c r="BK6" s="1302"/>
      <c r="BL6" s="1302"/>
      <c r="BM6" s="1302"/>
      <c r="BN6" s="1302"/>
      <c r="BO6" s="1302"/>
      <c r="BP6" s="1302"/>
      <c r="BQ6" s="1302"/>
      <c r="BR6" s="1302"/>
      <c r="BS6" s="1302"/>
      <c r="BT6" s="1302"/>
      <c r="BU6" s="1302"/>
      <c r="BV6" s="1302"/>
      <c r="BW6" s="1302"/>
      <c r="BX6" s="1302"/>
      <c r="BY6" s="1302"/>
      <c r="BZ6" s="1302"/>
      <c r="CA6" s="1316"/>
      <c r="CB6" s="1304" t="s">
        <v>6</v>
      </c>
      <c r="CC6" s="1299"/>
      <c r="CD6" s="1302">
        <v>1263227</v>
      </c>
      <c r="CE6" s="1302"/>
      <c r="CF6" s="1302"/>
      <c r="CG6" s="1302"/>
      <c r="CH6" s="1302"/>
      <c r="CI6" s="1302"/>
      <c r="CJ6" s="1302"/>
      <c r="CK6" s="1302"/>
      <c r="CL6" s="1302"/>
      <c r="CM6" s="1302"/>
      <c r="CN6" s="1302"/>
      <c r="CO6" s="1302"/>
      <c r="CP6" s="1302"/>
      <c r="CQ6" s="1302"/>
      <c r="CR6" s="1302"/>
      <c r="CS6" s="1302"/>
      <c r="CT6" s="1308" t="s">
        <v>7</v>
      </c>
      <c r="CU6" s="1309"/>
      <c r="CV6" s="1317"/>
      <c r="CW6" s="1308"/>
      <c r="CX6" s="1302"/>
      <c r="CY6" s="1302"/>
      <c r="CZ6" s="1302"/>
      <c r="DA6" s="1302"/>
      <c r="DB6" s="1302"/>
      <c r="DC6" s="1302"/>
      <c r="DD6" s="1302"/>
      <c r="DE6" s="1302"/>
      <c r="DF6" s="1302"/>
      <c r="DG6" s="1302"/>
      <c r="DH6" s="1302"/>
      <c r="DI6" s="1302"/>
      <c r="DJ6" s="1302"/>
      <c r="DK6" s="1302"/>
      <c r="DL6" s="1302"/>
      <c r="DM6" s="1302"/>
      <c r="DN6" s="1299"/>
      <c r="DO6" s="1300"/>
      <c r="DP6" s="1301">
        <f>+AN6+BH6-CD6-CX6</f>
        <v>511473</v>
      </c>
      <c r="DQ6" s="1302"/>
      <c r="DR6" s="1302"/>
      <c r="DS6" s="1302"/>
      <c r="DT6" s="1302"/>
      <c r="DU6" s="1302"/>
      <c r="DV6" s="1302"/>
      <c r="DW6" s="1302"/>
      <c r="DX6" s="1302"/>
      <c r="DY6" s="1302"/>
      <c r="DZ6" s="1302"/>
      <c r="EA6" s="1302"/>
      <c r="EB6" s="1302"/>
      <c r="EC6" s="1302"/>
      <c r="ED6" s="1302"/>
      <c r="EE6" s="1302"/>
      <c r="EF6" s="1302"/>
      <c r="EG6" s="1302"/>
      <c r="EH6" s="1302"/>
      <c r="EI6" s="1303"/>
    </row>
    <row r="9" spans="1:139" s="26" customFormat="1" ht="15" x14ac:dyDescent="0.25">
      <c r="A9" s="556" t="s">
        <v>603</v>
      </c>
      <c r="B9" s="556"/>
      <c r="C9" s="556"/>
      <c r="D9" s="556"/>
      <c r="E9" s="556"/>
      <c r="F9" s="556"/>
      <c r="G9" s="556"/>
      <c r="H9" s="556"/>
      <c r="I9" s="556"/>
      <c r="J9" s="556"/>
      <c r="K9" s="556"/>
      <c r="L9" s="556"/>
      <c r="M9" s="556"/>
      <c r="N9" s="556"/>
      <c r="O9" s="556"/>
      <c r="P9" s="556"/>
      <c r="Q9" s="556"/>
      <c r="R9" s="556"/>
      <c r="S9" s="556"/>
      <c r="T9" s="556"/>
      <c r="U9" s="556"/>
      <c r="V9" s="556"/>
      <c r="W9" s="556"/>
      <c r="X9" s="556"/>
      <c r="Y9" s="556"/>
      <c r="Z9" s="556"/>
      <c r="AA9" s="556"/>
      <c r="AB9" s="556"/>
      <c r="AC9" s="556"/>
      <c r="AD9" s="556"/>
      <c r="AE9" s="556"/>
      <c r="AF9" s="556"/>
      <c r="AG9" s="556"/>
      <c r="AH9" s="556"/>
      <c r="AI9" s="556"/>
      <c r="AJ9" s="556"/>
      <c r="AK9" s="556"/>
      <c r="AL9" s="556"/>
      <c r="AM9" s="556"/>
      <c r="AN9" s="556"/>
      <c r="AO9" s="556"/>
      <c r="AP9" s="556"/>
      <c r="AQ9" s="556"/>
      <c r="AR9" s="556"/>
      <c r="AS9" s="556"/>
      <c r="AT9" s="556"/>
      <c r="AU9" s="556"/>
      <c r="AV9" s="556"/>
      <c r="AW9" s="556"/>
      <c r="AX9" s="556"/>
      <c r="AY9" s="556"/>
      <c r="AZ9" s="556"/>
      <c r="BA9" s="556"/>
      <c r="BB9" s="556"/>
      <c r="BC9" s="556"/>
      <c r="BD9" s="556"/>
      <c r="BE9" s="556"/>
      <c r="BF9" s="556"/>
      <c r="BG9" s="556"/>
      <c r="BH9" s="556"/>
      <c r="BI9" s="556"/>
      <c r="BJ9" s="556"/>
      <c r="BK9" s="556"/>
      <c r="BL9" s="556"/>
      <c r="BM9" s="556"/>
      <c r="BN9" s="556"/>
      <c r="BO9" s="556"/>
      <c r="BP9" s="556"/>
      <c r="BQ9" s="556"/>
      <c r="BR9" s="556"/>
      <c r="BS9" s="556"/>
      <c r="BT9" s="556"/>
      <c r="BU9" s="556"/>
      <c r="BV9" s="556"/>
      <c r="BW9" s="556"/>
      <c r="BX9" s="556"/>
      <c r="BY9" s="556"/>
      <c r="BZ9" s="556"/>
      <c r="CA9" s="556"/>
      <c r="CB9" s="556"/>
      <c r="CC9" s="556"/>
      <c r="CD9" s="556"/>
      <c r="CE9" s="556"/>
      <c r="CF9" s="556"/>
      <c r="CG9" s="556"/>
      <c r="CH9" s="556"/>
      <c r="CI9" s="556"/>
      <c r="CJ9" s="556"/>
      <c r="CK9" s="556"/>
      <c r="CL9" s="556"/>
      <c r="CM9" s="556"/>
      <c r="CN9" s="556"/>
      <c r="CO9" s="556"/>
      <c r="CP9" s="556"/>
      <c r="CQ9" s="556"/>
      <c r="CR9" s="556"/>
      <c r="CS9" s="556"/>
      <c r="CT9" s="556"/>
      <c r="CU9" s="556"/>
      <c r="CV9" s="556"/>
      <c r="CW9" s="556"/>
      <c r="CX9" s="556"/>
      <c r="CY9" s="556"/>
      <c r="CZ9" s="556"/>
      <c r="DA9" s="556"/>
      <c r="DB9" s="556"/>
      <c r="DC9" s="556"/>
      <c r="DD9" s="556"/>
      <c r="DE9" s="556"/>
      <c r="DF9" s="556"/>
      <c r="DG9" s="556"/>
      <c r="DH9" s="556"/>
      <c r="DI9" s="556"/>
      <c r="DJ9" s="556"/>
      <c r="DK9" s="556"/>
      <c r="DL9" s="556"/>
      <c r="DM9" s="556"/>
      <c r="DN9" s="556"/>
      <c r="DO9" s="556"/>
      <c r="DP9" s="556"/>
      <c r="DQ9" s="556"/>
      <c r="DR9" s="556"/>
      <c r="DS9" s="556"/>
      <c r="DT9" s="556"/>
      <c r="DU9" s="556"/>
      <c r="DV9" s="556"/>
      <c r="DW9" s="556"/>
      <c r="DX9" s="556"/>
      <c r="DY9" s="556"/>
      <c r="DZ9" s="556"/>
      <c r="EA9" s="556"/>
      <c r="EB9" s="556"/>
      <c r="EC9" s="556"/>
      <c r="ED9" s="556"/>
      <c r="EE9" s="556"/>
      <c r="EF9" s="556"/>
      <c r="EG9" s="556"/>
      <c r="EH9" s="556"/>
      <c r="EI9" s="556"/>
    </row>
    <row r="11" spans="1:139" ht="12" customHeight="1" x14ac:dyDescent="0.2">
      <c r="A11" s="566" t="s">
        <v>2</v>
      </c>
      <c r="B11" s="567"/>
      <c r="C11" s="567"/>
      <c r="D11" s="567"/>
      <c r="E11" s="567"/>
      <c r="F11" s="567"/>
      <c r="G11" s="567"/>
      <c r="H11" s="567"/>
      <c r="I11" s="567"/>
      <c r="J11" s="567"/>
      <c r="K11" s="567"/>
      <c r="L11" s="567"/>
      <c r="M11" s="567"/>
      <c r="N11" s="567"/>
      <c r="O11" s="567"/>
      <c r="P11" s="567"/>
      <c r="Q11" s="567"/>
      <c r="R11" s="567"/>
      <c r="S11" s="567"/>
      <c r="T11" s="567"/>
      <c r="U11" s="567"/>
      <c r="V11" s="567"/>
      <c r="W11" s="567"/>
      <c r="X11" s="567"/>
      <c r="Y11" s="567"/>
      <c r="Z11" s="567"/>
      <c r="AA11" s="567"/>
      <c r="AB11" s="567"/>
      <c r="AC11" s="567"/>
      <c r="AD11" s="567"/>
      <c r="AE11" s="567"/>
      <c r="AF11" s="567"/>
      <c r="AG11" s="567"/>
      <c r="AH11" s="567"/>
      <c r="AI11" s="567"/>
      <c r="AJ11" s="567"/>
      <c r="AK11" s="567"/>
      <c r="AL11" s="568"/>
      <c r="AM11" s="922" t="s">
        <v>102</v>
      </c>
      <c r="AN11" s="560" t="s">
        <v>18</v>
      </c>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2"/>
      <c r="BK11" s="560" t="s">
        <v>18</v>
      </c>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2"/>
      <c r="CH11" s="560" t="s">
        <v>18</v>
      </c>
      <c r="CI11" s="561"/>
      <c r="CJ11" s="561"/>
      <c r="CK11" s="561"/>
      <c r="CL11" s="561"/>
      <c r="CM11" s="561"/>
      <c r="CN11" s="561"/>
      <c r="CO11" s="561"/>
      <c r="CP11" s="561"/>
      <c r="CQ11" s="561"/>
      <c r="CR11" s="561"/>
      <c r="CS11" s="561"/>
      <c r="CT11" s="561"/>
      <c r="CU11" s="561"/>
      <c r="CV11" s="561"/>
      <c r="CW11" s="561"/>
      <c r="CX11" s="561"/>
      <c r="CY11" s="561"/>
      <c r="CZ11" s="561"/>
      <c r="DA11" s="561"/>
      <c r="DB11" s="561"/>
      <c r="DC11" s="561"/>
      <c r="DD11" s="562"/>
    </row>
    <row r="12" spans="1:139" ht="12" customHeight="1" x14ac:dyDescent="0.2">
      <c r="A12" s="569"/>
      <c r="B12" s="570"/>
      <c r="C12" s="570"/>
      <c r="D12" s="570"/>
      <c r="E12" s="570"/>
      <c r="F12" s="570"/>
      <c r="G12" s="570"/>
      <c r="H12" s="570"/>
      <c r="I12" s="570"/>
      <c r="J12" s="570"/>
      <c r="K12" s="570"/>
      <c r="L12" s="570"/>
      <c r="M12" s="570"/>
      <c r="N12" s="570"/>
      <c r="O12" s="570"/>
      <c r="P12" s="570"/>
      <c r="Q12" s="570"/>
      <c r="R12" s="570"/>
      <c r="S12" s="570"/>
      <c r="T12" s="570"/>
      <c r="U12" s="570"/>
      <c r="V12" s="570"/>
      <c r="W12" s="570"/>
      <c r="X12" s="570"/>
      <c r="Y12" s="570"/>
      <c r="Z12" s="570"/>
      <c r="AA12" s="570"/>
      <c r="AB12" s="570"/>
      <c r="AC12" s="570"/>
      <c r="AD12" s="570"/>
      <c r="AE12" s="570"/>
      <c r="AF12" s="570"/>
      <c r="AG12" s="570"/>
      <c r="AH12" s="570"/>
      <c r="AI12" s="570"/>
      <c r="AJ12" s="570"/>
      <c r="AK12" s="570"/>
      <c r="AL12" s="571"/>
      <c r="AM12" s="1298"/>
      <c r="AN12" s="20"/>
      <c r="AO12" s="15"/>
      <c r="AP12" s="15"/>
      <c r="AQ12" s="15"/>
      <c r="AR12" s="15"/>
      <c r="AS12" s="15"/>
      <c r="AT12" s="188"/>
      <c r="AU12" s="684" t="s">
        <v>214</v>
      </c>
      <c r="AV12" s="684"/>
      <c r="AW12" s="684"/>
      <c r="AX12" s="684"/>
      <c r="AY12" s="684"/>
      <c r="AZ12" s="684"/>
      <c r="BA12" s="684"/>
      <c r="BB12" s="684"/>
      <c r="BC12" s="684"/>
      <c r="BD12" s="15"/>
      <c r="BE12" s="15"/>
      <c r="BF12" s="15"/>
      <c r="BG12" s="15"/>
      <c r="BH12" s="15"/>
      <c r="BI12" s="15"/>
      <c r="BJ12" s="107"/>
      <c r="BK12" s="20"/>
      <c r="BL12" s="15"/>
      <c r="BM12" s="15"/>
      <c r="BN12" s="15"/>
      <c r="BO12" s="15"/>
      <c r="BP12" s="15"/>
      <c r="BQ12" s="15"/>
      <c r="BR12" s="684" t="s">
        <v>182</v>
      </c>
      <c r="BS12" s="684"/>
      <c r="BT12" s="684"/>
      <c r="BU12" s="684"/>
      <c r="BV12" s="684"/>
      <c r="BW12" s="684"/>
      <c r="BX12" s="684"/>
      <c r="BY12" s="684"/>
      <c r="BZ12" s="684"/>
      <c r="CA12" s="15"/>
      <c r="CB12" s="15"/>
      <c r="CC12" s="15"/>
      <c r="CD12" s="15"/>
      <c r="CE12" s="15"/>
      <c r="CF12" s="15"/>
      <c r="CG12" s="107"/>
      <c r="CH12" s="20"/>
      <c r="CI12" s="15"/>
      <c r="CJ12" s="15"/>
      <c r="CK12" s="15"/>
      <c r="CL12" s="15"/>
      <c r="CM12" s="136"/>
      <c r="CN12" s="684" t="s">
        <v>183</v>
      </c>
      <c r="CO12" s="684"/>
      <c r="CP12" s="684"/>
      <c r="CQ12" s="684"/>
      <c r="CR12" s="684"/>
      <c r="CS12" s="684"/>
      <c r="CT12" s="684"/>
      <c r="CU12" s="684"/>
      <c r="CV12" s="684"/>
      <c r="CW12" s="684"/>
      <c r="CX12" s="15"/>
      <c r="CY12" s="15"/>
      <c r="CZ12" s="15"/>
      <c r="DA12" s="15"/>
      <c r="DB12" s="15"/>
      <c r="DC12" s="15"/>
      <c r="DD12" s="107"/>
    </row>
    <row r="13" spans="1:139" ht="12" customHeight="1" thickBot="1" x14ac:dyDescent="0.25">
      <c r="A13" s="576">
        <v>1</v>
      </c>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7"/>
      <c r="AJ13" s="577"/>
      <c r="AK13" s="577"/>
      <c r="AL13" s="578"/>
      <c r="AM13" s="105">
        <v>2</v>
      </c>
      <c r="AN13" s="1295">
        <v>3</v>
      </c>
      <c r="AO13" s="1296"/>
      <c r="AP13" s="1296"/>
      <c r="AQ13" s="1296"/>
      <c r="AR13" s="1296"/>
      <c r="AS13" s="1296"/>
      <c r="AT13" s="1296"/>
      <c r="AU13" s="1296"/>
      <c r="AV13" s="1296"/>
      <c r="AW13" s="1296"/>
      <c r="AX13" s="1296"/>
      <c r="AY13" s="1296"/>
      <c r="AZ13" s="1296"/>
      <c r="BA13" s="1296"/>
      <c r="BB13" s="1296"/>
      <c r="BC13" s="1296"/>
      <c r="BD13" s="1296"/>
      <c r="BE13" s="1296"/>
      <c r="BF13" s="1296"/>
      <c r="BG13" s="1296"/>
      <c r="BH13" s="1296"/>
      <c r="BI13" s="1296"/>
      <c r="BJ13" s="1297"/>
      <c r="BK13" s="1295">
        <v>4</v>
      </c>
      <c r="BL13" s="1296"/>
      <c r="BM13" s="1296"/>
      <c r="BN13" s="1296"/>
      <c r="BO13" s="1296"/>
      <c r="BP13" s="1296"/>
      <c r="BQ13" s="1296"/>
      <c r="BR13" s="1296"/>
      <c r="BS13" s="1296"/>
      <c r="BT13" s="1296"/>
      <c r="BU13" s="1296"/>
      <c r="BV13" s="1296"/>
      <c r="BW13" s="1296"/>
      <c r="BX13" s="1296"/>
      <c r="BY13" s="1296"/>
      <c r="BZ13" s="1296"/>
      <c r="CA13" s="1296"/>
      <c r="CB13" s="1296"/>
      <c r="CC13" s="1296"/>
      <c r="CD13" s="1296"/>
      <c r="CE13" s="1296"/>
      <c r="CF13" s="1296"/>
      <c r="CG13" s="1297"/>
      <c r="CH13" s="1295">
        <v>5</v>
      </c>
      <c r="CI13" s="1296"/>
      <c r="CJ13" s="1296"/>
      <c r="CK13" s="1296"/>
      <c r="CL13" s="1296"/>
      <c r="CM13" s="1296"/>
      <c r="CN13" s="1296"/>
      <c r="CO13" s="1296"/>
      <c r="CP13" s="1296"/>
      <c r="CQ13" s="1296"/>
      <c r="CR13" s="1296"/>
      <c r="CS13" s="1296"/>
      <c r="CT13" s="1296"/>
      <c r="CU13" s="1296"/>
      <c r="CV13" s="1296"/>
      <c r="CW13" s="1296"/>
      <c r="CX13" s="1296"/>
      <c r="CY13" s="1296"/>
      <c r="CZ13" s="1296"/>
      <c r="DA13" s="1296"/>
      <c r="DB13" s="1296"/>
      <c r="DC13" s="1296"/>
      <c r="DD13" s="1297"/>
    </row>
    <row r="14" spans="1:139" ht="12" customHeight="1" x14ac:dyDescent="0.2">
      <c r="A14" s="22"/>
      <c r="B14" s="699" t="s">
        <v>604</v>
      </c>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699"/>
      <c r="AJ14" s="699"/>
      <c r="AK14" s="699"/>
      <c r="AL14" s="700"/>
      <c r="AM14" s="58"/>
      <c r="AN14" s="720">
        <v>119249</v>
      </c>
      <c r="AO14" s="721"/>
      <c r="AP14" s="721"/>
      <c r="AQ14" s="721"/>
      <c r="AR14" s="721"/>
      <c r="AS14" s="721"/>
      <c r="AT14" s="721"/>
      <c r="AU14" s="721"/>
      <c r="AV14" s="721"/>
      <c r="AW14" s="721"/>
      <c r="AX14" s="721"/>
      <c r="AY14" s="721"/>
      <c r="AZ14" s="721"/>
      <c r="BA14" s="721"/>
      <c r="BB14" s="721"/>
      <c r="BC14" s="721"/>
      <c r="BD14" s="721"/>
      <c r="BE14" s="721"/>
      <c r="BF14" s="721"/>
      <c r="BG14" s="721"/>
      <c r="BH14" s="721"/>
      <c r="BI14" s="721"/>
      <c r="BJ14" s="722"/>
      <c r="BK14" s="756">
        <v>56846</v>
      </c>
      <c r="BL14" s="721"/>
      <c r="BM14" s="721"/>
      <c r="BN14" s="721"/>
      <c r="BO14" s="721"/>
      <c r="BP14" s="721"/>
      <c r="BQ14" s="721"/>
      <c r="BR14" s="721"/>
      <c r="BS14" s="721"/>
      <c r="BT14" s="721"/>
      <c r="BU14" s="721"/>
      <c r="BV14" s="721"/>
      <c r="BW14" s="721"/>
      <c r="BX14" s="721"/>
      <c r="BY14" s="721"/>
      <c r="BZ14" s="721"/>
      <c r="CA14" s="721"/>
      <c r="CB14" s="721"/>
      <c r="CC14" s="721"/>
      <c r="CD14" s="721"/>
      <c r="CE14" s="721"/>
      <c r="CF14" s="721"/>
      <c r="CG14" s="722"/>
      <c r="CH14" s="756">
        <v>24242</v>
      </c>
      <c r="CI14" s="721"/>
      <c r="CJ14" s="721"/>
      <c r="CK14" s="721"/>
      <c r="CL14" s="721"/>
      <c r="CM14" s="721"/>
      <c r="CN14" s="721"/>
      <c r="CO14" s="721"/>
      <c r="CP14" s="721"/>
      <c r="CQ14" s="721"/>
      <c r="CR14" s="721"/>
      <c r="CS14" s="721"/>
      <c r="CT14" s="721"/>
      <c r="CU14" s="721"/>
      <c r="CV14" s="721"/>
      <c r="CW14" s="721"/>
      <c r="CX14" s="721"/>
      <c r="CY14" s="721"/>
      <c r="CZ14" s="721"/>
      <c r="DA14" s="721"/>
      <c r="DB14" s="721"/>
      <c r="DC14" s="721"/>
      <c r="DD14" s="757"/>
    </row>
    <row r="15" spans="1:139" ht="12" customHeight="1" thickBot="1" x14ac:dyDescent="0.25">
      <c r="A15" s="22"/>
      <c r="B15" s="1313" t="s">
        <v>605</v>
      </c>
      <c r="C15" s="1313"/>
      <c r="D15" s="1313"/>
      <c r="E15" s="1313"/>
      <c r="F15" s="1313"/>
      <c r="G15" s="1313"/>
      <c r="H15" s="1313"/>
      <c r="I15" s="1313"/>
      <c r="J15" s="1313"/>
      <c r="K15" s="1313"/>
      <c r="L15" s="1313"/>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4"/>
      <c r="AM15" s="58"/>
      <c r="AN15" s="723">
        <v>995</v>
      </c>
      <c r="AO15" s="697"/>
      <c r="AP15" s="697"/>
      <c r="AQ15" s="697"/>
      <c r="AR15" s="697"/>
      <c r="AS15" s="697"/>
      <c r="AT15" s="697"/>
      <c r="AU15" s="697"/>
      <c r="AV15" s="697"/>
      <c r="AW15" s="697"/>
      <c r="AX15" s="697"/>
      <c r="AY15" s="697"/>
      <c r="AZ15" s="697"/>
      <c r="BA15" s="697"/>
      <c r="BB15" s="697"/>
      <c r="BC15" s="697"/>
      <c r="BD15" s="697"/>
      <c r="BE15" s="697"/>
      <c r="BF15" s="697"/>
      <c r="BG15" s="697"/>
      <c r="BH15" s="697"/>
      <c r="BI15" s="697"/>
      <c r="BJ15" s="724"/>
      <c r="BK15" s="776">
        <v>13041</v>
      </c>
      <c r="BL15" s="697"/>
      <c r="BM15" s="697"/>
      <c r="BN15" s="697"/>
      <c r="BO15" s="697"/>
      <c r="BP15" s="697"/>
      <c r="BQ15" s="697"/>
      <c r="BR15" s="697"/>
      <c r="BS15" s="697"/>
      <c r="BT15" s="697"/>
      <c r="BU15" s="697"/>
      <c r="BV15" s="697"/>
      <c r="BW15" s="697"/>
      <c r="BX15" s="697"/>
      <c r="BY15" s="697"/>
      <c r="BZ15" s="697"/>
      <c r="CA15" s="697"/>
      <c r="CB15" s="697"/>
      <c r="CC15" s="697"/>
      <c r="CD15" s="697"/>
      <c r="CE15" s="697"/>
      <c r="CF15" s="697"/>
      <c r="CG15" s="724"/>
      <c r="CH15" s="776">
        <v>327341</v>
      </c>
      <c r="CI15" s="697"/>
      <c r="CJ15" s="697"/>
      <c r="CK15" s="697"/>
      <c r="CL15" s="697"/>
      <c r="CM15" s="697"/>
      <c r="CN15" s="697"/>
      <c r="CO15" s="697"/>
      <c r="CP15" s="697"/>
      <c r="CQ15" s="697"/>
      <c r="CR15" s="697"/>
      <c r="CS15" s="697"/>
      <c r="CT15" s="697"/>
      <c r="CU15" s="697"/>
      <c r="CV15" s="697"/>
      <c r="CW15" s="697"/>
      <c r="CX15" s="697"/>
      <c r="CY15" s="697"/>
      <c r="CZ15" s="697"/>
      <c r="DA15" s="697"/>
      <c r="DB15" s="697"/>
      <c r="DC15" s="697"/>
      <c r="DD15" s="777"/>
    </row>
    <row r="18" spans="1:139" s="26" customFormat="1" ht="15" x14ac:dyDescent="0.25">
      <c r="A18" s="556" t="s">
        <v>88</v>
      </c>
      <c r="B18" s="556"/>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6"/>
      <c r="AG18" s="556"/>
      <c r="AH18" s="556"/>
      <c r="AI18" s="556"/>
      <c r="AJ18" s="556"/>
      <c r="AK18" s="556"/>
      <c r="AL18" s="556"/>
      <c r="AM18" s="556"/>
      <c r="AN18" s="556"/>
      <c r="AO18" s="556"/>
      <c r="AP18" s="556"/>
      <c r="AQ18" s="556"/>
      <c r="AR18" s="556"/>
      <c r="AS18" s="556"/>
      <c r="AT18" s="556"/>
      <c r="AU18" s="556"/>
      <c r="AV18" s="556"/>
      <c r="AW18" s="556"/>
      <c r="AX18" s="556"/>
      <c r="AY18" s="556"/>
      <c r="AZ18" s="556"/>
      <c r="BA18" s="556"/>
      <c r="BB18" s="556"/>
      <c r="BC18" s="556"/>
      <c r="BD18" s="556"/>
      <c r="BE18" s="556"/>
      <c r="BF18" s="556"/>
      <c r="BG18" s="556"/>
      <c r="BH18" s="556"/>
      <c r="BI18" s="556"/>
      <c r="BJ18" s="556"/>
      <c r="BK18" s="556"/>
      <c r="BL18" s="556"/>
      <c r="BM18" s="556"/>
      <c r="BN18" s="556"/>
      <c r="BO18" s="556"/>
      <c r="BP18" s="556"/>
      <c r="BQ18" s="556"/>
      <c r="BR18" s="556"/>
      <c r="BS18" s="556"/>
      <c r="BT18" s="556"/>
      <c r="BU18" s="556"/>
      <c r="BV18" s="556"/>
      <c r="BW18" s="556"/>
      <c r="BX18" s="556"/>
      <c r="BY18" s="556"/>
      <c r="BZ18" s="556"/>
      <c r="CA18" s="556"/>
      <c r="CB18" s="556"/>
      <c r="CC18" s="556"/>
      <c r="CD18" s="556"/>
      <c r="CE18" s="556"/>
      <c r="CF18" s="556"/>
      <c r="CG18" s="556"/>
      <c r="CH18" s="556"/>
      <c r="CI18" s="556"/>
      <c r="CJ18" s="556"/>
      <c r="CK18" s="556"/>
      <c r="CL18" s="556"/>
      <c r="CM18" s="556"/>
      <c r="CN18" s="556"/>
      <c r="CO18" s="556"/>
      <c r="CP18" s="556"/>
      <c r="CQ18" s="556"/>
      <c r="CR18" s="556"/>
      <c r="CS18" s="556"/>
      <c r="CT18" s="556"/>
      <c r="CU18" s="556"/>
      <c r="CV18" s="556"/>
      <c r="CW18" s="556"/>
      <c r="CX18" s="556"/>
      <c r="CY18" s="556"/>
      <c r="CZ18" s="556"/>
      <c r="DA18" s="556"/>
      <c r="DB18" s="556"/>
      <c r="DC18" s="556"/>
      <c r="DD18" s="556"/>
      <c r="DE18" s="556"/>
      <c r="DF18" s="556"/>
      <c r="DG18" s="556"/>
      <c r="DH18" s="556"/>
      <c r="DI18" s="556"/>
      <c r="DJ18" s="556"/>
      <c r="DK18" s="556"/>
      <c r="DL18" s="556"/>
      <c r="DM18" s="556"/>
      <c r="DN18" s="556"/>
      <c r="DO18" s="556"/>
      <c r="DP18" s="556"/>
      <c r="DQ18" s="556"/>
      <c r="DR18" s="556"/>
      <c r="DS18" s="556"/>
      <c r="DT18" s="556"/>
      <c r="DU18" s="556"/>
      <c r="DV18" s="556"/>
      <c r="DW18" s="556"/>
      <c r="DX18" s="556"/>
      <c r="DY18" s="556"/>
      <c r="DZ18" s="556"/>
      <c r="EA18" s="556"/>
      <c r="EB18" s="556"/>
      <c r="EC18" s="556"/>
      <c r="ED18" s="556"/>
      <c r="EE18" s="556"/>
      <c r="EF18" s="556"/>
      <c r="EG18" s="556"/>
      <c r="EH18" s="556"/>
      <c r="EI18" s="556"/>
    </row>
    <row r="20" spans="1:139" s="2" customFormat="1" ht="15" customHeight="1" x14ac:dyDescent="0.2">
      <c r="A20" s="566" t="s">
        <v>2</v>
      </c>
      <c r="B20" s="567"/>
      <c r="C20" s="567"/>
      <c r="D20" s="567"/>
      <c r="E20" s="567"/>
      <c r="F20" s="567"/>
      <c r="G20" s="567"/>
      <c r="H20" s="567"/>
      <c r="I20" s="567"/>
      <c r="J20" s="567"/>
      <c r="K20" s="567"/>
      <c r="L20" s="567"/>
      <c r="M20" s="567"/>
      <c r="N20" s="567"/>
      <c r="O20" s="567"/>
      <c r="P20" s="567"/>
      <c r="Q20" s="567"/>
      <c r="R20" s="567"/>
      <c r="S20" s="567"/>
      <c r="T20" s="567"/>
      <c r="U20" s="567"/>
      <c r="V20" s="567"/>
      <c r="W20" s="567"/>
      <c r="X20" s="567"/>
      <c r="Y20" s="567"/>
      <c r="Z20" s="567"/>
      <c r="AA20" s="567"/>
      <c r="AB20" s="567"/>
      <c r="AC20" s="567"/>
      <c r="AD20" s="567"/>
      <c r="AE20" s="567"/>
      <c r="AF20" s="567"/>
      <c r="AG20" s="567"/>
      <c r="AH20" s="567"/>
      <c r="AI20" s="567"/>
      <c r="AJ20" s="567"/>
      <c r="AK20" s="567"/>
      <c r="AL20" s="568"/>
      <c r="AM20" s="922" t="s">
        <v>102</v>
      </c>
      <c r="AN20" s="560" t="s">
        <v>18</v>
      </c>
      <c r="AO20" s="561"/>
      <c r="AP20" s="561"/>
      <c r="AQ20" s="561"/>
      <c r="AR20" s="561"/>
      <c r="AS20" s="561"/>
      <c r="AT20" s="561"/>
      <c r="AU20" s="561"/>
      <c r="AV20" s="561"/>
      <c r="AW20" s="561"/>
      <c r="AX20" s="561"/>
      <c r="AY20" s="561"/>
      <c r="AZ20" s="561"/>
      <c r="BA20" s="561"/>
      <c r="BB20" s="561"/>
      <c r="BC20" s="561"/>
      <c r="BD20" s="561"/>
      <c r="BE20" s="561"/>
      <c r="BF20" s="561"/>
      <c r="BG20" s="561"/>
      <c r="BH20" s="561"/>
      <c r="BI20" s="561"/>
      <c r="BJ20" s="562"/>
      <c r="BK20" s="560" t="s">
        <v>18</v>
      </c>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2"/>
      <c r="CH20" s="560" t="s">
        <v>18</v>
      </c>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2"/>
    </row>
    <row r="21" spans="1:139" s="2" customFormat="1" ht="15" customHeight="1" x14ac:dyDescent="0.2">
      <c r="A21" s="569"/>
      <c r="B21" s="570"/>
      <c r="C21" s="570"/>
      <c r="D21" s="570"/>
      <c r="E21" s="570"/>
      <c r="F21" s="570"/>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570"/>
      <c r="AL21" s="571"/>
      <c r="AM21" s="1298"/>
      <c r="AN21" s="20"/>
      <c r="AO21" s="15"/>
      <c r="AP21" s="15"/>
      <c r="AQ21" s="15"/>
      <c r="AR21" s="15"/>
      <c r="AS21" s="15"/>
      <c r="AT21" s="188"/>
      <c r="AU21" s="684" t="s">
        <v>214</v>
      </c>
      <c r="AV21" s="684"/>
      <c r="AW21" s="684"/>
      <c r="AX21" s="684"/>
      <c r="AY21" s="684"/>
      <c r="AZ21" s="684"/>
      <c r="BA21" s="684"/>
      <c r="BB21" s="684"/>
      <c r="BC21" s="684"/>
      <c r="BD21" s="15"/>
      <c r="BE21" s="15"/>
      <c r="BF21" s="15"/>
      <c r="BG21" s="15"/>
      <c r="BH21" s="15"/>
      <c r="BI21" s="15"/>
      <c r="BJ21" s="107"/>
      <c r="BK21" s="20"/>
      <c r="BL21" s="15"/>
      <c r="BM21" s="15"/>
      <c r="BN21" s="15"/>
      <c r="BO21" s="15"/>
      <c r="BP21" s="15"/>
      <c r="BQ21" s="15"/>
      <c r="BR21" s="684" t="s">
        <v>182</v>
      </c>
      <c r="BS21" s="684"/>
      <c r="BT21" s="684"/>
      <c r="BU21" s="684"/>
      <c r="BV21" s="684"/>
      <c r="BW21" s="684"/>
      <c r="BX21" s="684"/>
      <c r="BY21" s="684"/>
      <c r="BZ21" s="684"/>
      <c r="CA21" s="15"/>
      <c r="CB21" s="15"/>
      <c r="CC21" s="15"/>
      <c r="CD21" s="15"/>
      <c r="CE21" s="15"/>
      <c r="CF21" s="15"/>
      <c r="CG21" s="107"/>
      <c r="CH21" s="20"/>
      <c r="CI21" s="15"/>
      <c r="CJ21" s="15"/>
      <c r="CK21" s="15"/>
      <c r="CL21" s="15"/>
      <c r="CM21" s="136"/>
      <c r="CN21" s="684" t="s">
        <v>183</v>
      </c>
      <c r="CO21" s="684"/>
      <c r="CP21" s="684"/>
      <c r="CQ21" s="684"/>
      <c r="CR21" s="684"/>
      <c r="CS21" s="684"/>
      <c r="CT21" s="684"/>
      <c r="CU21" s="684"/>
      <c r="CV21" s="684"/>
      <c r="CW21" s="684"/>
      <c r="CX21" s="15"/>
      <c r="CY21" s="15"/>
      <c r="CZ21" s="15"/>
      <c r="DA21" s="15"/>
      <c r="DB21" s="15"/>
      <c r="DC21" s="15"/>
      <c r="DD21" s="107"/>
    </row>
    <row r="22" spans="1:139" s="2" customFormat="1" ht="15" customHeight="1" thickBot="1" x14ac:dyDescent="0.25">
      <c r="A22" s="576">
        <v>1</v>
      </c>
      <c r="B22" s="577"/>
      <c r="C22" s="577"/>
      <c r="D22" s="577"/>
      <c r="E22" s="577"/>
      <c r="F22" s="577"/>
      <c r="G22" s="577"/>
      <c r="H22" s="577"/>
      <c r="I22" s="577"/>
      <c r="J22" s="577"/>
      <c r="K22" s="577"/>
      <c r="L22" s="577"/>
      <c r="M22" s="577"/>
      <c r="N22" s="577"/>
      <c r="O22" s="577"/>
      <c r="P22" s="577"/>
      <c r="Q22" s="577"/>
      <c r="R22" s="577"/>
      <c r="S22" s="577"/>
      <c r="T22" s="577"/>
      <c r="U22" s="577"/>
      <c r="V22" s="577"/>
      <c r="W22" s="577"/>
      <c r="X22" s="577"/>
      <c r="Y22" s="577"/>
      <c r="Z22" s="577"/>
      <c r="AA22" s="577"/>
      <c r="AB22" s="577"/>
      <c r="AC22" s="577"/>
      <c r="AD22" s="577"/>
      <c r="AE22" s="577"/>
      <c r="AF22" s="577"/>
      <c r="AG22" s="577"/>
      <c r="AH22" s="577"/>
      <c r="AI22" s="577"/>
      <c r="AJ22" s="577"/>
      <c r="AK22" s="577"/>
      <c r="AL22" s="578"/>
      <c r="AM22" s="105">
        <v>2</v>
      </c>
      <c r="AN22" s="1295">
        <v>3</v>
      </c>
      <c r="AO22" s="1296"/>
      <c r="AP22" s="1296"/>
      <c r="AQ22" s="1296"/>
      <c r="AR22" s="1296"/>
      <c r="AS22" s="1296"/>
      <c r="AT22" s="1296"/>
      <c r="AU22" s="1296"/>
      <c r="AV22" s="1296"/>
      <c r="AW22" s="1296"/>
      <c r="AX22" s="1296"/>
      <c r="AY22" s="1296"/>
      <c r="AZ22" s="1296"/>
      <c r="BA22" s="1296"/>
      <c r="BB22" s="1296"/>
      <c r="BC22" s="1296"/>
      <c r="BD22" s="1296"/>
      <c r="BE22" s="1296"/>
      <c r="BF22" s="1296"/>
      <c r="BG22" s="1296"/>
      <c r="BH22" s="1296"/>
      <c r="BI22" s="1296"/>
      <c r="BJ22" s="1297"/>
      <c r="BK22" s="1295">
        <v>4</v>
      </c>
      <c r="BL22" s="1296"/>
      <c r="BM22" s="1296"/>
      <c r="BN22" s="1296"/>
      <c r="BO22" s="1296"/>
      <c r="BP22" s="1296"/>
      <c r="BQ22" s="1296"/>
      <c r="BR22" s="1296"/>
      <c r="BS22" s="1296"/>
      <c r="BT22" s="1296"/>
      <c r="BU22" s="1296"/>
      <c r="BV22" s="1296"/>
      <c r="BW22" s="1296"/>
      <c r="BX22" s="1296"/>
      <c r="BY22" s="1296"/>
      <c r="BZ22" s="1296"/>
      <c r="CA22" s="1296"/>
      <c r="CB22" s="1296"/>
      <c r="CC22" s="1296"/>
      <c r="CD22" s="1296"/>
      <c r="CE22" s="1296"/>
      <c r="CF22" s="1296"/>
      <c r="CG22" s="1297"/>
      <c r="CH22" s="1295">
        <v>5</v>
      </c>
      <c r="CI22" s="1296"/>
      <c r="CJ22" s="1296"/>
      <c r="CK22" s="1296"/>
      <c r="CL22" s="1296"/>
      <c r="CM22" s="1296"/>
      <c r="CN22" s="1296"/>
      <c r="CO22" s="1296"/>
      <c r="CP22" s="1296"/>
      <c r="CQ22" s="1296"/>
      <c r="CR22" s="1296"/>
      <c r="CS22" s="1296"/>
      <c r="CT22" s="1296"/>
      <c r="CU22" s="1296"/>
      <c r="CV22" s="1296"/>
      <c r="CW22" s="1296"/>
      <c r="CX22" s="1296"/>
      <c r="CY22" s="1296"/>
      <c r="CZ22" s="1296"/>
      <c r="DA22" s="1296"/>
      <c r="DB22" s="1296"/>
      <c r="DC22" s="1296"/>
      <c r="DD22" s="1297"/>
    </row>
    <row r="23" spans="1:139" s="13" customFormat="1" ht="15" customHeight="1" x14ac:dyDescent="0.2">
      <c r="A23" s="22"/>
      <c r="B23" s="699" t="s">
        <v>89</v>
      </c>
      <c r="C23" s="699"/>
      <c r="D23" s="699"/>
      <c r="E23" s="699"/>
      <c r="F23" s="699"/>
      <c r="G23" s="699"/>
      <c r="H23" s="699"/>
      <c r="I23" s="699"/>
      <c r="J23" s="699"/>
      <c r="K23" s="699"/>
      <c r="L23" s="699"/>
      <c r="M23" s="699"/>
      <c r="N23" s="699"/>
      <c r="O23" s="699"/>
      <c r="P23" s="699"/>
      <c r="Q23" s="699"/>
      <c r="R23" s="699"/>
      <c r="S23" s="699"/>
      <c r="T23" s="699"/>
      <c r="U23" s="699"/>
      <c r="V23" s="699"/>
      <c r="W23" s="699"/>
      <c r="X23" s="699"/>
      <c r="Y23" s="699"/>
      <c r="Z23" s="699"/>
      <c r="AA23" s="699"/>
      <c r="AB23" s="699"/>
      <c r="AC23" s="699"/>
      <c r="AD23" s="699"/>
      <c r="AE23" s="699"/>
      <c r="AF23" s="699"/>
      <c r="AG23" s="699"/>
      <c r="AH23" s="699"/>
      <c r="AI23" s="699"/>
      <c r="AJ23" s="699"/>
      <c r="AK23" s="699"/>
      <c r="AL23" s="700"/>
      <c r="AM23" s="58">
        <v>5800</v>
      </c>
      <c r="AN23" s="720">
        <v>565419</v>
      </c>
      <c r="AO23" s="721"/>
      <c r="AP23" s="721"/>
      <c r="AQ23" s="721"/>
      <c r="AR23" s="721"/>
      <c r="AS23" s="721"/>
      <c r="AT23" s="721"/>
      <c r="AU23" s="721"/>
      <c r="AV23" s="721"/>
      <c r="AW23" s="721"/>
      <c r="AX23" s="721"/>
      <c r="AY23" s="721"/>
      <c r="AZ23" s="721"/>
      <c r="BA23" s="721"/>
      <c r="BB23" s="721"/>
      <c r="BC23" s="721"/>
      <c r="BD23" s="721"/>
      <c r="BE23" s="721"/>
      <c r="BF23" s="721"/>
      <c r="BG23" s="721"/>
      <c r="BH23" s="721"/>
      <c r="BI23" s="721"/>
      <c r="BJ23" s="722"/>
      <c r="BK23" s="756">
        <v>352662</v>
      </c>
      <c r="BL23" s="721"/>
      <c r="BM23" s="721"/>
      <c r="BN23" s="721"/>
      <c r="BO23" s="721"/>
      <c r="BP23" s="721"/>
      <c r="BQ23" s="721"/>
      <c r="BR23" s="721"/>
      <c r="BS23" s="721"/>
      <c r="BT23" s="721"/>
      <c r="BU23" s="721"/>
      <c r="BV23" s="721"/>
      <c r="BW23" s="721"/>
      <c r="BX23" s="721"/>
      <c r="BY23" s="721"/>
      <c r="BZ23" s="721"/>
      <c r="CA23" s="721"/>
      <c r="CB23" s="721"/>
      <c r="CC23" s="721"/>
      <c r="CD23" s="721"/>
      <c r="CE23" s="721"/>
      <c r="CF23" s="721"/>
      <c r="CG23" s="722"/>
      <c r="CH23" s="756">
        <v>88820</v>
      </c>
      <c r="CI23" s="721"/>
      <c r="CJ23" s="721"/>
      <c r="CK23" s="721"/>
      <c r="CL23" s="721"/>
      <c r="CM23" s="721"/>
      <c r="CN23" s="721"/>
      <c r="CO23" s="721"/>
      <c r="CP23" s="721"/>
      <c r="CQ23" s="721"/>
      <c r="CR23" s="721"/>
      <c r="CS23" s="721"/>
      <c r="CT23" s="721"/>
      <c r="CU23" s="721"/>
      <c r="CV23" s="721"/>
      <c r="CW23" s="721"/>
      <c r="CX23" s="721"/>
      <c r="CY23" s="721"/>
      <c r="CZ23" s="721"/>
      <c r="DA23" s="721"/>
      <c r="DB23" s="721"/>
      <c r="DC23" s="721"/>
      <c r="DD23" s="757"/>
    </row>
    <row r="24" spans="1:139" s="13" customFormat="1" ht="15" customHeight="1" thickBot="1" x14ac:dyDescent="0.25">
      <c r="A24" s="22"/>
      <c r="B24" s="1313" t="s">
        <v>90</v>
      </c>
      <c r="C24" s="1313"/>
      <c r="D24" s="1313"/>
      <c r="E24" s="1313"/>
      <c r="F24" s="1313"/>
      <c r="G24" s="1313"/>
      <c r="H24" s="1313"/>
      <c r="I24" s="1313"/>
      <c r="J24" s="1313"/>
      <c r="K24" s="1313"/>
      <c r="L24" s="1313"/>
      <c r="M24" s="1313"/>
      <c r="N24" s="1313"/>
      <c r="O24" s="1313"/>
      <c r="P24" s="1313"/>
      <c r="Q24" s="1313"/>
      <c r="R24" s="1313"/>
      <c r="S24" s="1313"/>
      <c r="T24" s="1313"/>
      <c r="U24" s="1313"/>
      <c r="V24" s="1313"/>
      <c r="W24" s="1313"/>
      <c r="X24" s="1313"/>
      <c r="Y24" s="1313"/>
      <c r="Z24" s="1313"/>
      <c r="AA24" s="1313"/>
      <c r="AB24" s="1313"/>
      <c r="AC24" s="1313"/>
      <c r="AD24" s="1313"/>
      <c r="AE24" s="1313"/>
      <c r="AF24" s="1313"/>
      <c r="AG24" s="1313"/>
      <c r="AH24" s="1313"/>
      <c r="AI24" s="1313"/>
      <c r="AJ24" s="1313"/>
      <c r="AK24" s="1313"/>
      <c r="AL24" s="1314"/>
      <c r="AM24" s="58">
        <v>5810</v>
      </c>
      <c r="AN24" s="723">
        <v>12330878</v>
      </c>
      <c r="AO24" s="697"/>
      <c r="AP24" s="697"/>
      <c r="AQ24" s="697"/>
      <c r="AR24" s="697"/>
      <c r="AS24" s="697"/>
      <c r="AT24" s="697"/>
      <c r="AU24" s="697"/>
      <c r="AV24" s="697"/>
      <c r="AW24" s="697"/>
      <c r="AX24" s="697"/>
      <c r="AY24" s="697"/>
      <c r="AZ24" s="697"/>
      <c r="BA24" s="697"/>
      <c r="BB24" s="697"/>
      <c r="BC24" s="697"/>
      <c r="BD24" s="697"/>
      <c r="BE24" s="697"/>
      <c r="BF24" s="697"/>
      <c r="BG24" s="697"/>
      <c r="BH24" s="697"/>
      <c r="BI24" s="697"/>
      <c r="BJ24" s="724"/>
      <c r="BK24" s="776">
        <v>15471247</v>
      </c>
      <c r="BL24" s="697"/>
      <c r="BM24" s="697"/>
      <c r="BN24" s="697"/>
      <c r="BO24" s="697"/>
      <c r="BP24" s="697"/>
      <c r="BQ24" s="697"/>
      <c r="BR24" s="697"/>
      <c r="BS24" s="697"/>
      <c r="BT24" s="697"/>
      <c r="BU24" s="697"/>
      <c r="BV24" s="697"/>
      <c r="BW24" s="697"/>
      <c r="BX24" s="697"/>
      <c r="BY24" s="697"/>
      <c r="BZ24" s="697"/>
      <c r="CA24" s="697"/>
      <c r="CB24" s="697"/>
      <c r="CC24" s="697"/>
      <c r="CD24" s="697"/>
      <c r="CE24" s="697"/>
      <c r="CF24" s="697"/>
      <c r="CG24" s="724"/>
      <c r="CH24" s="776">
        <v>14622663</v>
      </c>
      <c r="CI24" s="697"/>
      <c r="CJ24" s="697"/>
      <c r="CK24" s="697"/>
      <c r="CL24" s="697"/>
      <c r="CM24" s="697"/>
      <c r="CN24" s="697"/>
      <c r="CO24" s="697"/>
      <c r="CP24" s="697"/>
      <c r="CQ24" s="697"/>
      <c r="CR24" s="697"/>
      <c r="CS24" s="697"/>
      <c r="CT24" s="697"/>
      <c r="CU24" s="697"/>
      <c r="CV24" s="697"/>
      <c r="CW24" s="697"/>
      <c r="CX24" s="697"/>
      <c r="CY24" s="697"/>
      <c r="CZ24" s="697"/>
      <c r="DA24" s="697"/>
      <c r="DB24" s="697"/>
      <c r="DC24" s="697"/>
      <c r="DD24" s="777"/>
    </row>
    <row r="25" spans="1:139" ht="12" customHeight="1" x14ac:dyDescent="0.2">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row>
    <row r="27" spans="1:139" s="26" customFormat="1" ht="15" x14ac:dyDescent="0.25">
      <c r="A27" s="556" t="s">
        <v>610</v>
      </c>
      <c r="B27" s="556"/>
      <c r="C27" s="556"/>
      <c r="D27" s="556"/>
      <c r="E27" s="556"/>
      <c r="F27" s="556"/>
      <c r="G27" s="556"/>
      <c r="H27" s="556"/>
      <c r="I27" s="556"/>
      <c r="J27" s="556"/>
      <c r="K27" s="556"/>
      <c r="L27" s="556"/>
      <c r="M27" s="556"/>
      <c r="N27" s="556"/>
      <c r="O27" s="556"/>
      <c r="P27" s="556"/>
      <c r="Q27" s="556"/>
      <c r="R27" s="556"/>
      <c r="S27" s="556"/>
      <c r="T27" s="556"/>
      <c r="U27" s="556"/>
      <c r="V27" s="556"/>
      <c r="W27" s="556"/>
      <c r="X27" s="556"/>
      <c r="Y27" s="556"/>
      <c r="Z27" s="556"/>
      <c r="AA27" s="556"/>
      <c r="AB27" s="556"/>
      <c r="AC27" s="556"/>
      <c r="AD27" s="556"/>
      <c r="AE27" s="556"/>
      <c r="AF27" s="556"/>
      <c r="AG27" s="556"/>
      <c r="AH27" s="556"/>
      <c r="AI27" s="556"/>
      <c r="AJ27" s="556"/>
      <c r="AK27" s="556"/>
      <c r="AL27" s="556"/>
      <c r="AM27" s="556"/>
      <c r="AN27" s="556"/>
      <c r="AO27" s="556"/>
      <c r="AP27" s="556"/>
      <c r="AQ27" s="556"/>
      <c r="AR27" s="556"/>
      <c r="AS27" s="556"/>
      <c r="AT27" s="556"/>
      <c r="AU27" s="556"/>
      <c r="AV27" s="556"/>
      <c r="AW27" s="556"/>
      <c r="AX27" s="556"/>
      <c r="AY27" s="556"/>
      <c r="AZ27" s="556"/>
      <c r="BA27" s="556"/>
      <c r="BB27" s="556"/>
      <c r="BC27" s="556"/>
      <c r="BD27" s="556"/>
      <c r="BE27" s="556"/>
      <c r="BF27" s="556"/>
      <c r="BG27" s="556"/>
      <c r="BH27" s="556"/>
      <c r="BI27" s="556"/>
      <c r="BJ27" s="556"/>
      <c r="BK27" s="556"/>
      <c r="BL27" s="556"/>
      <c r="BM27" s="556"/>
      <c r="BN27" s="556"/>
      <c r="BO27" s="556"/>
      <c r="BP27" s="556"/>
      <c r="BQ27" s="556"/>
      <c r="BR27" s="556"/>
      <c r="BS27" s="556"/>
      <c r="BT27" s="556"/>
      <c r="BU27" s="556"/>
      <c r="BV27" s="556"/>
      <c r="BW27" s="556"/>
      <c r="BX27" s="556"/>
      <c r="BY27" s="556"/>
      <c r="BZ27" s="556"/>
      <c r="CA27" s="556"/>
      <c r="CB27" s="556"/>
      <c r="CC27" s="556"/>
      <c r="CD27" s="556"/>
      <c r="CE27" s="556"/>
      <c r="CF27" s="556"/>
      <c r="CG27" s="556"/>
      <c r="CH27" s="556"/>
      <c r="CI27" s="556"/>
      <c r="CJ27" s="556"/>
      <c r="CK27" s="556"/>
      <c r="CL27" s="556"/>
      <c r="CM27" s="556"/>
      <c r="CN27" s="556"/>
      <c r="CO27" s="556"/>
      <c r="CP27" s="556"/>
      <c r="CQ27" s="556"/>
      <c r="CR27" s="556"/>
      <c r="CS27" s="556"/>
      <c r="CT27" s="556"/>
      <c r="CU27" s="556"/>
      <c r="CV27" s="556"/>
      <c r="CW27" s="556"/>
      <c r="CX27" s="556"/>
      <c r="CY27" s="556"/>
      <c r="CZ27" s="556"/>
      <c r="DA27" s="556"/>
      <c r="DB27" s="556"/>
      <c r="DC27" s="556"/>
      <c r="DD27" s="556"/>
      <c r="DE27" s="556"/>
      <c r="DF27" s="556"/>
      <c r="DG27" s="556"/>
      <c r="DH27" s="556"/>
      <c r="DI27" s="556"/>
      <c r="DJ27" s="556"/>
      <c r="DK27" s="556"/>
      <c r="DL27" s="556"/>
      <c r="DM27" s="556"/>
      <c r="DN27" s="556"/>
      <c r="DO27" s="556"/>
      <c r="DP27" s="556"/>
      <c r="DQ27" s="556"/>
      <c r="DR27" s="556"/>
      <c r="DS27" s="556"/>
      <c r="DT27" s="556"/>
      <c r="DU27" s="556"/>
      <c r="DV27" s="556"/>
      <c r="DW27" s="556"/>
      <c r="DX27" s="556"/>
      <c r="DY27" s="556"/>
      <c r="DZ27" s="556"/>
      <c r="EA27" s="556"/>
      <c r="EB27" s="556"/>
      <c r="EC27" s="556"/>
      <c r="ED27" s="556"/>
      <c r="EE27" s="556"/>
      <c r="EF27" s="556"/>
      <c r="EG27" s="556"/>
      <c r="EH27" s="556"/>
      <c r="EI27" s="556"/>
    </row>
    <row r="28" spans="1:139" customFormat="1" ht="12.75" x14ac:dyDescent="0.2"/>
    <row r="29" spans="1:139" ht="12" customHeight="1" x14ac:dyDescent="0.2">
      <c r="A29" s="1230" t="s">
        <v>611</v>
      </c>
      <c r="B29" s="1231"/>
      <c r="C29" s="1231"/>
      <c r="D29" s="1231"/>
      <c r="E29" s="1231"/>
      <c r="F29" s="1231"/>
      <c r="G29" s="1231"/>
      <c r="H29" s="1231"/>
      <c r="I29" s="1231"/>
      <c r="J29" s="1231"/>
      <c r="K29" s="1231"/>
      <c r="L29" s="1231"/>
      <c r="M29" s="1231"/>
      <c r="N29" s="1231"/>
      <c r="O29" s="1231"/>
      <c r="P29" s="1231"/>
      <c r="Q29" s="1231"/>
      <c r="R29" s="1231"/>
      <c r="S29" s="1231"/>
      <c r="T29" s="1231"/>
      <c r="U29" s="1231"/>
      <c r="V29" s="1231"/>
      <c r="W29" s="1231"/>
      <c r="X29" s="1231"/>
      <c r="Y29" s="1231"/>
      <c r="Z29" s="1231"/>
      <c r="AA29" s="1231"/>
      <c r="AB29" s="1231"/>
      <c r="AC29" s="1231"/>
      <c r="AD29" s="1231"/>
      <c r="AE29" s="1231"/>
      <c r="AF29" s="1231"/>
      <c r="AG29" s="1231"/>
      <c r="AH29" s="1231"/>
      <c r="AI29" s="1231"/>
      <c r="AJ29" s="1231"/>
      <c r="AK29" s="1232"/>
      <c r="AL29" s="1230" t="s">
        <v>606</v>
      </c>
      <c r="AM29" s="1232"/>
      <c r="AN29" s="560" t="s">
        <v>18</v>
      </c>
      <c r="AO29" s="561"/>
      <c r="AP29" s="561"/>
      <c r="AQ29" s="561"/>
      <c r="AR29" s="561"/>
      <c r="AS29" s="561"/>
      <c r="AT29" s="561"/>
      <c r="AU29" s="561"/>
      <c r="AV29" s="561"/>
      <c r="AW29" s="561"/>
      <c r="AX29" s="561"/>
      <c r="AY29" s="561"/>
      <c r="AZ29" s="561"/>
      <c r="BA29" s="561"/>
      <c r="BB29" s="561"/>
      <c r="BC29" s="561"/>
      <c r="BD29" s="561"/>
      <c r="BE29" s="561"/>
      <c r="BF29" s="561"/>
      <c r="BG29" s="561"/>
      <c r="BH29" s="561"/>
      <c r="BI29" s="561"/>
      <c r="BJ29" s="562"/>
      <c r="BK29" s="560" t="s">
        <v>18</v>
      </c>
      <c r="BL29" s="561"/>
      <c r="BM29" s="561"/>
      <c r="BN29" s="561"/>
      <c r="BO29" s="561"/>
      <c r="BP29" s="561"/>
      <c r="BQ29" s="561"/>
      <c r="BR29" s="561"/>
      <c r="BS29" s="561"/>
      <c r="BT29" s="561"/>
      <c r="BU29" s="561"/>
      <c r="BV29" s="561"/>
      <c r="BW29" s="561"/>
      <c r="BX29" s="561"/>
      <c r="BY29" s="561"/>
      <c r="BZ29" s="561"/>
      <c r="CA29" s="561"/>
      <c r="CB29" s="561"/>
      <c r="CC29" s="561"/>
      <c r="CD29" s="561"/>
      <c r="CE29" s="561"/>
      <c r="CF29" s="561"/>
      <c r="CG29" s="562"/>
      <c r="CH29" s="560" t="s">
        <v>18</v>
      </c>
      <c r="CI29" s="561"/>
      <c r="CJ29" s="561"/>
      <c r="CK29" s="561"/>
      <c r="CL29" s="561"/>
      <c r="CM29" s="561"/>
      <c r="CN29" s="561"/>
      <c r="CO29" s="561"/>
      <c r="CP29" s="561"/>
      <c r="CQ29" s="561"/>
      <c r="CR29" s="561"/>
      <c r="CS29" s="561"/>
      <c r="CT29" s="561"/>
      <c r="CU29" s="561"/>
      <c r="CV29" s="561"/>
      <c r="CW29" s="561"/>
      <c r="CX29" s="561"/>
      <c r="CY29" s="561"/>
      <c r="CZ29" s="561"/>
      <c r="DA29" s="561"/>
      <c r="DB29" s="561"/>
      <c r="DC29" s="561"/>
      <c r="DD29" s="562"/>
    </row>
    <row r="30" spans="1:139" ht="12" customHeight="1" x14ac:dyDescent="0.2">
      <c r="A30" s="1233"/>
      <c r="B30" s="1234"/>
      <c r="C30" s="1234"/>
      <c r="D30" s="1234"/>
      <c r="E30" s="1234"/>
      <c r="F30" s="1234"/>
      <c r="G30" s="1234"/>
      <c r="H30" s="1234"/>
      <c r="I30" s="1234"/>
      <c r="J30" s="1234"/>
      <c r="K30" s="1234"/>
      <c r="L30" s="1234"/>
      <c r="M30" s="1234"/>
      <c r="N30" s="1234"/>
      <c r="O30" s="1234"/>
      <c r="P30" s="1234"/>
      <c r="Q30" s="1234"/>
      <c r="R30" s="1234"/>
      <c r="S30" s="1234"/>
      <c r="T30" s="1234"/>
      <c r="U30" s="1234"/>
      <c r="V30" s="1234"/>
      <c r="W30" s="1234"/>
      <c r="X30" s="1234"/>
      <c r="Y30" s="1234"/>
      <c r="Z30" s="1234"/>
      <c r="AA30" s="1234"/>
      <c r="AB30" s="1234"/>
      <c r="AC30" s="1234"/>
      <c r="AD30" s="1234"/>
      <c r="AE30" s="1234"/>
      <c r="AF30" s="1234"/>
      <c r="AG30" s="1234"/>
      <c r="AH30" s="1234"/>
      <c r="AI30" s="1234"/>
      <c r="AJ30" s="1234"/>
      <c r="AK30" s="1235"/>
      <c r="AL30" s="1233"/>
      <c r="AM30" s="1235"/>
      <c r="AN30" s="20"/>
      <c r="AO30" s="15"/>
      <c r="AP30" s="15"/>
      <c r="AQ30" s="15"/>
      <c r="AR30" s="15"/>
      <c r="AS30" s="15"/>
      <c r="AT30" s="188"/>
      <c r="AU30" s="684" t="s">
        <v>214</v>
      </c>
      <c r="AV30" s="684"/>
      <c r="AW30" s="684"/>
      <c r="AX30" s="684"/>
      <c r="AY30" s="684"/>
      <c r="AZ30" s="684"/>
      <c r="BA30" s="684"/>
      <c r="BB30" s="684"/>
      <c r="BC30" s="684"/>
      <c r="BD30" s="15"/>
      <c r="BE30" s="15"/>
      <c r="BF30" s="15"/>
      <c r="BG30" s="15"/>
      <c r="BH30" s="15"/>
      <c r="BI30" s="15"/>
      <c r="BJ30" s="107"/>
      <c r="BK30" s="20"/>
      <c r="BL30" s="15"/>
      <c r="BM30" s="15"/>
      <c r="BN30" s="15"/>
      <c r="BO30" s="15"/>
      <c r="BP30" s="15"/>
      <c r="BQ30" s="15"/>
      <c r="BR30" s="684" t="s">
        <v>182</v>
      </c>
      <c r="BS30" s="684"/>
      <c r="BT30" s="684"/>
      <c r="BU30" s="684"/>
      <c r="BV30" s="684"/>
      <c r="BW30" s="684"/>
      <c r="BX30" s="684"/>
      <c r="BY30" s="684"/>
      <c r="BZ30" s="684"/>
      <c r="CA30" s="15"/>
      <c r="CB30" s="15"/>
      <c r="CC30" s="15"/>
      <c r="CD30" s="15"/>
      <c r="CE30" s="15"/>
      <c r="CF30" s="15"/>
      <c r="CG30" s="107"/>
      <c r="CH30" s="20"/>
      <c r="CI30" s="15"/>
      <c r="CJ30" s="15"/>
      <c r="CK30" s="15"/>
      <c r="CL30" s="15"/>
      <c r="CM30" s="136"/>
      <c r="CN30" s="684" t="s">
        <v>183</v>
      </c>
      <c r="CO30" s="684"/>
      <c r="CP30" s="684"/>
      <c r="CQ30" s="684"/>
      <c r="CR30" s="684"/>
      <c r="CS30" s="684"/>
      <c r="CT30" s="684"/>
      <c r="CU30" s="684"/>
      <c r="CV30" s="684"/>
      <c r="CW30" s="684"/>
      <c r="CX30" s="15"/>
      <c r="CY30" s="15"/>
      <c r="CZ30" s="15"/>
      <c r="DA30" s="15"/>
      <c r="DB30" s="15"/>
      <c r="DC30" s="15"/>
      <c r="DD30" s="107"/>
    </row>
    <row r="31" spans="1:139" ht="12" customHeight="1" thickBot="1" x14ac:dyDescent="0.25">
      <c r="A31" s="1214">
        <v>1</v>
      </c>
      <c r="B31" s="1215"/>
      <c r="C31" s="1215"/>
      <c r="D31" s="1215"/>
      <c r="E31" s="1215"/>
      <c r="F31" s="1215"/>
      <c r="G31" s="1215"/>
      <c r="H31" s="1215"/>
      <c r="I31" s="1215"/>
      <c r="J31" s="1215"/>
      <c r="K31" s="1215"/>
      <c r="L31" s="1215"/>
      <c r="M31" s="1215"/>
      <c r="N31" s="1215"/>
      <c r="O31" s="1215"/>
      <c r="P31" s="1215"/>
      <c r="Q31" s="1215"/>
      <c r="R31" s="1215"/>
      <c r="S31" s="1215"/>
      <c r="T31" s="1215"/>
      <c r="U31" s="1215"/>
      <c r="V31" s="1215"/>
      <c r="W31" s="1215"/>
      <c r="X31" s="1215"/>
      <c r="Y31" s="1215"/>
      <c r="Z31" s="1215"/>
      <c r="AA31" s="1215"/>
      <c r="AB31" s="1215"/>
      <c r="AC31" s="1215"/>
      <c r="AD31" s="1215"/>
      <c r="AE31" s="1215"/>
      <c r="AF31" s="1215"/>
      <c r="AG31" s="1215"/>
      <c r="AH31" s="1215"/>
      <c r="AI31" s="1215"/>
      <c r="AJ31" s="1215"/>
      <c r="AK31" s="1216"/>
      <c r="AL31" s="1214">
        <v>2</v>
      </c>
      <c r="AM31" s="1216"/>
      <c r="AN31" s="1295">
        <v>3</v>
      </c>
      <c r="AO31" s="1296"/>
      <c r="AP31" s="1296"/>
      <c r="AQ31" s="1296"/>
      <c r="AR31" s="1296"/>
      <c r="AS31" s="1296"/>
      <c r="AT31" s="1296"/>
      <c r="AU31" s="1296"/>
      <c r="AV31" s="1296"/>
      <c r="AW31" s="1296"/>
      <c r="AX31" s="1296"/>
      <c r="AY31" s="1296"/>
      <c r="AZ31" s="1296"/>
      <c r="BA31" s="1296"/>
      <c r="BB31" s="1296"/>
      <c r="BC31" s="1296"/>
      <c r="BD31" s="1296"/>
      <c r="BE31" s="1296"/>
      <c r="BF31" s="1296"/>
      <c r="BG31" s="1296"/>
      <c r="BH31" s="1296"/>
      <c r="BI31" s="1296"/>
      <c r="BJ31" s="1297"/>
      <c r="BK31" s="1295">
        <v>4</v>
      </c>
      <c r="BL31" s="1296"/>
      <c r="BM31" s="1296"/>
      <c r="BN31" s="1296"/>
      <c r="BO31" s="1296"/>
      <c r="BP31" s="1296"/>
      <c r="BQ31" s="1296"/>
      <c r="BR31" s="1296"/>
      <c r="BS31" s="1296"/>
      <c r="BT31" s="1296"/>
      <c r="BU31" s="1296"/>
      <c r="BV31" s="1296"/>
      <c r="BW31" s="1296"/>
      <c r="BX31" s="1296"/>
      <c r="BY31" s="1296"/>
      <c r="BZ31" s="1296"/>
      <c r="CA31" s="1296"/>
      <c r="CB31" s="1296"/>
      <c r="CC31" s="1296"/>
      <c r="CD31" s="1296"/>
      <c r="CE31" s="1296"/>
      <c r="CF31" s="1296"/>
      <c r="CG31" s="1297"/>
      <c r="CH31" s="1295">
        <v>5</v>
      </c>
      <c r="CI31" s="1296"/>
      <c r="CJ31" s="1296"/>
      <c r="CK31" s="1296"/>
      <c r="CL31" s="1296"/>
      <c r="CM31" s="1296"/>
      <c r="CN31" s="1296"/>
      <c r="CO31" s="1296"/>
      <c r="CP31" s="1296"/>
      <c r="CQ31" s="1296"/>
      <c r="CR31" s="1296"/>
      <c r="CS31" s="1296"/>
      <c r="CT31" s="1296"/>
      <c r="CU31" s="1296"/>
      <c r="CV31" s="1296"/>
      <c r="CW31" s="1296"/>
      <c r="CX31" s="1296"/>
      <c r="CY31" s="1296"/>
      <c r="CZ31" s="1296"/>
      <c r="DA31" s="1296"/>
      <c r="DB31" s="1296"/>
      <c r="DC31" s="1296"/>
      <c r="DD31" s="1297"/>
    </row>
    <row r="32" spans="1:139" ht="25.5" customHeight="1" x14ac:dyDescent="0.2">
      <c r="A32" s="1334" t="s">
        <v>608</v>
      </c>
      <c r="B32" s="1335"/>
      <c r="C32" s="1335"/>
      <c r="D32" s="1335"/>
      <c r="E32" s="1335"/>
      <c r="F32" s="1335"/>
      <c r="G32" s="1335"/>
      <c r="H32" s="1335"/>
      <c r="I32" s="1335"/>
      <c r="J32" s="1335"/>
      <c r="K32" s="1335"/>
      <c r="L32" s="1335"/>
      <c r="M32" s="1335"/>
      <c r="N32" s="1335"/>
      <c r="O32" s="1335"/>
      <c r="P32" s="1335"/>
      <c r="Q32" s="1335"/>
      <c r="R32" s="1335"/>
      <c r="S32" s="1335"/>
      <c r="T32" s="1335"/>
      <c r="U32" s="1335"/>
      <c r="V32" s="1335"/>
      <c r="W32" s="1335"/>
      <c r="X32" s="1335"/>
      <c r="Y32" s="1335"/>
      <c r="Z32" s="1335"/>
      <c r="AA32" s="1335"/>
      <c r="AB32" s="1335"/>
      <c r="AC32" s="1335"/>
      <c r="AD32" s="1335"/>
      <c r="AE32" s="1335"/>
      <c r="AF32" s="1335"/>
      <c r="AG32" s="1335"/>
      <c r="AH32" s="1335"/>
      <c r="AI32" s="1335"/>
      <c r="AJ32" s="1335"/>
      <c r="AK32" s="1336"/>
      <c r="AL32" s="1172" t="s">
        <v>607</v>
      </c>
      <c r="AM32" s="1174"/>
      <c r="AN32" s="1325">
        <v>4018076</v>
      </c>
      <c r="AO32" s="1325"/>
      <c r="AP32" s="1325"/>
      <c r="AQ32" s="1325"/>
      <c r="AR32" s="1325"/>
      <c r="AS32" s="1325"/>
      <c r="AT32" s="1325"/>
      <c r="AU32" s="1325"/>
      <c r="AV32" s="1325"/>
      <c r="AW32" s="1325"/>
      <c r="AX32" s="1325"/>
      <c r="AY32" s="1325"/>
      <c r="AZ32" s="1325"/>
      <c r="BA32" s="1325"/>
      <c r="BB32" s="1325"/>
      <c r="BC32" s="1325"/>
      <c r="BD32" s="1325"/>
      <c r="BE32" s="1325"/>
      <c r="BF32" s="1325"/>
      <c r="BG32" s="1325"/>
      <c r="BH32" s="1325"/>
      <c r="BI32" s="1325"/>
      <c r="BJ32" s="1326"/>
      <c r="BK32" s="1324">
        <v>7429116</v>
      </c>
      <c r="BL32" s="1325"/>
      <c r="BM32" s="1325"/>
      <c r="BN32" s="1325"/>
      <c r="BO32" s="1325"/>
      <c r="BP32" s="1325"/>
      <c r="BQ32" s="1325"/>
      <c r="BR32" s="1325"/>
      <c r="BS32" s="1325"/>
      <c r="BT32" s="1325"/>
      <c r="BU32" s="1325"/>
      <c r="BV32" s="1325"/>
      <c r="BW32" s="1325"/>
      <c r="BX32" s="1325"/>
      <c r="BY32" s="1325"/>
      <c r="BZ32" s="1325"/>
      <c r="CA32" s="1325"/>
      <c r="CB32" s="1325"/>
      <c r="CC32" s="1325"/>
      <c r="CD32" s="1325"/>
      <c r="CE32" s="1325"/>
      <c r="CF32" s="1325"/>
      <c r="CG32" s="1326"/>
      <c r="CH32" s="1327">
        <v>6773236</v>
      </c>
      <c r="CI32" s="1328"/>
      <c r="CJ32" s="1328"/>
      <c r="CK32" s="1328"/>
      <c r="CL32" s="1328"/>
      <c r="CM32" s="1328"/>
      <c r="CN32" s="1328"/>
      <c r="CO32" s="1328"/>
      <c r="CP32" s="1328"/>
      <c r="CQ32" s="1328"/>
      <c r="CR32" s="1328"/>
      <c r="CS32" s="1328"/>
      <c r="CT32" s="1328"/>
      <c r="CU32" s="1328"/>
      <c r="CV32" s="1328"/>
      <c r="CW32" s="1328"/>
      <c r="CX32" s="1328"/>
      <c r="CY32" s="1328"/>
      <c r="CZ32" s="1328"/>
      <c r="DA32" s="1328"/>
      <c r="DB32" s="1328"/>
      <c r="DC32" s="1328"/>
      <c r="DD32" s="1329"/>
    </row>
    <row r="33" spans="1:142" ht="26.25" customHeight="1" thickBot="1" x14ac:dyDescent="0.25">
      <c r="A33" s="1334" t="s">
        <v>608</v>
      </c>
      <c r="B33" s="1335"/>
      <c r="C33" s="1335"/>
      <c r="D33" s="1335"/>
      <c r="E33" s="1335"/>
      <c r="F33" s="1335"/>
      <c r="G33" s="1335"/>
      <c r="H33" s="1335"/>
      <c r="I33" s="1335"/>
      <c r="J33" s="1335"/>
      <c r="K33" s="1335"/>
      <c r="L33" s="1335"/>
      <c r="M33" s="1335"/>
      <c r="N33" s="1335"/>
      <c r="O33" s="1335"/>
      <c r="P33" s="1335"/>
      <c r="Q33" s="1335"/>
      <c r="R33" s="1335"/>
      <c r="S33" s="1335"/>
      <c r="T33" s="1335"/>
      <c r="U33" s="1335"/>
      <c r="V33" s="1335"/>
      <c r="W33" s="1335"/>
      <c r="X33" s="1335"/>
      <c r="Y33" s="1335"/>
      <c r="Z33" s="1335"/>
      <c r="AA33" s="1335"/>
      <c r="AB33" s="1335"/>
      <c r="AC33" s="1335"/>
      <c r="AD33" s="1335"/>
      <c r="AE33" s="1335"/>
      <c r="AF33" s="1335"/>
      <c r="AG33" s="1335"/>
      <c r="AH33" s="1335"/>
      <c r="AI33" s="1335"/>
      <c r="AJ33" s="1335"/>
      <c r="AK33" s="1336"/>
      <c r="AL33" s="1193" t="s">
        <v>609</v>
      </c>
      <c r="AM33" s="1195"/>
      <c r="AN33" s="708">
        <v>4018076</v>
      </c>
      <c r="AO33" s="708"/>
      <c r="AP33" s="708"/>
      <c r="AQ33" s="708"/>
      <c r="AR33" s="708"/>
      <c r="AS33" s="708"/>
      <c r="AT33" s="708"/>
      <c r="AU33" s="708"/>
      <c r="AV33" s="708"/>
      <c r="AW33" s="708"/>
      <c r="AX33" s="708"/>
      <c r="AY33" s="708"/>
      <c r="AZ33" s="708"/>
      <c r="BA33" s="708"/>
      <c r="BB33" s="708"/>
      <c r="BC33" s="708"/>
      <c r="BD33" s="708"/>
      <c r="BE33" s="708"/>
      <c r="BF33" s="708"/>
      <c r="BG33" s="708"/>
      <c r="BH33" s="708"/>
      <c r="BI33" s="708"/>
      <c r="BJ33" s="1330"/>
      <c r="BK33" s="707">
        <v>7429116</v>
      </c>
      <c r="BL33" s="708"/>
      <c r="BM33" s="708"/>
      <c r="BN33" s="708"/>
      <c r="BO33" s="708"/>
      <c r="BP33" s="708"/>
      <c r="BQ33" s="708"/>
      <c r="BR33" s="708"/>
      <c r="BS33" s="708"/>
      <c r="BT33" s="708"/>
      <c r="BU33" s="708"/>
      <c r="BV33" s="708"/>
      <c r="BW33" s="708"/>
      <c r="BX33" s="708"/>
      <c r="BY33" s="708"/>
      <c r="BZ33" s="708"/>
      <c r="CA33" s="708"/>
      <c r="CB33" s="708"/>
      <c r="CC33" s="708"/>
      <c r="CD33" s="708"/>
      <c r="CE33" s="708"/>
      <c r="CF33" s="708"/>
      <c r="CG33" s="1330"/>
      <c r="CH33" s="1331">
        <v>6773183</v>
      </c>
      <c r="CI33" s="1332"/>
      <c r="CJ33" s="1332"/>
      <c r="CK33" s="1332"/>
      <c r="CL33" s="1332"/>
      <c r="CM33" s="1332"/>
      <c r="CN33" s="1332"/>
      <c r="CO33" s="1332"/>
      <c r="CP33" s="1332"/>
      <c r="CQ33" s="1332"/>
      <c r="CR33" s="1332"/>
      <c r="CS33" s="1332"/>
      <c r="CT33" s="1332"/>
      <c r="CU33" s="1332"/>
      <c r="CV33" s="1332"/>
      <c r="CW33" s="1332"/>
      <c r="CX33" s="1332"/>
      <c r="CY33" s="1332"/>
      <c r="CZ33" s="1332"/>
      <c r="DA33" s="1332"/>
      <c r="DB33" s="1332"/>
      <c r="DC33" s="1332"/>
      <c r="DD33" s="1333"/>
    </row>
    <row r="34" spans="1:142" ht="12.75" customHeight="1" thickBot="1" x14ac:dyDescent="0.25">
      <c r="A34" s="1193" t="s">
        <v>1</v>
      </c>
      <c r="B34" s="1194"/>
      <c r="C34" s="1194"/>
      <c r="D34" s="1194"/>
      <c r="E34" s="1194"/>
      <c r="F34" s="1194"/>
      <c r="G34" s="1194"/>
      <c r="H34" s="1194"/>
      <c r="I34" s="1194"/>
      <c r="J34" s="1194"/>
      <c r="K34" s="1194"/>
      <c r="L34" s="1194"/>
      <c r="M34" s="1194"/>
      <c r="N34" s="1194"/>
      <c r="O34" s="1194"/>
      <c r="P34" s="1194"/>
      <c r="Q34" s="1194"/>
      <c r="R34" s="1194"/>
      <c r="S34" s="1194"/>
      <c r="T34" s="1194"/>
      <c r="U34" s="1194"/>
      <c r="V34" s="1194"/>
      <c r="W34" s="1194"/>
      <c r="X34" s="1194"/>
      <c r="Y34" s="1194"/>
      <c r="Z34" s="1194"/>
      <c r="AA34" s="1194"/>
      <c r="AB34" s="1194"/>
      <c r="AC34" s="1194"/>
      <c r="AD34" s="1194"/>
      <c r="AE34" s="1194"/>
      <c r="AF34" s="1194"/>
      <c r="AG34" s="1194"/>
      <c r="AH34" s="1194"/>
      <c r="AI34" s="1194"/>
      <c r="AJ34" s="1194"/>
      <c r="AK34" s="1195"/>
      <c r="AL34" s="228"/>
      <c r="AM34" s="229"/>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1"/>
      <c r="BK34" s="222"/>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1"/>
      <c r="CH34" s="230"/>
      <c r="CI34" s="231"/>
      <c r="CJ34" s="231"/>
      <c r="CK34" s="231"/>
      <c r="CL34" s="231"/>
      <c r="CM34" s="231"/>
      <c r="CN34" s="231"/>
      <c r="CO34" s="231"/>
      <c r="CP34" s="231"/>
      <c r="CQ34" s="231"/>
      <c r="CR34" s="231"/>
      <c r="CS34" s="231"/>
      <c r="CT34" s="231"/>
      <c r="CU34" s="231"/>
      <c r="CV34" s="231"/>
      <c r="CW34" s="231"/>
      <c r="CX34" s="231"/>
      <c r="CY34" s="231"/>
      <c r="CZ34" s="231"/>
      <c r="DA34" s="231"/>
      <c r="DB34" s="231"/>
      <c r="DC34" s="231"/>
      <c r="DD34" s="232"/>
    </row>
    <row r="35" spans="1:142" ht="12" customHeight="1" x14ac:dyDescent="0.2">
      <c r="A35" s="1318" t="s">
        <v>612</v>
      </c>
      <c r="B35" s="1319"/>
      <c r="C35" s="1319"/>
      <c r="D35" s="1319"/>
      <c r="E35" s="1319"/>
      <c r="F35" s="1319"/>
      <c r="G35" s="1319"/>
      <c r="H35" s="1319"/>
      <c r="I35" s="1319"/>
      <c r="J35" s="1319"/>
      <c r="K35" s="1319"/>
      <c r="L35" s="1319"/>
      <c r="M35" s="1319"/>
      <c r="N35" s="1319"/>
      <c r="O35" s="1319"/>
      <c r="P35" s="1319"/>
      <c r="Q35" s="1319"/>
      <c r="R35" s="1319"/>
      <c r="S35" s="1319"/>
      <c r="T35" s="1319"/>
      <c r="U35" s="1319"/>
      <c r="V35" s="1319"/>
      <c r="W35" s="1319"/>
      <c r="X35" s="1319"/>
      <c r="Y35" s="1319"/>
      <c r="Z35" s="1319"/>
      <c r="AA35" s="1319"/>
      <c r="AB35" s="1319"/>
      <c r="AC35" s="1319"/>
      <c r="AD35" s="1319"/>
      <c r="AE35" s="1319"/>
      <c r="AF35" s="1319"/>
      <c r="AG35" s="1319"/>
      <c r="AH35" s="1319"/>
      <c r="AI35" s="1319"/>
      <c r="AJ35" s="1319"/>
      <c r="AK35" s="1320"/>
      <c r="AL35" s="1172" t="s">
        <v>607</v>
      </c>
      <c r="AM35" s="1174"/>
      <c r="AN35" s="1325">
        <v>188</v>
      </c>
      <c r="AO35" s="1325"/>
      <c r="AP35" s="1325"/>
      <c r="AQ35" s="1325"/>
      <c r="AR35" s="1325"/>
      <c r="AS35" s="1325"/>
      <c r="AT35" s="1325"/>
      <c r="AU35" s="1325"/>
      <c r="AV35" s="1325"/>
      <c r="AW35" s="1325"/>
      <c r="AX35" s="1325"/>
      <c r="AY35" s="1325"/>
      <c r="AZ35" s="1325"/>
      <c r="BA35" s="1325"/>
      <c r="BB35" s="1325"/>
      <c r="BC35" s="1325"/>
      <c r="BD35" s="1325"/>
      <c r="BE35" s="1325"/>
      <c r="BF35" s="1325"/>
      <c r="BG35" s="1325"/>
      <c r="BH35" s="1325"/>
      <c r="BI35" s="1325"/>
      <c r="BJ35" s="1326"/>
      <c r="BK35" s="1324">
        <v>201</v>
      </c>
      <c r="BL35" s="1325"/>
      <c r="BM35" s="1325"/>
      <c r="BN35" s="1325"/>
      <c r="BO35" s="1325"/>
      <c r="BP35" s="1325"/>
      <c r="BQ35" s="1325"/>
      <c r="BR35" s="1325"/>
      <c r="BS35" s="1325"/>
      <c r="BT35" s="1325"/>
      <c r="BU35" s="1325"/>
      <c r="BV35" s="1325"/>
      <c r="BW35" s="1325"/>
      <c r="BX35" s="1325"/>
      <c r="BY35" s="1325"/>
      <c r="BZ35" s="1325"/>
      <c r="CA35" s="1325"/>
      <c r="CB35" s="1325"/>
      <c r="CC35" s="1325"/>
      <c r="CD35" s="1325"/>
      <c r="CE35" s="1325"/>
      <c r="CF35" s="1325"/>
      <c r="CG35" s="1326"/>
      <c r="CH35" s="1327">
        <v>143</v>
      </c>
      <c r="CI35" s="1328"/>
      <c r="CJ35" s="1328"/>
      <c r="CK35" s="1328"/>
      <c r="CL35" s="1328"/>
      <c r="CM35" s="1328"/>
      <c r="CN35" s="1328"/>
      <c r="CO35" s="1328"/>
      <c r="CP35" s="1328"/>
      <c r="CQ35" s="1328"/>
      <c r="CR35" s="1328"/>
      <c r="CS35" s="1328"/>
      <c r="CT35" s="1328"/>
      <c r="CU35" s="1328"/>
      <c r="CV35" s="1328"/>
      <c r="CW35" s="1328"/>
      <c r="CX35" s="1328"/>
      <c r="CY35" s="1328"/>
      <c r="CZ35" s="1328"/>
      <c r="DA35" s="1328"/>
      <c r="DB35" s="1328"/>
      <c r="DC35" s="1328"/>
      <c r="DD35" s="1329"/>
    </row>
    <row r="36" spans="1:142" ht="26.25" customHeight="1" thickBot="1" x14ac:dyDescent="0.25">
      <c r="A36" s="1321"/>
      <c r="B36" s="1322"/>
      <c r="C36" s="1322"/>
      <c r="D36" s="1322"/>
      <c r="E36" s="1322"/>
      <c r="F36" s="1322"/>
      <c r="G36" s="1322"/>
      <c r="H36" s="1322"/>
      <c r="I36" s="1322"/>
      <c r="J36" s="1322"/>
      <c r="K36" s="1322"/>
      <c r="L36" s="1322"/>
      <c r="M36" s="1322"/>
      <c r="N36" s="1322"/>
      <c r="O36" s="1322"/>
      <c r="P36" s="1322"/>
      <c r="Q36" s="1322"/>
      <c r="R36" s="1322"/>
      <c r="S36" s="1322"/>
      <c r="T36" s="1322"/>
      <c r="U36" s="1322"/>
      <c r="V36" s="1322"/>
      <c r="W36" s="1322"/>
      <c r="X36" s="1322"/>
      <c r="Y36" s="1322"/>
      <c r="Z36" s="1322"/>
      <c r="AA36" s="1322"/>
      <c r="AB36" s="1322"/>
      <c r="AC36" s="1322"/>
      <c r="AD36" s="1322"/>
      <c r="AE36" s="1322"/>
      <c r="AF36" s="1322"/>
      <c r="AG36" s="1322"/>
      <c r="AH36" s="1322"/>
      <c r="AI36" s="1322"/>
      <c r="AJ36" s="1322"/>
      <c r="AK36" s="1323"/>
      <c r="AL36" s="1193" t="s">
        <v>609</v>
      </c>
      <c r="AM36" s="1195"/>
      <c r="AN36" s="708">
        <v>188</v>
      </c>
      <c r="AO36" s="708"/>
      <c r="AP36" s="708"/>
      <c r="AQ36" s="708"/>
      <c r="AR36" s="708"/>
      <c r="AS36" s="708"/>
      <c r="AT36" s="708"/>
      <c r="AU36" s="708"/>
      <c r="AV36" s="708"/>
      <c r="AW36" s="708"/>
      <c r="AX36" s="708"/>
      <c r="AY36" s="708"/>
      <c r="AZ36" s="708"/>
      <c r="BA36" s="708"/>
      <c r="BB36" s="708"/>
      <c r="BC36" s="708"/>
      <c r="BD36" s="708"/>
      <c r="BE36" s="708"/>
      <c r="BF36" s="708"/>
      <c r="BG36" s="708"/>
      <c r="BH36" s="708"/>
      <c r="BI36" s="708"/>
      <c r="BJ36" s="1330"/>
      <c r="BK36" s="707">
        <v>201</v>
      </c>
      <c r="BL36" s="708"/>
      <c r="BM36" s="708"/>
      <c r="BN36" s="708"/>
      <c r="BO36" s="708"/>
      <c r="BP36" s="708"/>
      <c r="BQ36" s="708"/>
      <c r="BR36" s="708"/>
      <c r="BS36" s="708"/>
      <c r="BT36" s="708"/>
      <c r="BU36" s="708"/>
      <c r="BV36" s="708"/>
      <c r="BW36" s="708"/>
      <c r="BX36" s="708"/>
      <c r="BY36" s="708"/>
      <c r="BZ36" s="708"/>
      <c r="CA36" s="708"/>
      <c r="CB36" s="708"/>
      <c r="CC36" s="708"/>
      <c r="CD36" s="708"/>
      <c r="CE36" s="708"/>
      <c r="CF36" s="708"/>
      <c r="CG36" s="1330"/>
      <c r="CH36" s="1331">
        <v>143</v>
      </c>
      <c r="CI36" s="1332"/>
      <c r="CJ36" s="1332"/>
      <c r="CK36" s="1332"/>
      <c r="CL36" s="1332"/>
      <c r="CM36" s="1332"/>
      <c r="CN36" s="1332"/>
      <c r="CO36" s="1332"/>
      <c r="CP36" s="1332"/>
      <c r="CQ36" s="1332"/>
      <c r="CR36" s="1332"/>
      <c r="CS36" s="1332"/>
      <c r="CT36" s="1332"/>
      <c r="CU36" s="1332"/>
      <c r="CV36" s="1332"/>
      <c r="CW36" s="1332"/>
      <c r="CX36" s="1332"/>
      <c r="CY36" s="1332"/>
      <c r="CZ36" s="1332"/>
      <c r="DA36" s="1332"/>
      <c r="DB36" s="1332"/>
      <c r="DC36" s="1332"/>
      <c r="DD36" s="1333"/>
    </row>
    <row r="37" spans="1:142" ht="12" customHeight="1" x14ac:dyDescent="0.2">
      <c r="A37" s="1318" t="s">
        <v>613</v>
      </c>
      <c r="B37" s="1319"/>
      <c r="C37" s="1319"/>
      <c r="D37" s="1319"/>
      <c r="E37" s="1319"/>
      <c r="F37" s="1319"/>
      <c r="G37" s="1319"/>
      <c r="H37" s="1319"/>
      <c r="I37" s="1319"/>
      <c r="J37" s="1319"/>
      <c r="K37" s="1319"/>
      <c r="L37" s="1319"/>
      <c r="M37" s="1319"/>
      <c r="N37" s="1319"/>
      <c r="O37" s="1319"/>
      <c r="P37" s="1319"/>
      <c r="Q37" s="1319"/>
      <c r="R37" s="1319"/>
      <c r="S37" s="1319"/>
      <c r="T37" s="1319"/>
      <c r="U37" s="1319"/>
      <c r="V37" s="1319"/>
      <c r="W37" s="1319"/>
      <c r="X37" s="1319"/>
      <c r="Y37" s="1319"/>
      <c r="Z37" s="1319"/>
      <c r="AA37" s="1319"/>
      <c r="AB37" s="1319"/>
      <c r="AC37" s="1319"/>
      <c r="AD37" s="1319"/>
      <c r="AE37" s="1319"/>
      <c r="AF37" s="1319"/>
      <c r="AG37" s="1319"/>
      <c r="AH37" s="1319"/>
      <c r="AI37" s="1319"/>
      <c r="AJ37" s="1319"/>
      <c r="AK37" s="1320"/>
      <c r="AL37" s="1172" t="s">
        <v>607</v>
      </c>
      <c r="AM37" s="1174"/>
      <c r="AN37" s="1325">
        <v>14012</v>
      </c>
      <c r="AO37" s="1325"/>
      <c r="AP37" s="1325"/>
      <c r="AQ37" s="1325"/>
      <c r="AR37" s="1325"/>
      <c r="AS37" s="1325"/>
      <c r="AT37" s="1325"/>
      <c r="AU37" s="1325"/>
      <c r="AV37" s="1325"/>
      <c r="AW37" s="1325"/>
      <c r="AX37" s="1325"/>
      <c r="AY37" s="1325"/>
      <c r="AZ37" s="1325"/>
      <c r="BA37" s="1325"/>
      <c r="BB37" s="1325"/>
      <c r="BC37" s="1325"/>
      <c r="BD37" s="1325"/>
      <c r="BE37" s="1325"/>
      <c r="BF37" s="1325"/>
      <c r="BG37" s="1325"/>
      <c r="BH37" s="1325"/>
      <c r="BI37" s="1325"/>
      <c r="BJ37" s="1326"/>
      <c r="BK37" s="1324">
        <v>545104</v>
      </c>
      <c r="BL37" s="1325"/>
      <c r="BM37" s="1325"/>
      <c r="BN37" s="1325"/>
      <c r="BO37" s="1325"/>
      <c r="BP37" s="1325"/>
      <c r="BQ37" s="1325"/>
      <c r="BR37" s="1325"/>
      <c r="BS37" s="1325"/>
      <c r="BT37" s="1325"/>
      <c r="BU37" s="1325"/>
      <c r="BV37" s="1325"/>
      <c r="BW37" s="1325"/>
      <c r="BX37" s="1325"/>
      <c r="BY37" s="1325"/>
      <c r="BZ37" s="1325"/>
      <c r="CA37" s="1325"/>
      <c r="CB37" s="1325"/>
      <c r="CC37" s="1325"/>
      <c r="CD37" s="1325"/>
      <c r="CE37" s="1325"/>
      <c r="CF37" s="1325"/>
      <c r="CG37" s="1326"/>
      <c r="CH37" s="1327">
        <v>70837</v>
      </c>
      <c r="CI37" s="1328"/>
      <c r="CJ37" s="1328"/>
      <c r="CK37" s="1328"/>
      <c r="CL37" s="1328"/>
      <c r="CM37" s="1328"/>
      <c r="CN37" s="1328"/>
      <c r="CO37" s="1328"/>
      <c r="CP37" s="1328"/>
      <c r="CQ37" s="1328"/>
      <c r="CR37" s="1328"/>
      <c r="CS37" s="1328"/>
      <c r="CT37" s="1328"/>
      <c r="CU37" s="1328"/>
      <c r="CV37" s="1328"/>
      <c r="CW37" s="1328"/>
      <c r="CX37" s="1328"/>
      <c r="CY37" s="1328"/>
      <c r="CZ37" s="1328"/>
      <c r="DA37" s="1328"/>
      <c r="DB37" s="1328"/>
      <c r="DC37" s="1328"/>
      <c r="DD37" s="1329"/>
    </row>
    <row r="38" spans="1:142" ht="25.5" customHeight="1" thickBot="1" x14ac:dyDescent="0.25">
      <c r="A38" s="1321"/>
      <c r="B38" s="1322"/>
      <c r="C38" s="1322"/>
      <c r="D38" s="1322"/>
      <c r="E38" s="1322"/>
      <c r="F38" s="1322"/>
      <c r="G38" s="1322"/>
      <c r="H38" s="1322"/>
      <c r="I38" s="1322"/>
      <c r="J38" s="1322"/>
      <c r="K38" s="1322"/>
      <c r="L38" s="1322"/>
      <c r="M38" s="1322"/>
      <c r="N38" s="1322"/>
      <c r="O38" s="1322"/>
      <c r="P38" s="1322"/>
      <c r="Q38" s="1322"/>
      <c r="R38" s="1322"/>
      <c r="S38" s="1322"/>
      <c r="T38" s="1322"/>
      <c r="U38" s="1322"/>
      <c r="V38" s="1322"/>
      <c r="W38" s="1322"/>
      <c r="X38" s="1322"/>
      <c r="Y38" s="1322"/>
      <c r="Z38" s="1322"/>
      <c r="AA38" s="1322"/>
      <c r="AB38" s="1322"/>
      <c r="AC38" s="1322"/>
      <c r="AD38" s="1322"/>
      <c r="AE38" s="1322"/>
      <c r="AF38" s="1322"/>
      <c r="AG38" s="1322"/>
      <c r="AH38" s="1322"/>
      <c r="AI38" s="1322"/>
      <c r="AJ38" s="1322"/>
      <c r="AK38" s="1323"/>
      <c r="AL38" s="1193" t="s">
        <v>609</v>
      </c>
      <c r="AM38" s="1195"/>
      <c r="AN38" s="708">
        <v>14012</v>
      </c>
      <c r="AO38" s="708"/>
      <c r="AP38" s="708"/>
      <c r="AQ38" s="708"/>
      <c r="AR38" s="708"/>
      <c r="AS38" s="708"/>
      <c r="AT38" s="708"/>
      <c r="AU38" s="708"/>
      <c r="AV38" s="708"/>
      <c r="AW38" s="708"/>
      <c r="AX38" s="708"/>
      <c r="AY38" s="708"/>
      <c r="AZ38" s="708"/>
      <c r="BA38" s="708"/>
      <c r="BB38" s="708"/>
      <c r="BC38" s="708"/>
      <c r="BD38" s="708"/>
      <c r="BE38" s="708"/>
      <c r="BF38" s="708"/>
      <c r="BG38" s="708"/>
      <c r="BH38" s="708"/>
      <c r="BI38" s="708"/>
      <c r="BJ38" s="1330"/>
      <c r="BK38" s="707">
        <v>545104</v>
      </c>
      <c r="BL38" s="708"/>
      <c r="BM38" s="708"/>
      <c r="BN38" s="708"/>
      <c r="BO38" s="708"/>
      <c r="BP38" s="708"/>
      <c r="BQ38" s="708"/>
      <c r="BR38" s="708"/>
      <c r="BS38" s="708"/>
      <c r="BT38" s="708"/>
      <c r="BU38" s="708"/>
      <c r="BV38" s="708"/>
      <c r="BW38" s="708"/>
      <c r="BX38" s="708"/>
      <c r="BY38" s="708"/>
      <c r="BZ38" s="708"/>
      <c r="CA38" s="708"/>
      <c r="CB38" s="708"/>
      <c r="CC38" s="708"/>
      <c r="CD38" s="708"/>
      <c r="CE38" s="708"/>
      <c r="CF38" s="708"/>
      <c r="CG38" s="1330"/>
      <c r="CH38" s="1331">
        <v>70837</v>
      </c>
      <c r="CI38" s="1332"/>
      <c r="CJ38" s="1332"/>
      <c r="CK38" s="1332"/>
      <c r="CL38" s="1332"/>
      <c r="CM38" s="1332"/>
      <c r="CN38" s="1332"/>
      <c r="CO38" s="1332"/>
      <c r="CP38" s="1332"/>
      <c r="CQ38" s="1332"/>
      <c r="CR38" s="1332"/>
      <c r="CS38" s="1332"/>
      <c r="CT38" s="1332"/>
      <c r="CU38" s="1332"/>
      <c r="CV38" s="1332"/>
      <c r="CW38" s="1332"/>
      <c r="CX38" s="1332"/>
      <c r="CY38" s="1332"/>
      <c r="CZ38" s="1332"/>
      <c r="DA38" s="1332"/>
      <c r="DB38" s="1332"/>
      <c r="DC38" s="1332"/>
      <c r="DD38" s="1333"/>
    </row>
    <row r="39" spans="1:142" ht="12" customHeight="1" x14ac:dyDescent="0.2">
      <c r="A39" s="1318" t="s">
        <v>614</v>
      </c>
      <c r="B39" s="1319"/>
      <c r="C39" s="1319"/>
      <c r="D39" s="1319"/>
      <c r="E39" s="1319"/>
      <c r="F39" s="1319"/>
      <c r="G39" s="1319"/>
      <c r="H39" s="1319"/>
      <c r="I39" s="1319"/>
      <c r="J39" s="1319"/>
      <c r="K39" s="1319"/>
      <c r="L39" s="1319"/>
      <c r="M39" s="1319"/>
      <c r="N39" s="1319"/>
      <c r="O39" s="1319"/>
      <c r="P39" s="1319"/>
      <c r="Q39" s="1319"/>
      <c r="R39" s="1319"/>
      <c r="S39" s="1319"/>
      <c r="T39" s="1319"/>
      <c r="U39" s="1319"/>
      <c r="V39" s="1319"/>
      <c r="W39" s="1319"/>
      <c r="X39" s="1319"/>
      <c r="Y39" s="1319"/>
      <c r="Z39" s="1319"/>
      <c r="AA39" s="1319"/>
      <c r="AB39" s="1319"/>
      <c r="AC39" s="1319"/>
      <c r="AD39" s="1319"/>
      <c r="AE39" s="1319"/>
      <c r="AF39" s="1319"/>
      <c r="AG39" s="1319"/>
      <c r="AH39" s="1319"/>
      <c r="AI39" s="1319"/>
      <c r="AJ39" s="1319"/>
      <c r="AK39" s="1320"/>
      <c r="AL39" s="1172" t="s">
        <v>607</v>
      </c>
      <c r="AM39" s="1174"/>
      <c r="AN39" s="1325">
        <v>53853</v>
      </c>
      <c r="AO39" s="1325"/>
      <c r="AP39" s="1325"/>
      <c r="AQ39" s="1325"/>
      <c r="AR39" s="1325"/>
      <c r="AS39" s="1325"/>
      <c r="AT39" s="1325"/>
      <c r="AU39" s="1325"/>
      <c r="AV39" s="1325"/>
      <c r="AW39" s="1325"/>
      <c r="AX39" s="1325"/>
      <c r="AY39" s="1325"/>
      <c r="AZ39" s="1325"/>
      <c r="BA39" s="1325"/>
      <c r="BB39" s="1325"/>
      <c r="BC39" s="1325"/>
      <c r="BD39" s="1325"/>
      <c r="BE39" s="1325"/>
      <c r="BF39" s="1325"/>
      <c r="BG39" s="1325"/>
      <c r="BH39" s="1325"/>
      <c r="BI39" s="1325"/>
      <c r="BJ39" s="1326"/>
      <c r="BK39" s="1324">
        <v>2678</v>
      </c>
      <c r="BL39" s="1325"/>
      <c r="BM39" s="1325"/>
      <c r="BN39" s="1325"/>
      <c r="BO39" s="1325"/>
      <c r="BP39" s="1325"/>
      <c r="BQ39" s="1325"/>
      <c r="BR39" s="1325"/>
      <c r="BS39" s="1325"/>
      <c r="BT39" s="1325"/>
      <c r="BU39" s="1325"/>
      <c r="BV39" s="1325"/>
      <c r="BW39" s="1325"/>
      <c r="BX39" s="1325"/>
      <c r="BY39" s="1325"/>
      <c r="BZ39" s="1325"/>
      <c r="CA39" s="1325"/>
      <c r="CB39" s="1325"/>
      <c r="CC39" s="1325"/>
      <c r="CD39" s="1325"/>
      <c r="CE39" s="1325"/>
      <c r="CF39" s="1325"/>
      <c r="CG39" s="1326"/>
      <c r="CH39" s="1327">
        <v>940</v>
      </c>
      <c r="CI39" s="1328"/>
      <c r="CJ39" s="1328"/>
      <c r="CK39" s="1328"/>
      <c r="CL39" s="1328"/>
      <c r="CM39" s="1328"/>
      <c r="CN39" s="1328"/>
      <c r="CO39" s="1328"/>
      <c r="CP39" s="1328"/>
      <c r="CQ39" s="1328"/>
      <c r="CR39" s="1328"/>
      <c r="CS39" s="1328"/>
      <c r="CT39" s="1328"/>
      <c r="CU39" s="1328"/>
      <c r="CV39" s="1328"/>
      <c r="CW39" s="1328"/>
      <c r="CX39" s="1328"/>
      <c r="CY39" s="1328"/>
      <c r="CZ39" s="1328"/>
      <c r="DA39" s="1328"/>
      <c r="DB39" s="1328"/>
      <c r="DC39" s="1328"/>
      <c r="DD39" s="1329"/>
    </row>
    <row r="40" spans="1:142" ht="24.75" customHeight="1" thickBot="1" x14ac:dyDescent="0.25">
      <c r="A40" s="1321"/>
      <c r="B40" s="1322"/>
      <c r="C40" s="1322"/>
      <c r="D40" s="1322"/>
      <c r="E40" s="1322"/>
      <c r="F40" s="1322"/>
      <c r="G40" s="1322"/>
      <c r="H40" s="1322"/>
      <c r="I40" s="1322"/>
      <c r="J40" s="1322"/>
      <c r="K40" s="1322"/>
      <c r="L40" s="1322"/>
      <c r="M40" s="1322"/>
      <c r="N40" s="1322"/>
      <c r="O40" s="1322"/>
      <c r="P40" s="1322"/>
      <c r="Q40" s="1322"/>
      <c r="R40" s="1322"/>
      <c r="S40" s="1322"/>
      <c r="T40" s="1322"/>
      <c r="U40" s="1322"/>
      <c r="V40" s="1322"/>
      <c r="W40" s="1322"/>
      <c r="X40" s="1322"/>
      <c r="Y40" s="1322"/>
      <c r="Z40" s="1322"/>
      <c r="AA40" s="1322"/>
      <c r="AB40" s="1322"/>
      <c r="AC40" s="1322"/>
      <c r="AD40" s="1322"/>
      <c r="AE40" s="1322"/>
      <c r="AF40" s="1322"/>
      <c r="AG40" s="1322"/>
      <c r="AH40" s="1322"/>
      <c r="AI40" s="1322"/>
      <c r="AJ40" s="1322"/>
      <c r="AK40" s="1323"/>
      <c r="AL40" s="1193" t="s">
        <v>609</v>
      </c>
      <c r="AM40" s="1195"/>
      <c r="AN40" s="708">
        <v>53853</v>
      </c>
      <c r="AO40" s="708"/>
      <c r="AP40" s="708"/>
      <c r="AQ40" s="708"/>
      <c r="AR40" s="708"/>
      <c r="AS40" s="708"/>
      <c r="AT40" s="708"/>
      <c r="AU40" s="708"/>
      <c r="AV40" s="708"/>
      <c r="AW40" s="708"/>
      <c r="AX40" s="708"/>
      <c r="AY40" s="708"/>
      <c r="AZ40" s="708"/>
      <c r="BA40" s="708"/>
      <c r="BB40" s="708"/>
      <c r="BC40" s="708"/>
      <c r="BD40" s="708"/>
      <c r="BE40" s="708"/>
      <c r="BF40" s="708"/>
      <c r="BG40" s="708"/>
      <c r="BH40" s="708"/>
      <c r="BI40" s="708"/>
      <c r="BJ40" s="1330"/>
      <c r="BK40" s="707">
        <v>2678</v>
      </c>
      <c r="BL40" s="708"/>
      <c r="BM40" s="708"/>
      <c r="BN40" s="708"/>
      <c r="BO40" s="708"/>
      <c r="BP40" s="708"/>
      <c r="BQ40" s="708"/>
      <c r="BR40" s="708"/>
      <c r="BS40" s="708"/>
      <c r="BT40" s="708"/>
      <c r="BU40" s="708"/>
      <c r="BV40" s="708"/>
      <c r="BW40" s="708"/>
      <c r="BX40" s="708"/>
      <c r="BY40" s="708"/>
      <c r="BZ40" s="708"/>
      <c r="CA40" s="708"/>
      <c r="CB40" s="708"/>
      <c r="CC40" s="708"/>
      <c r="CD40" s="708"/>
      <c r="CE40" s="708"/>
      <c r="CF40" s="708"/>
      <c r="CG40" s="1330"/>
      <c r="CH40" s="1331">
        <v>940</v>
      </c>
      <c r="CI40" s="1332"/>
      <c r="CJ40" s="1332"/>
      <c r="CK40" s="1332"/>
      <c r="CL40" s="1332"/>
      <c r="CM40" s="1332"/>
      <c r="CN40" s="1332"/>
      <c r="CO40" s="1332"/>
      <c r="CP40" s="1332"/>
      <c r="CQ40" s="1332"/>
      <c r="CR40" s="1332"/>
      <c r="CS40" s="1332"/>
      <c r="CT40" s="1332"/>
      <c r="CU40" s="1332"/>
      <c r="CV40" s="1332"/>
      <c r="CW40" s="1332"/>
      <c r="CX40" s="1332"/>
      <c r="CY40" s="1332"/>
      <c r="CZ40" s="1332"/>
      <c r="DA40" s="1332"/>
      <c r="DB40" s="1332"/>
      <c r="DC40" s="1332"/>
      <c r="DD40" s="1333"/>
    </row>
    <row r="41" spans="1:142" ht="12" customHeight="1" x14ac:dyDescent="0.2">
      <c r="A41" s="1318" t="s">
        <v>615</v>
      </c>
      <c r="B41" s="1319"/>
      <c r="C41" s="1319"/>
      <c r="D41" s="1319"/>
      <c r="E41" s="1319"/>
      <c r="F41" s="1319"/>
      <c r="G41" s="1319"/>
      <c r="H41" s="1319"/>
      <c r="I41" s="1319"/>
      <c r="J41" s="1319"/>
      <c r="K41" s="1319"/>
      <c r="L41" s="1319"/>
      <c r="M41" s="1319"/>
      <c r="N41" s="1319"/>
      <c r="O41" s="1319"/>
      <c r="P41" s="1319"/>
      <c r="Q41" s="1319"/>
      <c r="R41" s="1319"/>
      <c r="S41" s="1319"/>
      <c r="T41" s="1319"/>
      <c r="U41" s="1319"/>
      <c r="V41" s="1319"/>
      <c r="W41" s="1319"/>
      <c r="X41" s="1319"/>
      <c r="Y41" s="1319"/>
      <c r="Z41" s="1319"/>
      <c r="AA41" s="1319"/>
      <c r="AB41" s="1319"/>
      <c r="AC41" s="1319"/>
      <c r="AD41" s="1319"/>
      <c r="AE41" s="1319"/>
      <c r="AF41" s="1319"/>
      <c r="AG41" s="1319"/>
      <c r="AH41" s="1319"/>
      <c r="AI41" s="1319"/>
      <c r="AJ41" s="1319"/>
      <c r="AK41" s="1320"/>
      <c r="AL41" s="1172" t="s">
        <v>607</v>
      </c>
      <c r="AM41" s="1174"/>
      <c r="AN41" s="1325">
        <v>3878531</v>
      </c>
      <c r="AO41" s="1325"/>
      <c r="AP41" s="1325"/>
      <c r="AQ41" s="1325"/>
      <c r="AR41" s="1325"/>
      <c r="AS41" s="1325"/>
      <c r="AT41" s="1325"/>
      <c r="AU41" s="1325"/>
      <c r="AV41" s="1325"/>
      <c r="AW41" s="1325"/>
      <c r="AX41" s="1325"/>
      <c r="AY41" s="1325"/>
      <c r="AZ41" s="1325"/>
      <c r="BA41" s="1325"/>
      <c r="BB41" s="1325"/>
      <c r="BC41" s="1325"/>
      <c r="BD41" s="1325"/>
      <c r="BE41" s="1325"/>
      <c r="BF41" s="1325"/>
      <c r="BG41" s="1325"/>
      <c r="BH41" s="1325"/>
      <c r="BI41" s="1325"/>
      <c r="BJ41" s="1326"/>
      <c r="BK41" s="1324">
        <v>6866483</v>
      </c>
      <c r="BL41" s="1325"/>
      <c r="BM41" s="1325"/>
      <c r="BN41" s="1325"/>
      <c r="BO41" s="1325"/>
      <c r="BP41" s="1325"/>
      <c r="BQ41" s="1325"/>
      <c r="BR41" s="1325"/>
      <c r="BS41" s="1325"/>
      <c r="BT41" s="1325"/>
      <c r="BU41" s="1325"/>
      <c r="BV41" s="1325"/>
      <c r="BW41" s="1325"/>
      <c r="BX41" s="1325"/>
      <c r="BY41" s="1325"/>
      <c r="BZ41" s="1325"/>
      <c r="CA41" s="1325"/>
      <c r="CB41" s="1325"/>
      <c r="CC41" s="1325"/>
      <c r="CD41" s="1325"/>
      <c r="CE41" s="1325"/>
      <c r="CF41" s="1325"/>
      <c r="CG41" s="1326"/>
      <c r="CH41" s="1327">
        <v>6658117</v>
      </c>
      <c r="CI41" s="1328"/>
      <c r="CJ41" s="1328"/>
      <c r="CK41" s="1328"/>
      <c r="CL41" s="1328"/>
      <c r="CM41" s="1328"/>
      <c r="CN41" s="1328"/>
      <c r="CO41" s="1328"/>
      <c r="CP41" s="1328"/>
      <c r="CQ41" s="1328"/>
      <c r="CR41" s="1328"/>
      <c r="CS41" s="1328"/>
      <c r="CT41" s="1328"/>
      <c r="CU41" s="1328"/>
      <c r="CV41" s="1328"/>
      <c r="CW41" s="1328"/>
      <c r="CX41" s="1328"/>
      <c r="CY41" s="1328"/>
      <c r="CZ41" s="1328"/>
      <c r="DA41" s="1328"/>
      <c r="DB41" s="1328"/>
      <c r="DC41" s="1328"/>
      <c r="DD41" s="1329"/>
    </row>
    <row r="42" spans="1:142" ht="24" customHeight="1" thickBot="1" x14ac:dyDescent="0.25">
      <c r="A42" s="1321"/>
      <c r="B42" s="1322"/>
      <c r="C42" s="1322"/>
      <c r="D42" s="1322"/>
      <c r="E42" s="1322"/>
      <c r="F42" s="1322"/>
      <c r="G42" s="1322"/>
      <c r="H42" s="1322"/>
      <c r="I42" s="1322"/>
      <c r="J42" s="1322"/>
      <c r="K42" s="1322"/>
      <c r="L42" s="1322"/>
      <c r="M42" s="1322"/>
      <c r="N42" s="1322"/>
      <c r="O42" s="1322"/>
      <c r="P42" s="1322"/>
      <c r="Q42" s="1322"/>
      <c r="R42" s="1322"/>
      <c r="S42" s="1322"/>
      <c r="T42" s="1322"/>
      <c r="U42" s="1322"/>
      <c r="V42" s="1322"/>
      <c r="W42" s="1322"/>
      <c r="X42" s="1322"/>
      <c r="Y42" s="1322"/>
      <c r="Z42" s="1322"/>
      <c r="AA42" s="1322"/>
      <c r="AB42" s="1322"/>
      <c r="AC42" s="1322"/>
      <c r="AD42" s="1322"/>
      <c r="AE42" s="1322"/>
      <c r="AF42" s="1322"/>
      <c r="AG42" s="1322"/>
      <c r="AH42" s="1322"/>
      <c r="AI42" s="1322"/>
      <c r="AJ42" s="1322"/>
      <c r="AK42" s="1323"/>
      <c r="AL42" s="1193" t="s">
        <v>609</v>
      </c>
      <c r="AM42" s="1195"/>
      <c r="AN42" s="708">
        <v>3878531</v>
      </c>
      <c r="AO42" s="708"/>
      <c r="AP42" s="708"/>
      <c r="AQ42" s="708"/>
      <c r="AR42" s="708"/>
      <c r="AS42" s="708"/>
      <c r="AT42" s="708"/>
      <c r="AU42" s="708"/>
      <c r="AV42" s="708"/>
      <c r="AW42" s="708"/>
      <c r="AX42" s="708"/>
      <c r="AY42" s="708"/>
      <c r="AZ42" s="708"/>
      <c r="BA42" s="708"/>
      <c r="BB42" s="708"/>
      <c r="BC42" s="708"/>
      <c r="BD42" s="708"/>
      <c r="BE42" s="708"/>
      <c r="BF42" s="708"/>
      <c r="BG42" s="708"/>
      <c r="BH42" s="708"/>
      <c r="BI42" s="708"/>
      <c r="BJ42" s="1330"/>
      <c r="BK42" s="707">
        <v>6866483</v>
      </c>
      <c r="BL42" s="708"/>
      <c r="BM42" s="708"/>
      <c r="BN42" s="708"/>
      <c r="BO42" s="708"/>
      <c r="BP42" s="708"/>
      <c r="BQ42" s="708"/>
      <c r="BR42" s="708"/>
      <c r="BS42" s="708"/>
      <c r="BT42" s="708"/>
      <c r="BU42" s="708"/>
      <c r="BV42" s="708"/>
      <c r="BW42" s="708"/>
      <c r="BX42" s="708"/>
      <c r="BY42" s="708"/>
      <c r="BZ42" s="708"/>
      <c r="CA42" s="708"/>
      <c r="CB42" s="708"/>
      <c r="CC42" s="708"/>
      <c r="CD42" s="708"/>
      <c r="CE42" s="708"/>
      <c r="CF42" s="708"/>
      <c r="CG42" s="1330"/>
      <c r="CH42" s="1331">
        <v>6658117</v>
      </c>
      <c r="CI42" s="1332"/>
      <c r="CJ42" s="1332"/>
      <c r="CK42" s="1332"/>
      <c r="CL42" s="1332"/>
      <c r="CM42" s="1332"/>
      <c r="CN42" s="1332"/>
      <c r="CO42" s="1332"/>
      <c r="CP42" s="1332"/>
      <c r="CQ42" s="1332"/>
      <c r="CR42" s="1332"/>
      <c r="CS42" s="1332"/>
      <c r="CT42" s="1332"/>
      <c r="CU42" s="1332"/>
      <c r="CV42" s="1332"/>
      <c r="CW42" s="1332"/>
      <c r="CX42" s="1332"/>
      <c r="CY42" s="1332"/>
      <c r="CZ42" s="1332"/>
      <c r="DA42" s="1332"/>
      <c r="DB42" s="1332"/>
      <c r="DC42" s="1332"/>
      <c r="DD42" s="1333"/>
    </row>
    <row r="43" spans="1:142" ht="12" customHeight="1" x14ac:dyDescent="0.2">
      <c r="A43" s="1318" t="s">
        <v>616</v>
      </c>
      <c r="B43" s="1319"/>
      <c r="C43" s="1319"/>
      <c r="D43" s="1319"/>
      <c r="E43" s="1319"/>
      <c r="F43" s="1319"/>
      <c r="G43" s="1319"/>
      <c r="H43" s="1319"/>
      <c r="I43" s="1319"/>
      <c r="J43" s="1319"/>
      <c r="K43" s="1319"/>
      <c r="L43" s="1319"/>
      <c r="M43" s="1319"/>
      <c r="N43" s="1319"/>
      <c r="O43" s="1319"/>
      <c r="P43" s="1319"/>
      <c r="Q43" s="1319"/>
      <c r="R43" s="1319"/>
      <c r="S43" s="1319"/>
      <c r="T43" s="1319"/>
      <c r="U43" s="1319"/>
      <c r="V43" s="1319"/>
      <c r="W43" s="1319"/>
      <c r="X43" s="1319"/>
      <c r="Y43" s="1319"/>
      <c r="Z43" s="1319"/>
      <c r="AA43" s="1319"/>
      <c r="AB43" s="1319"/>
      <c r="AC43" s="1319"/>
      <c r="AD43" s="1319"/>
      <c r="AE43" s="1319"/>
      <c r="AF43" s="1319"/>
      <c r="AG43" s="1319"/>
      <c r="AH43" s="1319"/>
      <c r="AI43" s="1319"/>
      <c r="AJ43" s="1319"/>
      <c r="AK43" s="1320"/>
      <c r="AL43" s="1172" t="s">
        <v>607</v>
      </c>
      <c r="AM43" s="1174"/>
      <c r="AN43" s="1325">
        <v>0</v>
      </c>
      <c r="AO43" s="1325"/>
      <c r="AP43" s="1325"/>
      <c r="AQ43" s="1325"/>
      <c r="AR43" s="1325"/>
      <c r="AS43" s="1325"/>
      <c r="AT43" s="1325"/>
      <c r="AU43" s="1325"/>
      <c r="AV43" s="1325"/>
      <c r="AW43" s="1325"/>
      <c r="AX43" s="1325"/>
      <c r="AY43" s="1325"/>
      <c r="AZ43" s="1325"/>
      <c r="BA43" s="1325"/>
      <c r="BB43" s="1325"/>
      <c r="BC43" s="1325"/>
      <c r="BD43" s="1325"/>
      <c r="BE43" s="1325"/>
      <c r="BF43" s="1325"/>
      <c r="BG43" s="1325"/>
      <c r="BH43" s="1325"/>
      <c r="BI43" s="1325"/>
      <c r="BJ43" s="1326"/>
      <c r="BK43" s="1324">
        <v>7000</v>
      </c>
      <c r="BL43" s="1325"/>
      <c r="BM43" s="1325"/>
      <c r="BN43" s="1325"/>
      <c r="BO43" s="1325"/>
      <c r="BP43" s="1325"/>
      <c r="BQ43" s="1325"/>
      <c r="BR43" s="1325"/>
      <c r="BS43" s="1325"/>
      <c r="BT43" s="1325"/>
      <c r="BU43" s="1325"/>
      <c r="BV43" s="1325"/>
      <c r="BW43" s="1325"/>
      <c r="BX43" s="1325"/>
      <c r="BY43" s="1325"/>
      <c r="BZ43" s="1325"/>
      <c r="CA43" s="1325"/>
      <c r="CB43" s="1325"/>
      <c r="CC43" s="1325"/>
      <c r="CD43" s="1325"/>
      <c r="CE43" s="1325"/>
      <c r="CF43" s="1325"/>
      <c r="CG43" s="1326"/>
      <c r="CH43" s="1327">
        <v>8903</v>
      </c>
      <c r="CI43" s="1328"/>
      <c r="CJ43" s="1328"/>
      <c r="CK43" s="1328"/>
      <c r="CL43" s="1328"/>
      <c r="CM43" s="1328"/>
      <c r="CN43" s="1328"/>
      <c r="CO43" s="1328"/>
      <c r="CP43" s="1328"/>
      <c r="CQ43" s="1328"/>
      <c r="CR43" s="1328"/>
      <c r="CS43" s="1328"/>
      <c r="CT43" s="1328"/>
      <c r="CU43" s="1328"/>
      <c r="CV43" s="1328"/>
      <c r="CW43" s="1328"/>
      <c r="CX43" s="1328"/>
      <c r="CY43" s="1328"/>
      <c r="CZ43" s="1328"/>
      <c r="DA43" s="1328"/>
      <c r="DB43" s="1328"/>
      <c r="DC43" s="1328"/>
      <c r="DD43" s="1329"/>
    </row>
    <row r="44" spans="1:142" ht="25.5" customHeight="1" thickBot="1" x14ac:dyDescent="0.25">
      <c r="A44" s="1321"/>
      <c r="B44" s="1322"/>
      <c r="C44" s="1322"/>
      <c r="D44" s="1322"/>
      <c r="E44" s="1322"/>
      <c r="F44" s="1322"/>
      <c r="G44" s="1322"/>
      <c r="H44" s="1322"/>
      <c r="I44" s="1322"/>
      <c r="J44" s="1322"/>
      <c r="K44" s="1322"/>
      <c r="L44" s="1322"/>
      <c r="M44" s="1322"/>
      <c r="N44" s="1322"/>
      <c r="O44" s="1322"/>
      <c r="P44" s="1322"/>
      <c r="Q44" s="1322"/>
      <c r="R44" s="1322"/>
      <c r="S44" s="1322"/>
      <c r="T44" s="1322"/>
      <c r="U44" s="1322"/>
      <c r="V44" s="1322"/>
      <c r="W44" s="1322"/>
      <c r="X44" s="1322"/>
      <c r="Y44" s="1322"/>
      <c r="Z44" s="1322"/>
      <c r="AA44" s="1322"/>
      <c r="AB44" s="1322"/>
      <c r="AC44" s="1322"/>
      <c r="AD44" s="1322"/>
      <c r="AE44" s="1322"/>
      <c r="AF44" s="1322"/>
      <c r="AG44" s="1322"/>
      <c r="AH44" s="1322"/>
      <c r="AI44" s="1322"/>
      <c r="AJ44" s="1322"/>
      <c r="AK44" s="1323"/>
      <c r="AL44" s="1193" t="s">
        <v>609</v>
      </c>
      <c r="AM44" s="1195"/>
      <c r="AN44" s="708">
        <v>0</v>
      </c>
      <c r="AO44" s="708"/>
      <c r="AP44" s="708"/>
      <c r="AQ44" s="708"/>
      <c r="AR44" s="708"/>
      <c r="AS44" s="708"/>
      <c r="AT44" s="708"/>
      <c r="AU44" s="708"/>
      <c r="AV44" s="708"/>
      <c r="AW44" s="708"/>
      <c r="AX44" s="708"/>
      <c r="AY44" s="708"/>
      <c r="AZ44" s="708"/>
      <c r="BA44" s="708"/>
      <c r="BB44" s="708"/>
      <c r="BC44" s="708"/>
      <c r="BD44" s="708"/>
      <c r="BE44" s="708"/>
      <c r="BF44" s="708"/>
      <c r="BG44" s="708"/>
      <c r="BH44" s="708"/>
      <c r="BI44" s="708"/>
      <c r="BJ44" s="1330"/>
      <c r="BK44" s="707">
        <v>7000</v>
      </c>
      <c r="BL44" s="708"/>
      <c r="BM44" s="708"/>
      <c r="BN44" s="708"/>
      <c r="BO44" s="708"/>
      <c r="BP44" s="708"/>
      <c r="BQ44" s="708"/>
      <c r="BR44" s="708"/>
      <c r="BS44" s="708"/>
      <c r="BT44" s="708"/>
      <c r="BU44" s="708"/>
      <c r="BV44" s="708"/>
      <c r="BW44" s="708"/>
      <c r="BX44" s="708"/>
      <c r="BY44" s="708"/>
      <c r="BZ44" s="708"/>
      <c r="CA44" s="708"/>
      <c r="CB44" s="708"/>
      <c r="CC44" s="708"/>
      <c r="CD44" s="708"/>
      <c r="CE44" s="708"/>
      <c r="CF44" s="708"/>
      <c r="CG44" s="1330"/>
      <c r="CH44" s="1331">
        <v>8903</v>
      </c>
      <c r="CI44" s="1332"/>
      <c r="CJ44" s="1332"/>
      <c r="CK44" s="1332"/>
      <c r="CL44" s="1332"/>
      <c r="CM44" s="1332"/>
      <c r="CN44" s="1332"/>
      <c r="CO44" s="1332"/>
      <c r="CP44" s="1332"/>
      <c r="CQ44" s="1332"/>
      <c r="CR44" s="1332"/>
      <c r="CS44" s="1332"/>
      <c r="CT44" s="1332"/>
      <c r="CU44" s="1332"/>
      <c r="CV44" s="1332"/>
      <c r="CW44" s="1332"/>
      <c r="CX44" s="1332"/>
      <c r="CY44" s="1332"/>
      <c r="CZ44" s="1332"/>
      <c r="DA44" s="1332"/>
      <c r="DB44" s="1332"/>
      <c r="DC44" s="1332"/>
      <c r="DD44" s="1333"/>
    </row>
    <row r="45" spans="1:142" ht="12" customHeight="1" x14ac:dyDescent="0.2">
      <c r="A45" s="1337" t="s">
        <v>617</v>
      </c>
      <c r="B45" s="1338"/>
      <c r="C45" s="1338"/>
      <c r="D45" s="1338"/>
      <c r="E45" s="1338"/>
      <c r="F45" s="1338"/>
      <c r="G45" s="1338"/>
      <c r="H45" s="1338"/>
      <c r="I45" s="1338"/>
      <c r="J45" s="1338"/>
      <c r="K45" s="1338"/>
      <c r="L45" s="1338"/>
      <c r="M45" s="1338"/>
      <c r="N45" s="1338"/>
      <c r="O45" s="1338"/>
      <c r="P45" s="1338"/>
      <c r="Q45" s="1338"/>
      <c r="R45" s="1338"/>
      <c r="S45" s="1338"/>
      <c r="T45" s="1338"/>
      <c r="U45" s="1338"/>
      <c r="V45" s="1338"/>
      <c r="W45" s="1338"/>
      <c r="X45" s="1338"/>
      <c r="Y45" s="1338"/>
      <c r="Z45" s="1338"/>
      <c r="AA45" s="1338"/>
      <c r="AB45" s="1338"/>
      <c r="AC45" s="1338"/>
      <c r="AD45" s="1338"/>
      <c r="AE45" s="1338"/>
      <c r="AF45" s="1338"/>
      <c r="AG45" s="1338"/>
      <c r="AH45" s="1338"/>
      <c r="AI45" s="1338"/>
      <c r="AJ45" s="1338"/>
      <c r="AK45" s="1339"/>
      <c r="AL45" s="1172" t="s">
        <v>607</v>
      </c>
      <c r="AM45" s="1174"/>
      <c r="AN45" s="1325">
        <v>71492</v>
      </c>
      <c r="AO45" s="1325"/>
      <c r="AP45" s="1325"/>
      <c r="AQ45" s="1325"/>
      <c r="AR45" s="1325"/>
      <c r="AS45" s="1325"/>
      <c r="AT45" s="1325"/>
      <c r="AU45" s="1325"/>
      <c r="AV45" s="1325"/>
      <c r="AW45" s="1325"/>
      <c r="AX45" s="1325"/>
      <c r="AY45" s="1325"/>
      <c r="AZ45" s="1325"/>
      <c r="BA45" s="1325"/>
      <c r="BB45" s="1325"/>
      <c r="BC45" s="1325"/>
      <c r="BD45" s="1325"/>
      <c r="BE45" s="1325"/>
      <c r="BF45" s="1325"/>
      <c r="BG45" s="1325"/>
      <c r="BH45" s="1325"/>
      <c r="BI45" s="1325"/>
      <c r="BJ45" s="1326"/>
      <c r="BK45" s="1324">
        <v>7650</v>
      </c>
      <c r="BL45" s="1325"/>
      <c r="BM45" s="1325"/>
      <c r="BN45" s="1325"/>
      <c r="BO45" s="1325"/>
      <c r="BP45" s="1325"/>
      <c r="BQ45" s="1325"/>
      <c r="BR45" s="1325"/>
      <c r="BS45" s="1325"/>
      <c r="BT45" s="1325"/>
      <c r="BU45" s="1325"/>
      <c r="BV45" s="1325"/>
      <c r="BW45" s="1325"/>
      <c r="BX45" s="1325"/>
      <c r="BY45" s="1325"/>
      <c r="BZ45" s="1325"/>
      <c r="CA45" s="1325"/>
      <c r="CB45" s="1325"/>
      <c r="CC45" s="1325"/>
      <c r="CD45" s="1325"/>
      <c r="CE45" s="1325"/>
      <c r="CF45" s="1325"/>
      <c r="CG45" s="1326"/>
      <c r="CH45" s="1327">
        <v>34296</v>
      </c>
      <c r="CI45" s="1328"/>
      <c r="CJ45" s="1328"/>
      <c r="CK45" s="1328"/>
      <c r="CL45" s="1328"/>
      <c r="CM45" s="1328"/>
      <c r="CN45" s="1328"/>
      <c r="CO45" s="1328"/>
      <c r="CP45" s="1328"/>
      <c r="CQ45" s="1328"/>
      <c r="CR45" s="1328"/>
      <c r="CS45" s="1328"/>
      <c r="CT45" s="1328"/>
      <c r="CU45" s="1328"/>
      <c r="CV45" s="1328"/>
      <c r="CW45" s="1328"/>
      <c r="CX45" s="1328"/>
      <c r="CY45" s="1328"/>
      <c r="CZ45" s="1328"/>
      <c r="DA45" s="1328"/>
      <c r="DB45" s="1328"/>
      <c r="DC45" s="1328"/>
      <c r="DD45" s="1329"/>
    </row>
    <row r="46" spans="1:142" ht="12" customHeight="1" thickBot="1" x14ac:dyDescent="0.25">
      <c r="A46" s="1340"/>
      <c r="B46" s="1341"/>
      <c r="C46" s="1341"/>
      <c r="D46" s="1341"/>
      <c r="E46" s="1341"/>
      <c r="F46" s="1341"/>
      <c r="G46" s="1341"/>
      <c r="H46" s="1341"/>
      <c r="I46" s="1341"/>
      <c r="J46" s="1341"/>
      <c r="K46" s="1341"/>
      <c r="L46" s="1341"/>
      <c r="M46" s="1341"/>
      <c r="N46" s="1341"/>
      <c r="O46" s="1341"/>
      <c r="P46" s="1341"/>
      <c r="Q46" s="1341"/>
      <c r="R46" s="1341"/>
      <c r="S46" s="1341"/>
      <c r="T46" s="1341"/>
      <c r="U46" s="1341"/>
      <c r="V46" s="1341"/>
      <c r="W46" s="1341"/>
      <c r="X46" s="1341"/>
      <c r="Y46" s="1341"/>
      <c r="Z46" s="1341"/>
      <c r="AA46" s="1341"/>
      <c r="AB46" s="1341"/>
      <c r="AC46" s="1341"/>
      <c r="AD46" s="1341"/>
      <c r="AE46" s="1341"/>
      <c r="AF46" s="1341"/>
      <c r="AG46" s="1341"/>
      <c r="AH46" s="1341"/>
      <c r="AI46" s="1341"/>
      <c r="AJ46" s="1341"/>
      <c r="AK46" s="1342"/>
      <c r="AL46" s="1193" t="s">
        <v>609</v>
      </c>
      <c r="AM46" s="1195"/>
      <c r="AN46" s="708">
        <v>71492</v>
      </c>
      <c r="AO46" s="708"/>
      <c r="AP46" s="708"/>
      <c r="AQ46" s="708"/>
      <c r="AR46" s="708"/>
      <c r="AS46" s="708"/>
      <c r="AT46" s="708"/>
      <c r="AU46" s="708"/>
      <c r="AV46" s="708"/>
      <c r="AW46" s="708"/>
      <c r="AX46" s="708"/>
      <c r="AY46" s="708"/>
      <c r="AZ46" s="708"/>
      <c r="BA46" s="708"/>
      <c r="BB46" s="708"/>
      <c r="BC46" s="708"/>
      <c r="BD46" s="708"/>
      <c r="BE46" s="708"/>
      <c r="BF46" s="708"/>
      <c r="BG46" s="708"/>
      <c r="BH46" s="708"/>
      <c r="BI46" s="708"/>
      <c r="BJ46" s="1330"/>
      <c r="BK46" s="707">
        <v>7650</v>
      </c>
      <c r="BL46" s="708"/>
      <c r="BM46" s="708"/>
      <c r="BN46" s="708"/>
      <c r="BO46" s="708"/>
      <c r="BP46" s="708"/>
      <c r="BQ46" s="708"/>
      <c r="BR46" s="708"/>
      <c r="BS46" s="708"/>
      <c r="BT46" s="708"/>
      <c r="BU46" s="708"/>
      <c r="BV46" s="708"/>
      <c r="BW46" s="708"/>
      <c r="BX46" s="708"/>
      <c r="BY46" s="708"/>
      <c r="BZ46" s="708"/>
      <c r="CA46" s="708"/>
      <c r="CB46" s="708"/>
      <c r="CC46" s="708"/>
      <c r="CD46" s="708"/>
      <c r="CE46" s="708"/>
      <c r="CF46" s="708"/>
      <c r="CG46" s="1330"/>
      <c r="CH46" s="1331">
        <v>34243</v>
      </c>
      <c r="CI46" s="1332"/>
      <c r="CJ46" s="1332"/>
      <c r="CK46" s="1332"/>
      <c r="CL46" s="1332"/>
      <c r="CM46" s="1332"/>
      <c r="CN46" s="1332"/>
      <c r="CO46" s="1332"/>
      <c r="CP46" s="1332"/>
      <c r="CQ46" s="1332"/>
      <c r="CR46" s="1332"/>
      <c r="CS46" s="1332"/>
      <c r="CT46" s="1332"/>
      <c r="CU46" s="1332"/>
      <c r="CV46" s="1332"/>
      <c r="CW46" s="1332"/>
      <c r="CX46" s="1332"/>
      <c r="CY46" s="1332"/>
      <c r="CZ46" s="1332"/>
      <c r="DA46" s="1332"/>
      <c r="DB46" s="1332"/>
      <c r="DC46" s="1332"/>
      <c r="DD46" s="1333"/>
    </row>
    <row r="48" spans="1:142" ht="12" customHeight="1" x14ac:dyDescent="0.2">
      <c r="A48" s="1343" t="s">
        <v>618</v>
      </c>
      <c r="B48" s="1343"/>
      <c r="C48" s="1343"/>
      <c r="D48" s="1343"/>
      <c r="E48" s="1343"/>
      <c r="F48" s="1343"/>
      <c r="G48" s="1343"/>
      <c r="H48" s="1343"/>
      <c r="I48" s="1343"/>
      <c r="J48" s="1343"/>
      <c r="K48" s="1343"/>
      <c r="L48" s="1343"/>
      <c r="M48" s="1343"/>
      <c r="N48" s="1343"/>
      <c r="O48" s="1343"/>
      <c r="P48" s="1343"/>
      <c r="Q48" s="1343"/>
      <c r="R48" s="1343"/>
      <c r="S48" s="1343"/>
      <c r="T48" s="1343"/>
      <c r="U48" s="1343"/>
      <c r="V48" s="1343"/>
      <c r="W48" s="1343"/>
      <c r="X48" s="1343"/>
      <c r="Y48" s="1343"/>
      <c r="Z48" s="1343"/>
      <c r="AA48" s="1343"/>
      <c r="AB48" s="1343"/>
      <c r="AC48" s="1343"/>
      <c r="AD48" s="1343"/>
      <c r="AE48" s="1343"/>
      <c r="AF48" s="1343"/>
      <c r="AG48" s="1343"/>
      <c r="AH48" s="1343"/>
      <c r="AI48" s="1343"/>
      <c r="AJ48" s="1343"/>
      <c r="AK48" s="1343"/>
      <c r="AL48" s="1343"/>
      <c r="AM48" s="1343"/>
      <c r="AN48" s="1343"/>
      <c r="AO48" s="1343"/>
      <c r="AP48" s="1343"/>
      <c r="AQ48" s="1343"/>
      <c r="AR48" s="1343"/>
      <c r="AS48" s="1343"/>
      <c r="AT48" s="1343"/>
      <c r="AU48" s="1343"/>
      <c r="AV48" s="1343"/>
      <c r="AW48" s="1343"/>
      <c r="AX48" s="1343"/>
      <c r="AY48" s="1343"/>
      <c r="AZ48" s="1343"/>
      <c r="BA48" s="1343"/>
      <c r="BB48" s="1343"/>
      <c r="BC48" s="1343"/>
      <c r="BD48" s="1343"/>
      <c r="BE48" s="1343"/>
      <c r="BF48" s="1343"/>
      <c r="BG48" s="1343"/>
      <c r="BH48" s="1343"/>
      <c r="BI48" s="1343"/>
      <c r="BJ48" s="1343"/>
      <c r="BK48" s="1343"/>
      <c r="BL48" s="1343"/>
      <c r="BM48" s="1343"/>
      <c r="BN48" s="1343"/>
      <c r="BO48" s="1343"/>
      <c r="BP48" s="1343"/>
      <c r="BQ48" s="1343"/>
      <c r="BR48" s="1343"/>
      <c r="BS48" s="1343"/>
      <c r="BT48" s="1343"/>
      <c r="BU48" s="1343"/>
      <c r="BV48" s="1343"/>
      <c r="BW48" s="1343"/>
      <c r="BX48" s="1343"/>
      <c r="BY48" s="1343"/>
      <c r="BZ48" s="1343"/>
      <c r="CA48" s="1343"/>
      <c r="CB48" s="1343"/>
      <c r="CC48" s="1343"/>
      <c r="CD48" s="1343"/>
      <c r="CE48" s="1343"/>
      <c r="CF48" s="1343"/>
      <c r="CG48" s="1343"/>
      <c r="CH48" s="1343"/>
      <c r="CI48" s="1343"/>
      <c r="CJ48" s="1343"/>
      <c r="CK48" s="1343"/>
      <c r="CL48" s="1343"/>
      <c r="CM48" s="1343"/>
      <c r="CN48" s="1343"/>
      <c r="CO48" s="1343"/>
      <c r="CP48" s="1343"/>
      <c r="CQ48" s="1343"/>
      <c r="CR48" s="1343"/>
      <c r="CS48" s="1343"/>
      <c r="CT48" s="1343"/>
      <c r="CU48" s="1343"/>
      <c r="CV48" s="1343"/>
      <c r="CW48" s="1343"/>
      <c r="CX48" s="1343"/>
      <c r="CY48" s="1343"/>
      <c r="CZ48" s="1343"/>
      <c r="DA48" s="1343"/>
      <c r="DB48" s="1343"/>
      <c r="DC48" s="1343"/>
      <c r="DD48" s="1343"/>
      <c r="DE48" s="1343"/>
      <c r="DF48" s="1343"/>
      <c r="DG48" s="1343"/>
      <c r="DH48" s="1343"/>
      <c r="DI48" s="1343"/>
      <c r="DJ48" s="1343"/>
      <c r="DK48" s="1343"/>
      <c r="DL48" s="1343"/>
      <c r="DM48" s="1343"/>
      <c r="DN48" s="1343"/>
      <c r="DO48" s="1343"/>
      <c r="DP48" s="1343"/>
      <c r="DQ48" s="1343"/>
      <c r="DR48" s="1343"/>
      <c r="DS48" s="1343"/>
      <c r="DT48" s="1343"/>
      <c r="DU48" s="1343"/>
      <c r="DV48" s="1343"/>
      <c r="DW48" s="1343"/>
      <c r="DX48" s="1343"/>
      <c r="DY48" s="1343"/>
      <c r="DZ48" s="1343"/>
      <c r="EA48" s="1343"/>
      <c r="EB48" s="1343"/>
      <c r="EC48" s="1343"/>
      <c r="ED48" s="1343"/>
      <c r="EE48" s="1343"/>
      <c r="EF48" s="1343"/>
      <c r="EG48" s="1343"/>
      <c r="EH48" s="1343"/>
      <c r="EI48" s="1343"/>
      <c r="EJ48" s="1343"/>
      <c r="EK48" s="1343"/>
      <c r="EL48" s="1343"/>
    </row>
    <row r="50" spans="1:142" ht="12" customHeight="1" x14ac:dyDescent="0.25">
      <c r="A50" s="556" t="s">
        <v>619</v>
      </c>
      <c r="B50" s="556"/>
      <c r="C50" s="556"/>
      <c r="D50" s="556"/>
      <c r="E50" s="556"/>
      <c r="F50" s="556"/>
      <c r="G50" s="556"/>
      <c r="H50" s="556"/>
      <c r="I50" s="556"/>
      <c r="J50" s="556"/>
      <c r="K50" s="556"/>
      <c r="L50" s="556"/>
      <c r="M50" s="556"/>
      <c r="N50" s="556"/>
      <c r="O50" s="556"/>
      <c r="P50" s="556"/>
      <c r="Q50" s="556"/>
      <c r="R50" s="556"/>
      <c r="S50" s="556"/>
      <c r="T50" s="556"/>
      <c r="U50" s="556"/>
      <c r="V50" s="556"/>
      <c r="W50" s="556"/>
      <c r="X50" s="556"/>
      <c r="Y50" s="556"/>
      <c r="Z50" s="556"/>
      <c r="AA50" s="556"/>
      <c r="AB50" s="556"/>
      <c r="AC50" s="556"/>
      <c r="AD50" s="556"/>
      <c r="AE50" s="556"/>
      <c r="AF50" s="556"/>
      <c r="AG50" s="556"/>
      <c r="AH50" s="556"/>
      <c r="AI50" s="556"/>
      <c r="AJ50" s="556"/>
      <c r="AK50" s="556"/>
      <c r="AL50" s="556"/>
      <c r="AM50" s="556"/>
      <c r="AN50" s="556"/>
      <c r="AO50" s="556"/>
      <c r="AP50" s="556"/>
      <c r="AQ50" s="556"/>
      <c r="AR50" s="556"/>
      <c r="AS50" s="556"/>
      <c r="AT50" s="556"/>
      <c r="AU50" s="556"/>
      <c r="AV50" s="556"/>
      <c r="AW50" s="556"/>
      <c r="AX50" s="556"/>
      <c r="AY50" s="556"/>
      <c r="AZ50" s="556"/>
      <c r="BA50" s="556"/>
      <c r="BB50" s="556"/>
      <c r="BC50" s="556"/>
      <c r="BD50" s="556"/>
      <c r="BE50" s="556"/>
      <c r="BF50" s="556"/>
      <c r="BG50" s="556"/>
      <c r="BH50" s="556"/>
      <c r="BI50" s="556"/>
      <c r="BJ50" s="556"/>
      <c r="BK50" s="556"/>
      <c r="BL50" s="556"/>
      <c r="BM50" s="556"/>
      <c r="BN50" s="556"/>
      <c r="BO50" s="556"/>
      <c r="BP50" s="556"/>
      <c r="BQ50" s="556"/>
      <c r="BR50" s="556"/>
      <c r="BS50" s="556"/>
      <c r="BT50" s="556"/>
      <c r="BU50" s="556"/>
      <c r="BV50" s="556"/>
      <c r="BW50" s="556"/>
      <c r="BX50" s="556"/>
      <c r="BY50" s="556"/>
      <c r="BZ50" s="556"/>
      <c r="CA50" s="556"/>
      <c r="CB50" s="556"/>
      <c r="CC50" s="556"/>
      <c r="CD50" s="556"/>
      <c r="CE50" s="556"/>
      <c r="CF50" s="556"/>
      <c r="CG50" s="556"/>
      <c r="CH50" s="556"/>
      <c r="CI50" s="556"/>
      <c r="CJ50" s="556"/>
      <c r="CK50" s="556"/>
      <c r="CL50" s="556"/>
      <c r="CM50" s="556"/>
      <c r="CN50" s="556"/>
      <c r="CO50" s="556"/>
      <c r="CP50" s="556"/>
      <c r="CQ50" s="556"/>
      <c r="CR50" s="556"/>
      <c r="CS50" s="556"/>
      <c r="CT50" s="556"/>
      <c r="CU50" s="556"/>
      <c r="CV50" s="556"/>
      <c r="CW50" s="556"/>
      <c r="CX50" s="556"/>
      <c r="CY50" s="556"/>
      <c r="CZ50" s="556"/>
      <c r="DA50" s="556"/>
      <c r="DB50" s="556"/>
      <c r="DC50" s="556"/>
      <c r="DD50" s="556"/>
      <c r="DE50" s="556"/>
      <c r="DF50" s="556"/>
      <c r="DG50" s="556"/>
      <c r="DH50" s="556"/>
      <c r="DI50" s="556"/>
      <c r="DJ50" s="556"/>
      <c r="DK50" s="556"/>
      <c r="DL50" s="556"/>
      <c r="DM50" s="556"/>
      <c r="DN50" s="556"/>
      <c r="DO50" s="556"/>
      <c r="DP50" s="556"/>
      <c r="DQ50" s="556"/>
      <c r="DR50" s="556"/>
      <c r="DS50" s="556"/>
      <c r="DT50" s="556"/>
      <c r="DU50" s="556"/>
      <c r="DV50" s="556"/>
      <c r="DW50" s="556"/>
      <c r="DX50" s="556"/>
      <c r="DY50" s="556"/>
      <c r="DZ50" s="556"/>
      <c r="EA50" s="556"/>
      <c r="EB50" s="556"/>
      <c r="EC50" s="556"/>
      <c r="ED50" s="556"/>
      <c r="EE50" s="556"/>
      <c r="EF50" s="556"/>
      <c r="EG50" s="556"/>
      <c r="EH50" s="556"/>
      <c r="EI50" s="556"/>
    </row>
    <row r="51" spans="1:142" ht="12"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row>
    <row r="52" spans="1:142" ht="12" customHeight="1" x14ac:dyDescent="0.2">
      <c r="A52" s="566" t="s">
        <v>2</v>
      </c>
      <c r="B52" s="567"/>
      <c r="C52" s="567"/>
      <c r="D52" s="567"/>
      <c r="E52" s="567"/>
      <c r="F52" s="567"/>
      <c r="G52" s="567"/>
      <c r="H52" s="567"/>
      <c r="I52" s="567"/>
      <c r="J52" s="567"/>
      <c r="K52" s="567"/>
      <c r="L52" s="567"/>
      <c r="M52" s="567"/>
      <c r="N52" s="567"/>
      <c r="O52" s="567"/>
      <c r="P52" s="567"/>
      <c r="Q52" s="567"/>
      <c r="R52" s="567"/>
      <c r="S52" s="567"/>
      <c r="T52" s="567"/>
      <c r="U52" s="567"/>
      <c r="V52" s="567"/>
      <c r="W52" s="567"/>
      <c r="X52" s="567"/>
      <c r="Y52" s="567"/>
      <c r="Z52" s="567"/>
      <c r="AA52" s="567"/>
      <c r="AB52" s="567"/>
      <c r="AC52" s="567"/>
      <c r="AD52" s="567"/>
      <c r="AE52" s="567"/>
      <c r="AF52" s="567"/>
      <c r="AG52" s="567"/>
      <c r="AH52" s="567"/>
      <c r="AI52" s="567"/>
      <c r="AJ52" s="567"/>
      <c r="AK52" s="567"/>
      <c r="AL52" s="568"/>
      <c r="AM52" s="922" t="s">
        <v>102</v>
      </c>
      <c r="AN52" s="560" t="s">
        <v>18</v>
      </c>
      <c r="AO52" s="561"/>
      <c r="AP52" s="561"/>
      <c r="AQ52" s="561"/>
      <c r="AR52" s="561"/>
      <c r="AS52" s="561"/>
      <c r="AT52" s="561"/>
      <c r="AU52" s="561"/>
      <c r="AV52" s="561"/>
      <c r="AW52" s="561"/>
      <c r="AX52" s="561"/>
      <c r="AY52" s="561"/>
      <c r="AZ52" s="561"/>
      <c r="BA52" s="561"/>
      <c r="BB52" s="561"/>
      <c r="BC52" s="561"/>
      <c r="BD52" s="561"/>
      <c r="BE52" s="561"/>
      <c r="BF52" s="561"/>
      <c r="BG52" s="561"/>
      <c r="BH52" s="561"/>
      <c r="BI52" s="561"/>
      <c r="BJ52" s="562"/>
      <c r="BK52" s="560" t="s">
        <v>18</v>
      </c>
      <c r="BL52" s="561"/>
      <c r="BM52" s="561"/>
      <c r="BN52" s="561"/>
      <c r="BO52" s="561"/>
      <c r="BP52" s="561"/>
      <c r="BQ52" s="561"/>
      <c r="BR52" s="561"/>
      <c r="BS52" s="561"/>
      <c r="BT52" s="561"/>
      <c r="BU52" s="561"/>
      <c r="BV52" s="561"/>
      <c r="BW52" s="561"/>
      <c r="BX52" s="561"/>
      <c r="BY52" s="561"/>
      <c r="BZ52" s="561"/>
      <c r="CA52" s="561"/>
      <c r="CB52" s="561"/>
      <c r="CC52" s="561"/>
      <c r="CD52" s="561"/>
      <c r="CE52" s="561"/>
      <c r="CF52" s="561"/>
      <c r="CG52" s="562"/>
      <c r="CH52" s="560" t="s">
        <v>18</v>
      </c>
      <c r="CI52" s="561"/>
      <c r="CJ52" s="561"/>
      <c r="CK52" s="561"/>
      <c r="CL52" s="561"/>
      <c r="CM52" s="561"/>
      <c r="CN52" s="561"/>
      <c r="CO52" s="561"/>
      <c r="CP52" s="561"/>
      <c r="CQ52" s="561"/>
      <c r="CR52" s="561"/>
      <c r="CS52" s="561"/>
      <c r="CT52" s="561"/>
      <c r="CU52" s="561"/>
      <c r="CV52" s="561"/>
      <c r="CW52" s="561"/>
      <c r="CX52" s="561"/>
      <c r="CY52" s="561"/>
      <c r="CZ52" s="561"/>
      <c r="DA52" s="561"/>
      <c r="DB52" s="561"/>
      <c r="DC52" s="561"/>
      <c r="DD52" s="562"/>
    </row>
    <row r="53" spans="1:142" ht="12" customHeight="1" x14ac:dyDescent="0.2">
      <c r="A53" s="569"/>
      <c r="B53" s="570"/>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L53" s="571"/>
      <c r="AM53" s="1298"/>
      <c r="AN53" s="20"/>
      <c r="AO53" s="15"/>
      <c r="AP53" s="15"/>
      <c r="AQ53" s="15"/>
      <c r="AR53" s="15"/>
      <c r="AS53" s="15"/>
      <c r="AT53" s="188"/>
      <c r="AU53" s="684" t="s">
        <v>214</v>
      </c>
      <c r="AV53" s="684"/>
      <c r="AW53" s="684"/>
      <c r="AX53" s="684"/>
      <c r="AY53" s="684"/>
      <c r="AZ53" s="684"/>
      <c r="BA53" s="684"/>
      <c r="BB53" s="684"/>
      <c r="BC53" s="684"/>
      <c r="BD53" s="15"/>
      <c r="BE53" s="15"/>
      <c r="BF53" s="15"/>
      <c r="BG53" s="15"/>
      <c r="BH53" s="15"/>
      <c r="BI53" s="15"/>
      <c r="BJ53" s="107"/>
      <c r="BK53" s="20"/>
      <c r="BL53" s="15"/>
      <c r="BM53" s="15"/>
      <c r="BN53" s="15"/>
      <c r="BO53" s="15"/>
      <c r="BP53" s="15"/>
      <c r="BQ53" s="15"/>
      <c r="BR53" s="684" t="s">
        <v>182</v>
      </c>
      <c r="BS53" s="684"/>
      <c r="BT53" s="684"/>
      <c r="BU53" s="684"/>
      <c r="BV53" s="684"/>
      <c r="BW53" s="684"/>
      <c r="BX53" s="684"/>
      <c r="BY53" s="684"/>
      <c r="BZ53" s="684"/>
      <c r="CA53" s="15"/>
      <c r="CB53" s="15"/>
      <c r="CC53" s="15"/>
      <c r="CD53" s="15"/>
      <c r="CE53" s="15"/>
      <c r="CF53" s="15"/>
      <c r="CG53" s="107"/>
      <c r="CH53" s="20"/>
      <c r="CI53" s="15"/>
      <c r="CJ53" s="15"/>
      <c r="CK53" s="15"/>
      <c r="CL53" s="15"/>
      <c r="CM53" s="136"/>
      <c r="CN53" s="684" t="s">
        <v>183</v>
      </c>
      <c r="CO53" s="684"/>
      <c r="CP53" s="684"/>
      <c r="CQ53" s="684"/>
      <c r="CR53" s="684"/>
      <c r="CS53" s="684"/>
      <c r="CT53" s="684"/>
      <c r="CU53" s="684"/>
      <c r="CV53" s="684"/>
      <c r="CW53" s="684"/>
      <c r="CX53" s="15"/>
      <c r="CY53" s="15"/>
      <c r="CZ53" s="15"/>
      <c r="DA53" s="15"/>
      <c r="DB53" s="15"/>
      <c r="DC53" s="15"/>
      <c r="DD53" s="107"/>
    </row>
    <row r="54" spans="1:142" ht="12" customHeight="1" thickBot="1" x14ac:dyDescent="0.25">
      <c r="A54" s="576">
        <v>1</v>
      </c>
      <c r="B54" s="577"/>
      <c r="C54" s="577"/>
      <c r="D54" s="577"/>
      <c r="E54" s="577"/>
      <c r="F54" s="577"/>
      <c r="G54" s="577"/>
      <c r="H54" s="577"/>
      <c r="I54" s="577"/>
      <c r="J54" s="577"/>
      <c r="K54" s="577"/>
      <c r="L54" s="577"/>
      <c r="M54" s="577"/>
      <c r="N54" s="577"/>
      <c r="O54" s="577"/>
      <c r="P54" s="577"/>
      <c r="Q54" s="577"/>
      <c r="R54" s="577"/>
      <c r="S54" s="577"/>
      <c r="T54" s="577"/>
      <c r="U54" s="577"/>
      <c r="V54" s="577"/>
      <c r="W54" s="577"/>
      <c r="X54" s="577"/>
      <c r="Y54" s="577"/>
      <c r="Z54" s="577"/>
      <c r="AA54" s="577"/>
      <c r="AB54" s="577"/>
      <c r="AC54" s="577"/>
      <c r="AD54" s="577"/>
      <c r="AE54" s="577"/>
      <c r="AF54" s="577"/>
      <c r="AG54" s="577"/>
      <c r="AH54" s="577"/>
      <c r="AI54" s="577"/>
      <c r="AJ54" s="577"/>
      <c r="AK54" s="577"/>
      <c r="AL54" s="578"/>
      <c r="AM54" s="105">
        <v>2</v>
      </c>
      <c r="AN54" s="1295">
        <v>3</v>
      </c>
      <c r="AO54" s="1296"/>
      <c r="AP54" s="1296"/>
      <c r="AQ54" s="1296"/>
      <c r="AR54" s="1296"/>
      <c r="AS54" s="1296"/>
      <c r="AT54" s="1296"/>
      <c r="AU54" s="1296"/>
      <c r="AV54" s="1296"/>
      <c r="AW54" s="1296"/>
      <c r="AX54" s="1296"/>
      <c r="AY54" s="1296"/>
      <c r="AZ54" s="1296"/>
      <c r="BA54" s="1296"/>
      <c r="BB54" s="1296"/>
      <c r="BC54" s="1296"/>
      <c r="BD54" s="1296"/>
      <c r="BE54" s="1296"/>
      <c r="BF54" s="1296"/>
      <c r="BG54" s="1296"/>
      <c r="BH54" s="1296"/>
      <c r="BI54" s="1296"/>
      <c r="BJ54" s="1297"/>
      <c r="BK54" s="1295">
        <v>4</v>
      </c>
      <c r="BL54" s="1296"/>
      <c r="BM54" s="1296"/>
      <c r="BN54" s="1296"/>
      <c r="BO54" s="1296"/>
      <c r="BP54" s="1296"/>
      <c r="BQ54" s="1296"/>
      <c r="BR54" s="1296"/>
      <c r="BS54" s="1296"/>
      <c r="BT54" s="1296"/>
      <c r="BU54" s="1296"/>
      <c r="BV54" s="1296"/>
      <c r="BW54" s="1296"/>
      <c r="BX54" s="1296"/>
      <c r="BY54" s="1296"/>
      <c r="BZ54" s="1296"/>
      <c r="CA54" s="1296"/>
      <c r="CB54" s="1296"/>
      <c r="CC54" s="1296"/>
      <c r="CD54" s="1296"/>
      <c r="CE54" s="1296"/>
      <c r="CF54" s="1296"/>
      <c r="CG54" s="1297"/>
      <c r="CH54" s="1295">
        <v>5</v>
      </c>
      <c r="CI54" s="1296"/>
      <c r="CJ54" s="1296"/>
      <c r="CK54" s="1296"/>
      <c r="CL54" s="1296"/>
      <c r="CM54" s="1296"/>
      <c r="CN54" s="1296"/>
      <c r="CO54" s="1296"/>
      <c r="CP54" s="1296"/>
      <c r="CQ54" s="1296"/>
      <c r="CR54" s="1296"/>
      <c r="CS54" s="1296"/>
      <c r="CT54" s="1296"/>
      <c r="CU54" s="1296"/>
      <c r="CV54" s="1296"/>
      <c r="CW54" s="1296"/>
      <c r="CX54" s="1296"/>
      <c r="CY54" s="1296"/>
      <c r="CZ54" s="1296"/>
      <c r="DA54" s="1296"/>
      <c r="DB54" s="1296"/>
      <c r="DC54" s="1296"/>
      <c r="DD54" s="1297"/>
    </row>
    <row r="55" spans="1:142" ht="15.75" customHeight="1" x14ac:dyDescent="0.2">
      <c r="A55" s="572" t="s">
        <v>620</v>
      </c>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4"/>
      <c r="AM55" s="58"/>
      <c r="AN55" s="720">
        <v>7266874</v>
      </c>
      <c r="AO55" s="721"/>
      <c r="AP55" s="721"/>
      <c r="AQ55" s="721"/>
      <c r="AR55" s="721"/>
      <c r="AS55" s="721"/>
      <c r="AT55" s="721"/>
      <c r="AU55" s="721"/>
      <c r="AV55" s="721"/>
      <c r="AW55" s="721"/>
      <c r="AX55" s="721"/>
      <c r="AY55" s="721"/>
      <c r="AZ55" s="721"/>
      <c r="BA55" s="721"/>
      <c r="BB55" s="721"/>
      <c r="BC55" s="721"/>
      <c r="BD55" s="721"/>
      <c r="BE55" s="721"/>
      <c r="BF55" s="721"/>
      <c r="BG55" s="721"/>
      <c r="BH55" s="721"/>
      <c r="BI55" s="721"/>
      <c r="BJ55" s="722"/>
      <c r="BK55" s="756">
        <v>7317260</v>
      </c>
      <c r="BL55" s="721"/>
      <c r="BM55" s="721"/>
      <c r="BN55" s="721"/>
      <c r="BO55" s="721"/>
      <c r="BP55" s="721"/>
      <c r="BQ55" s="721"/>
      <c r="BR55" s="721"/>
      <c r="BS55" s="721"/>
      <c r="BT55" s="721"/>
      <c r="BU55" s="721"/>
      <c r="BV55" s="721"/>
      <c r="BW55" s="721"/>
      <c r="BX55" s="721"/>
      <c r="BY55" s="721"/>
      <c r="BZ55" s="721"/>
      <c r="CA55" s="721"/>
      <c r="CB55" s="721"/>
      <c r="CC55" s="721"/>
      <c r="CD55" s="721"/>
      <c r="CE55" s="721"/>
      <c r="CF55" s="721"/>
      <c r="CG55" s="722"/>
      <c r="CH55" s="756">
        <v>7608128</v>
      </c>
      <c r="CI55" s="721"/>
      <c r="CJ55" s="721"/>
      <c r="CK55" s="721"/>
      <c r="CL55" s="721"/>
      <c r="CM55" s="721"/>
      <c r="CN55" s="721"/>
      <c r="CO55" s="721"/>
      <c r="CP55" s="721"/>
      <c r="CQ55" s="721"/>
      <c r="CR55" s="721"/>
      <c r="CS55" s="721"/>
      <c r="CT55" s="721"/>
      <c r="CU55" s="721"/>
      <c r="CV55" s="721"/>
      <c r="CW55" s="721"/>
      <c r="CX55" s="721"/>
      <c r="CY55" s="721"/>
      <c r="CZ55" s="721"/>
      <c r="DA55" s="721"/>
      <c r="DB55" s="721"/>
      <c r="DC55" s="721"/>
      <c r="DD55" s="757"/>
    </row>
    <row r="56" spans="1:142" ht="15.75" customHeight="1" thickBot="1" x14ac:dyDescent="0.25">
      <c r="A56" s="572" t="s">
        <v>621</v>
      </c>
      <c r="B56" s="573"/>
      <c r="C56" s="573"/>
      <c r="D56" s="573"/>
      <c r="E56" s="573"/>
      <c r="F56" s="573"/>
      <c r="G56" s="573"/>
      <c r="H56" s="573"/>
      <c r="I56" s="573"/>
      <c r="J56" s="573"/>
      <c r="K56" s="573"/>
      <c r="L56" s="573"/>
      <c r="M56" s="573"/>
      <c r="N56" s="573"/>
      <c r="O56" s="573"/>
      <c r="P56" s="573"/>
      <c r="Q56" s="573"/>
      <c r="R56" s="573"/>
      <c r="S56" s="573"/>
      <c r="T56" s="573"/>
      <c r="U56" s="573"/>
      <c r="V56" s="573"/>
      <c r="W56" s="573"/>
      <c r="X56" s="573"/>
      <c r="Y56" s="573"/>
      <c r="Z56" s="573"/>
      <c r="AA56" s="573"/>
      <c r="AB56" s="573"/>
      <c r="AC56" s="573"/>
      <c r="AD56" s="573"/>
      <c r="AE56" s="573"/>
      <c r="AF56" s="573"/>
      <c r="AG56" s="573"/>
      <c r="AH56" s="573"/>
      <c r="AI56" s="573"/>
      <c r="AJ56" s="573"/>
      <c r="AK56" s="573"/>
      <c r="AL56" s="574"/>
      <c r="AM56" s="58"/>
      <c r="AN56" s="723">
        <v>184418</v>
      </c>
      <c r="AO56" s="697"/>
      <c r="AP56" s="697"/>
      <c r="AQ56" s="697"/>
      <c r="AR56" s="697"/>
      <c r="AS56" s="697"/>
      <c r="AT56" s="697"/>
      <c r="AU56" s="697"/>
      <c r="AV56" s="697"/>
      <c r="AW56" s="697"/>
      <c r="AX56" s="697"/>
      <c r="AY56" s="697"/>
      <c r="AZ56" s="697"/>
      <c r="BA56" s="697"/>
      <c r="BB56" s="697"/>
      <c r="BC56" s="697"/>
      <c r="BD56" s="697"/>
      <c r="BE56" s="697"/>
      <c r="BF56" s="697"/>
      <c r="BG56" s="697"/>
      <c r="BH56" s="697"/>
      <c r="BI56" s="697"/>
      <c r="BJ56" s="724"/>
      <c r="BK56" s="776">
        <v>184418</v>
      </c>
      <c r="BL56" s="697"/>
      <c r="BM56" s="697"/>
      <c r="BN56" s="697"/>
      <c r="BO56" s="697"/>
      <c r="BP56" s="697"/>
      <c r="BQ56" s="697"/>
      <c r="BR56" s="697"/>
      <c r="BS56" s="697"/>
      <c r="BT56" s="697"/>
      <c r="BU56" s="697"/>
      <c r="BV56" s="697"/>
      <c r="BW56" s="697"/>
      <c r="BX56" s="697"/>
      <c r="BY56" s="697"/>
      <c r="BZ56" s="697"/>
      <c r="CA56" s="697"/>
      <c r="CB56" s="697"/>
      <c r="CC56" s="697"/>
      <c r="CD56" s="697"/>
      <c r="CE56" s="697"/>
      <c r="CF56" s="697"/>
      <c r="CG56" s="724"/>
      <c r="CH56" s="776">
        <v>184418</v>
      </c>
      <c r="CI56" s="697"/>
      <c r="CJ56" s="697"/>
      <c r="CK56" s="697"/>
      <c r="CL56" s="697"/>
      <c r="CM56" s="697"/>
      <c r="CN56" s="697"/>
      <c r="CO56" s="697"/>
      <c r="CP56" s="697"/>
      <c r="CQ56" s="697"/>
      <c r="CR56" s="697"/>
      <c r="CS56" s="697"/>
      <c r="CT56" s="697"/>
      <c r="CU56" s="697"/>
      <c r="CV56" s="697"/>
      <c r="CW56" s="697"/>
      <c r="CX56" s="697"/>
      <c r="CY56" s="697"/>
      <c r="CZ56" s="697"/>
      <c r="DA56" s="697"/>
      <c r="DB56" s="697"/>
      <c r="DC56" s="697"/>
      <c r="DD56" s="777"/>
    </row>
    <row r="57" spans="1:142" ht="18.75" customHeight="1" thickBot="1" x14ac:dyDescent="0.25">
      <c r="A57" s="572" t="s">
        <v>17</v>
      </c>
      <c r="B57" s="573"/>
      <c r="C57" s="573"/>
      <c r="D57" s="573"/>
      <c r="E57" s="573"/>
      <c r="F57" s="573"/>
      <c r="G57" s="573"/>
      <c r="H57" s="573"/>
      <c r="I57" s="573"/>
      <c r="J57" s="573"/>
      <c r="K57" s="573"/>
      <c r="L57" s="573"/>
      <c r="M57" s="573"/>
      <c r="N57" s="573"/>
      <c r="O57" s="573"/>
      <c r="P57" s="573"/>
      <c r="Q57" s="573"/>
      <c r="R57" s="573"/>
      <c r="S57" s="573"/>
      <c r="T57" s="573"/>
      <c r="U57" s="573"/>
      <c r="V57" s="573"/>
      <c r="W57" s="573"/>
      <c r="X57" s="573"/>
      <c r="Y57" s="573"/>
      <c r="Z57" s="573"/>
      <c r="AA57" s="573"/>
      <c r="AB57" s="573"/>
      <c r="AC57" s="573"/>
      <c r="AD57" s="573"/>
      <c r="AE57" s="573"/>
      <c r="AF57" s="573"/>
      <c r="AG57" s="573"/>
      <c r="AH57" s="573"/>
      <c r="AI57" s="573"/>
      <c r="AJ57" s="573"/>
      <c r="AK57" s="573"/>
      <c r="AL57" s="574"/>
      <c r="AM57" s="58"/>
      <c r="AN57" s="723">
        <f>SUM(AN55:BJ56)</f>
        <v>7451292</v>
      </c>
      <c r="AO57" s="697"/>
      <c r="AP57" s="697"/>
      <c r="AQ57" s="697"/>
      <c r="AR57" s="697"/>
      <c r="AS57" s="697"/>
      <c r="AT57" s="697"/>
      <c r="AU57" s="697"/>
      <c r="AV57" s="697"/>
      <c r="AW57" s="697"/>
      <c r="AX57" s="697"/>
      <c r="AY57" s="697"/>
      <c r="AZ57" s="697"/>
      <c r="BA57" s="697"/>
      <c r="BB57" s="697"/>
      <c r="BC57" s="697"/>
      <c r="BD57" s="697"/>
      <c r="BE57" s="697"/>
      <c r="BF57" s="697"/>
      <c r="BG57" s="697"/>
      <c r="BH57" s="697"/>
      <c r="BI57" s="697"/>
      <c r="BJ57" s="724"/>
      <c r="BK57" s="723">
        <f>SUM(BK55:CG56)</f>
        <v>7501678</v>
      </c>
      <c r="BL57" s="697"/>
      <c r="BM57" s="697"/>
      <c r="BN57" s="697"/>
      <c r="BO57" s="697"/>
      <c r="BP57" s="697"/>
      <c r="BQ57" s="697"/>
      <c r="BR57" s="697"/>
      <c r="BS57" s="697"/>
      <c r="BT57" s="697"/>
      <c r="BU57" s="697"/>
      <c r="BV57" s="697"/>
      <c r="BW57" s="697"/>
      <c r="BX57" s="697"/>
      <c r="BY57" s="697"/>
      <c r="BZ57" s="697"/>
      <c r="CA57" s="697"/>
      <c r="CB57" s="697"/>
      <c r="CC57" s="697"/>
      <c r="CD57" s="697"/>
      <c r="CE57" s="697"/>
      <c r="CF57" s="697"/>
      <c r="CG57" s="724"/>
      <c r="CH57" s="723">
        <f>SUM(CH55:DD56)</f>
        <v>7792546</v>
      </c>
      <c r="CI57" s="697"/>
      <c r="CJ57" s="697"/>
      <c r="CK57" s="697"/>
      <c r="CL57" s="697"/>
      <c r="CM57" s="697"/>
      <c r="CN57" s="697"/>
      <c r="CO57" s="697"/>
      <c r="CP57" s="697"/>
      <c r="CQ57" s="697"/>
      <c r="CR57" s="697"/>
      <c r="CS57" s="697"/>
      <c r="CT57" s="697"/>
      <c r="CU57" s="697"/>
      <c r="CV57" s="697"/>
      <c r="CW57" s="697"/>
      <c r="CX57" s="697"/>
      <c r="CY57" s="697"/>
      <c r="CZ57" s="697"/>
      <c r="DA57" s="697"/>
      <c r="DB57" s="697"/>
      <c r="DC57" s="697"/>
      <c r="DD57" s="724"/>
    </row>
    <row r="58" spans="1:142" ht="18.75" customHeight="1"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70"/>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row>
    <row r="60" spans="1:142" ht="12" customHeight="1" x14ac:dyDescent="0.25">
      <c r="A60" s="1346" t="s">
        <v>654</v>
      </c>
      <c r="B60" s="1346"/>
      <c r="C60" s="1346"/>
      <c r="D60" s="1346"/>
      <c r="E60" s="1346"/>
      <c r="F60" s="1346"/>
      <c r="G60" s="1346"/>
      <c r="H60" s="1346"/>
      <c r="I60" s="1346"/>
      <c r="J60" s="1346"/>
      <c r="K60" s="1346"/>
      <c r="L60" s="1346"/>
      <c r="M60" s="1346"/>
      <c r="N60" s="1346"/>
      <c r="O60" s="1346"/>
      <c r="P60" s="1346"/>
      <c r="Q60" s="1346"/>
      <c r="R60" s="1346"/>
      <c r="S60" s="1346"/>
      <c r="T60" s="1346"/>
      <c r="U60" s="1346"/>
      <c r="V60" s="1346"/>
      <c r="W60" s="1346"/>
      <c r="X60" s="1346"/>
      <c r="Y60" s="1346"/>
      <c r="Z60" s="1346"/>
      <c r="AA60" s="1346"/>
      <c r="AB60" s="1346"/>
      <c r="AC60" s="1346"/>
      <c r="AD60" s="1346"/>
      <c r="AE60" s="1346"/>
      <c r="AF60" s="1346"/>
      <c r="AG60" s="1346"/>
      <c r="AH60" s="1346"/>
      <c r="AI60" s="1346"/>
      <c r="AJ60" s="1346"/>
      <c r="AK60" s="1346"/>
      <c r="AL60" s="1346"/>
      <c r="AM60" s="1346"/>
      <c r="AN60" s="1346"/>
      <c r="AO60" s="1346"/>
      <c r="AP60" s="1346"/>
      <c r="AQ60" s="1346"/>
      <c r="AR60" s="1346"/>
      <c r="AS60" s="1346"/>
      <c r="AT60" s="1346"/>
      <c r="AU60" s="1346"/>
      <c r="AV60" s="1346"/>
      <c r="AW60" s="1346"/>
      <c r="AX60" s="1346"/>
      <c r="AY60" s="1346"/>
      <c r="AZ60" s="1346"/>
      <c r="BA60" s="1346"/>
      <c r="BB60" s="1346"/>
      <c r="BC60" s="1346"/>
      <c r="BD60" s="1346"/>
      <c r="BE60" s="1346"/>
      <c r="BF60" s="1346"/>
      <c r="BG60" s="1346"/>
      <c r="BH60" s="1346"/>
      <c r="BI60" s="1346"/>
      <c r="BJ60" s="1346"/>
      <c r="BK60" s="1346"/>
      <c r="BL60" s="1346"/>
      <c r="BM60" s="1346"/>
      <c r="BN60" s="1346"/>
      <c r="BO60" s="1346"/>
      <c r="BP60" s="1346"/>
      <c r="BQ60" s="1346"/>
      <c r="BR60" s="1346"/>
      <c r="BS60" s="1346"/>
      <c r="BT60" s="1346"/>
      <c r="BU60" s="1346"/>
      <c r="BV60" s="1346"/>
      <c r="BW60" s="1346"/>
      <c r="BX60" s="1346"/>
      <c r="BY60" s="1346"/>
      <c r="BZ60" s="1346"/>
      <c r="CA60" s="1346"/>
      <c r="CB60" s="1346"/>
      <c r="CC60" s="1346"/>
      <c r="CD60" s="1346"/>
      <c r="CE60" s="1346"/>
      <c r="CF60" s="1346"/>
      <c r="CG60" s="1346"/>
      <c r="CH60" s="1346"/>
      <c r="CI60" s="1346"/>
      <c r="CJ60" s="1346"/>
      <c r="CK60" s="1346"/>
      <c r="CL60" s="1346"/>
      <c r="CM60" s="1346"/>
      <c r="CN60" s="1346"/>
      <c r="CO60" s="1346"/>
      <c r="CP60" s="1346"/>
      <c r="CQ60" s="1346"/>
      <c r="CR60" s="1346"/>
      <c r="CS60" s="1346"/>
      <c r="CT60" s="1346"/>
      <c r="CU60" s="1346"/>
      <c r="CV60" s="1346"/>
      <c r="CW60" s="1346"/>
      <c r="CX60" s="1346"/>
      <c r="CY60" s="1346"/>
      <c r="CZ60" s="1346"/>
      <c r="DA60" s="1346"/>
      <c r="DB60" s="1346"/>
      <c r="DC60" s="1346"/>
      <c r="DD60" s="1346"/>
      <c r="DE60" s="1346"/>
      <c r="DF60" s="1346"/>
      <c r="DG60" s="1346"/>
      <c r="DH60" s="1346"/>
      <c r="DI60" s="1346"/>
      <c r="DJ60" s="1346"/>
      <c r="DK60" s="1346"/>
      <c r="DL60" s="1346"/>
      <c r="DM60" s="1346"/>
      <c r="DN60" s="1346"/>
      <c r="DO60" s="1346"/>
      <c r="DP60" s="1346"/>
      <c r="DQ60" s="1346"/>
      <c r="DR60" s="1346"/>
      <c r="DS60" s="1346"/>
      <c r="DT60" s="1346"/>
      <c r="DU60" s="1346"/>
      <c r="DV60" s="1346"/>
      <c r="DW60" s="1346"/>
      <c r="DX60" s="1346"/>
      <c r="DY60" s="1346"/>
      <c r="DZ60" s="1346"/>
      <c r="EA60" s="1346"/>
      <c r="EB60" s="1346"/>
      <c r="EC60" s="1346"/>
      <c r="ED60" s="1346"/>
      <c r="EE60" s="1346"/>
      <c r="EF60" s="1346"/>
      <c r="EG60" s="1346"/>
      <c r="EH60" s="1346"/>
      <c r="EI60" s="1346"/>
      <c r="EJ60" s="1346"/>
      <c r="EK60" s="1346"/>
      <c r="EL60" s="1346"/>
    </row>
    <row r="62" spans="1:142" ht="12" customHeight="1" x14ac:dyDescent="0.2">
      <c r="A62" s="566" t="s">
        <v>2</v>
      </c>
      <c r="B62" s="567"/>
      <c r="C62" s="567"/>
      <c r="D62" s="567"/>
      <c r="E62" s="567"/>
      <c r="F62" s="567"/>
      <c r="G62" s="567"/>
      <c r="H62" s="567"/>
      <c r="I62" s="567"/>
      <c r="J62" s="567"/>
      <c r="K62" s="567"/>
      <c r="L62" s="567"/>
      <c r="M62" s="567"/>
      <c r="N62" s="567"/>
      <c r="O62" s="567"/>
      <c r="P62" s="567"/>
      <c r="Q62" s="567"/>
      <c r="R62" s="567"/>
      <c r="S62" s="567"/>
      <c r="T62" s="567"/>
      <c r="U62" s="567"/>
      <c r="V62" s="567"/>
      <c r="W62" s="567"/>
      <c r="X62" s="567"/>
      <c r="Y62" s="567"/>
      <c r="Z62" s="567"/>
      <c r="AA62" s="567"/>
      <c r="AB62" s="567"/>
      <c r="AC62" s="567"/>
      <c r="AD62" s="567"/>
      <c r="AE62" s="567"/>
      <c r="AF62" s="567"/>
      <c r="AG62" s="567"/>
      <c r="AH62" s="567"/>
      <c r="AI62" s="567"/>
      <c r="AJ62" s="567"/>
      <c r="AK62" s="567"/>
      <c r="AL62" s="568"/>
      <c r="AM62" s="922" t="s">
        <v>102</v>
      </c>
      <c r="AN62" s="560" t="s">
        <v>18</v>
      </c>
      <c r="AO62" s="561"/>
      <c r="AP62" s="561"/>
      <c r="AQ62" s="561"/>
      <c r="AR62" s="561"/>
      <c r="AS62" s="561"/>
      <c r="AT62" s="561"/>
      <c r="AU62" s="561"/>
      <c r="AV62" s="561"/>
      <c r="AW62" s="561"/>
      <c r="AX62" s="561"/>
      <c r="AY62" s="561"/>
      <c r="AZ62" s="561"/>
      <c r="BA62" s="561"/>
      <c r="BB62" s="561"/>
      <c r="BC62" s="561"/>
      <c r="BD62" s="561"/>
      <c r="BE62" s="561"/>
      <c r="BF62" s="561"/>
      <c r="BG62" s="561"/>
      <c r="BH62" s="561"/>
      <c r="BI62" s="561"/>
      <c r="BJ62" s="562"/>
      <c r="BK62" s="560" t="s">
        <v>18</v>
      </c>
      <c r="BL62" s="561"/>
      <c r="BM62" s="561"/>
      <c r="BN62" s="561"/>
      <c r="BO62" s="561"/>
      <c r="BP62" s="561"/>
      <c r="BQ62" s="561"/>
      <c r="BR62" s="561"/>
      <c r="BS62" s="561"/>
      <c r="BT62" s="561"/>
      <c r="BU62" s="561"/>
      <c r="BV62" s="561"/>
      <c r="BW62" s="561"/>
      <c r="BX62" s="561"/>
      <c r="BY62" s="561"/>
      <c r="BZ62" s="561"/>
      <c r="CA62" s="561"/>
      <c r="CB62" s="561"/>
      <c r="CC62" s="561"/>
      <c r="CD62" s="561"/>
      <c r="CE62" s="561"/>
      <c r="CF62" s="561"/>
      <c r="CG62" s="562"/>
      <c r="CH62" s="560" t="s">
        <v>18</v>
      </c>
      <c r="CI62" s="561"/>
      <c r="CJ62" s="561"/>
      <c r="CK62" s="561"/>
      <c r="CL62" s="561"/>
      <c r="CM62" s="561"/>
      <c r="CN62" s="561"/>
      <c r="CO62" s="561"/>
      <c r="CP62" s="561"/>
      <c r="CQ62" s="561"/>
      <c r="CR62" s="561"/>
      <c r="CS62" s="561"/>
      <c r="CT62" s="561"/>
      <c r="CU62" s="561"/>
      <c r="CV62" s="561"/>
      <c r="CW62" s="561"/>
      <c r="CX62" s="561"/>
      <c r="CY62" s="561"/>
      <c r="CZ62" s="561"/>
      <c r="DA62" s="561"/>
      <c r="DB62" s="561"/>
      <c r="DC62" s="561"/>
      <c r="DD62" s="562"/>
    </row>
    <row r="63" spans="1:142" ht="12" customHeight="1" x14ac:dyDescent="0.2">
      <c r="A63" s="569"/>
      <c r="B63" s="570"/>
      <c r="C63" s="570"/>
      <c r="D63" s="570"/>
      <c r="E63" s="570"/>
      <c r="F63" s="570"/>
      <c r="G63" s="570"/>
      <c r="H63" s="570"/>
      <c r="I63" s="570"/>
      <c r="J63" s="570"/>
      <c r="K63" s="570"/>
      <c r="L63" s="570"/>
      <c r="M63" s="570"/>
      <c r="N63" s="570"/>
      <c r="O63" s="570"/>
      <c r="P63" s="570"/>
      <c r="Q63" s="570"/>
      <c r="R63" s="570"/>
      <c r="S63" s="570"/>
      <c r="T63" s="570"/>
      <c r="U63" s="570"/>
      <c r="V63" s="570"/>
      <c r="W63" s="570"/>
      <c r="X63" s="570"/>
      <c r="Y63" s="570"/>
      <c r="Z63" s="570"/>
      <c r="AA63" s="570"/>
      <c r="AB63" s="570"/>
      <c r="AC63" s="570"/>
      <c r="AD63" s="570"/>
      <c r="AE63" s="570"/>
      <c r="AF63" s="570"/>
      <c r="AG63" s="570"/>
      <c r="AH63" s="570"/>
      <c r="AI63" s="570"/>
      <c r="AJ63" s="570"/>
      <c r="AK63" s="570"/>
      <c r="AL63" s="571"/>
      <c r="AM63" s="1298"/>
      <c r="AN63" s="20"/>
      <c r="AO63" s="15"/>
      <c r="AP63" s="15"/>
      <c r="AQ63" s="15"/>
      <c r="AR63" s="15"/>
      <c r="AS63" s="15"/>
      <c r="AT63" s="188"/>
      <c r="AU63" s="684" t="s">
        <v>214</v>
      </c>
      <c r="AV63" s="684"/>
      <c r="AW63" s="684"/>
      <c r="AX63" s="684"/>
      <c r="AY63" s="684"/>
      <c r="AZ63" s="684"/>
      <c r="BA63" s="684"/>
      <c r="BB63" s="684"/>
      <c r="BC63" s="684"/>
      <c r="BD63" s="15"/>
      <c r="BE63" s="15"/>
      <c r="BF63" s="15"/>
      <c r="BG63" s="15"/>
      <c r="BH63" s="15"/>
      <c r="BI63" s="15"/>
      <c r="BJ63" s="107"/>
      <c r="BK63" s="20"/>
      <c r="BL63" s="15"/>
      <c r="BM63" s="15"/>
      <c r="BN63" s="15"/>
      <c r="BO63" s="15"/>
      <c r="BP63" s="15"/>
      <c r="BQ63" s="15"/>
      <c r="BR63" s="684" t="s">
        <v>182</v>
      </c>
      <c r="BS63" s="684"/>
      <c r="BT63" s="684"/>
      <c r="BU63" s="684"/>
      <c r="BV63" s="684"/>
      <c r="BW63" s="684"/>
      <c r="BX63" s="684"/>
      <c r="BY63" s="684"/>
      <c r="BZ63" s="684"/>
      <c r="CA63" s="15"/>
      <c r="CB63" s="15"/>
      <c r="CC63" s="15"/>
      <c r="CD63" s="15"/>
      <c r="CE63" s="15"/>
      <c r="CF63" s="15"/>
      <c r="CG63" s="107"/>
      <c r="CH63" s="20"/>
      <c r="CI63" s="15"/>
      <c r="CJ63" s="15"/>
      <c r="CK63" s="15"/>
      <c r="CL63" s="15"/>
      <c r="CM63" s="136"/>
      <c r="CN63" s="684" t="s">
        <v>183</v>
      </c>
      <c r="CO63" s="684"/>
      <c r="CP63" s="684"/>
      <c r="CQ63" s="684"/>
      <c r="CR63" s="684"/>
      <c r="CS63" s="684"/>
      <c r="CT63" s="684"/>
      <c r="CU63" s="684"/>
      <c r="CV63" s="684"/>
      <c r="CW63" s="684"/>
      <c r="CX63" s="15"/>
      <c r="CY63" s="15"/>
      <c r="CZ63" s="15"/>
      <c r="DA63" s="15"/>
      <c r="DB63" s="15"/>
      <c r="DC63" s="15"/>
      <c r="DD63" s="107"/>
    </row>
    <row r="64" spans="1:142" ht="12" customHeight="1" thickBot="1" x14ac:dyDescent="0.25">
      <c r="A64" s="576">
        <v>1</v>
      </c>
      <c r="B64" s="577"/>
      <c r="C64" s="577"/>
      <c r="D64" s="577"/>
      <c r="E64" s="577"/>
      <c r="F64" s="577"/>
      <c r="G64" s="577"/>
      <c r="H64" s="577"/>
      <c r="I64" s="577"/>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577"/>
      <c r="AH64" s="577"/>
      <c r="AI64" s="577"/>
      <c r="AJ64" s="577"/>
      <c r="AK64" s="577"/>
      <c r="AL64" s="578"/>
      <c r="AM64" s="105">
        <v>2</v>
      </c>
      <c r="AN64" s="1295">
        <v>3</v>
      </c>
      <c r="AO64" s="1296"/>
      <c r="AP64" s="1296"/>
      <c r="AQ64" s="1296"/>
      <c r="AR64" s="1296"/>
      <c r="AS64" s="1296"/>
      <c r="AT64" s="1296"/>
      <c r="AU64" s="1296"/>
      <c r="AV64" s="1296"/>
      <c r="AW64" s="1296"/>
      <c r="AX64" s="1296"/>
      <c r="AY64" s="1296"/>
      <c r="AZ64" s="1296"/>
      <c r="BA64" s="1296"/>
      <c r="BB64" s="1296"/>
      <c r="BC64" s="1296"/>
      <c r="BD64" s="1296"/>
      <c r="BE64" s="1296"/>
      <c r="BF64" s="1296"/>
      <c r="BG64" s="1296"/>
      <c r="BH64" s="1296"/>
      <c r="BI64" s="1296"/>
      <c r="BJ64" s="1297"/>
      <c r="BK64" s="1295">
        <v>4</v>
      </c>
      <c r="BL64" s="1296"/>
      <c r="BM64" s="1296"/>
      <c r="BN64" s="1296"/>
      <c r="BO64" s="1296"/>
      <c r="BP64" s="1296"/>
      <c r="BQ64" s="1296"/>
      <c r="BR64" s="1296"/>
      <c r="BS64" s="1296"/>
      <c r="BT64" s="1296"/>
      <c r="BU64" s="1296"/>
      <c r="BV64" s="1296"/>
      <c r="BW64" s="1296"/>
      <c r="BX64" s="1296"/>
      <c r="BY64" s="1296"/>
      <c r="BZ64" s="1296"/>
      <c r="CA64" s="1296"/>
      <c r="CB64" s="1296"/>
      <c r="CC64" s="1296"/>
      <c r="CD64" s="1296"/>
      <c r="CE64" s="1296"/>
      <c r="CF64" s="1296"/>
      <c r="CG64" s="1297"/>
      <c r="CH64" s="1295">
        <v>5</v>
      </c>
      <c r="CI64" s="1296"/>
      <c r="CJ64" s="1296"/>
      <c r="CK64" s="1296"/>
      <c r="CL64" s="1296"/>
      <c r="CM64" s="1296"/>
      <c r="CN64" s="1296"/>
      <c r="CO64" s="1296"/>
      <c r="CP64" s="1296"/>
      <c r="CQ64" s="1296"/>
      <c r="CR64" s="1296"/>
      <c r="CS64" s="1296"/>
      <c r="CT64" s="1296"/>
      <c r="CU64" s="1296"/>
      <c r="CV64" s="1296"/>
      <c r="CW64" s="1296"/>
      <c r="CX64" s="1296"/>
      <c r="CY64" s="1296"/>
      <c r="CZ64" s="1296"/>
      <c r="DA64" s="1296"/>
      <c r="DB64" s="1296"/>
      <c r="DC64" s="1296"/>
      <c r="DD64" s="1297"/>
    </row>
    <row r="65" spans="1:119" ht="24.75" customHeight="1" thickBot="1" x14ac:dyDescent="0.25">
      <c r="A65" s="767" t="s">
        <v>655</v>
      </c>
      <c r="B65" s="768"/>
      <c r="C65" s="768"/>
      <c r="D65" s="768"/>
      <c r="E65" s="768"/>
      <c r="F65" s="768"/>
      <c r="G65" s="768"/>
      <c r="H65" s="768"/>
      <c r="I65" s="768"/>
      <c r="J65" s="768"/>
      <c r="K65" s="768"/>
      <c r="L65" s="768"/>
      <c r="M65" s="768"/>
      <c r="N65" s="768"/>
      <c r="O65" s="768"/>
      <c r="P65" s="768"/>
      <c r="Q65" s="768"/>
      <c r="R65" s="768"/>
      <c r="S65" s="768"/>
      <c r="T65" s="768"/>
      <c r="U65" s="768"/>
      <c r="V65" s="768"/>
      <c r="W65" s="768"/>
      <c r="X65" s="768"/>
      <c r="Y65" s="768"/>
      <c r="Z65" s="768"/>
      <c r="AA65" s="768"/>
      <c r="AB65" s="768"/>
      <c r="AC65" s="768"/>
      <c r="AD65" s="768"/>
      <c r="AE65" s="768"/>
      <c r="AF65" s="768"/>
      <c r="AG65" s="768"/>
      <c r="AH65" s="768"/>
      <c r="AI65" s="768"/>
      <c r="AJ65" s="768"/>
      <c r="AK65" s="768"/>
      <c r="AL65" s="769"/>
      <c r="AM65" s="58"/>
      <c r="AN65" s="723">
        <v>618284</v>
      </c>
      <c r="AO65" s="697"/>
      <c r="AP65" s="697"/>
      <c r="AQ65" s="697"/>
      <c r="AR65" s="697"/>
      <c r="AS65" s="697"/>
      <c r="AT65" s="697"/>
      <c r="AU65" s="697"/>
      <c r="AV65" s="697"/>
      <c r="AW65" s="697"/>
      <c r="AX65" s="697"/>
      <c r="AY65" s="697"/>
      <c r="AZ65" s="697"/>
      <c r="BA65" s="697"/>
      <c r="BB65" s="697"/>
      <c r="BC65" s="697"/>
      <c r="BD65" s="697"/>
      <c r="BE65" s="697"/>
      <c r="BF65" s="697"/>
      <c r="BG65" s="697"/>
      <c r="BH65" s="697"/>
      <c r="BI65" s="697"/>
      <c r="BJ65" s="724"/>
      <c r="BK65" s="776">
        <v>906802</v>
      </c>
      <c r="BL65" s="697"/>
      <c r="BM65" s="697"/>
      <c r="BN65" s="697"/>
      <c r="BO65" s="697"/>
      <c r="BP65" s="697"/>
      <c r="BQ65" s="697"/>
      <c r="BR65" s="697"/>
      <c r="BS65" s="697"/>
      <c r="BT65" s="697"/>
      <c r="BU65" s="697"/>
      <c r="BV65" s="697"/>
      <c r="BW65" s="697"/>
      <c r="BX65" s="697"/>
      <c r="BY65" s="697"/>
      <c r="BZ65" s="697"/>
      <c r="CA65" s="697"/>
      <c r="CB65" s="697"/>
      <c r="CC65" s="697"/>
      <c r="CD65" s="697"/>
      <c r="CE65" s="697"/>
      <c r="CF65" s="697"/>
      <c r="CG65" s="724"/>
      <c r="CH65" s="776">
        <v>442724</v>
      </c>
      <c r="CI65" s="697"/>
      <c r="CJ65" s="697"/>
      <c r="CK65" s="697"/>
      <c r="CL65" s="697"/>
      <c r="CM65" s="697"/>
      <c r="CN65" s="697"/>
      <c r="CO65" s="697"/>
      <c r="CP65" s="697"/>
      <c r="CQ65" s="697"/>
      <c r="CR65" s="697"/>
      <c r="CS65" s="697"/>
      <c r="CT65" s="697"/>
      <c r="CU65" s="697"/>
      <c r="CV65" s="697"/>
      <c r="CW65" s="697"/>
      <c r="CX65" s="697"/>
      <c r="CY65" s="697"/>
      <c r="CZ65" s="697"/>
      <c r="DA65" s="697"/>
      <c r="DB65" s="697"/>
      <c r="DC65" s="697"/>
      <c r="DD65" s="777"/>
    </row>
    <row r="66" spans="1:119" ht="30" customHeight="1" thickBot="1" x14ac:dyDescent="0.25">
      <c r="A66" s="767" t="s">
        <v>656</v>
      </c>
      <c r="B66" s="768"/>
      <c r="C66" s="768"/>
      <c r="D66" s="768"/>
      <c r="E66" s="768"/>
      <c r="F66" s="768"/>
      <c r="G66" s="768"/>
      <c r="H66" s="768"/>
      <c r="I66" s="768"/>
      <c r="J66" s="768"/>
      <c r="K66" s="768"/>
      <c r="L66" s="768"/>
      <c r="M66" s="768"/>
      <c r="N66" s="768"/>
      <c r="O66" s="768"/>
      <c r="P66" s="768"/>
      <c r="Q66" s="768"/>
      <c r="R66" s="768"/>
      <c r="S66" s="768"/>
      <c r="T66" s="768"/>
      <c r="U66" s="768"/>
      <c r="V66" s="768"/>
      <c r="W66" s="768"/>
      <c r="X66" s="768"/>
      <c r="Y66" s="768"/>
      <c r="Z66" s="768"/>
      <c r="AA66" s="768"/>
      <c r="AB66" s="768"/>
      <c r="AC66" s="768"/>
      <c r="AD66" s="768"/>
      <c r="AE66" s="768"/>
      <c r="AF66" s="768"/>
      <c r="AG66" s="768"/>
      <c r="AH66" s="768"/>
      <c r="AI66" s="768"/>
      <c r="AJ66" s="768"/>
      <c r="AK66" s="768"/>
      <c r="AL66" s="769"/>
      <c r="AM66" s="58"/>
      <c r="AN66" s="723">
        <v>58261</v>
      </c>
      <c r="AO66" s="697"/>
      <c r="AP66" s="697"/>
      <c r="AQ66" s="697"/>
      <c r="AR66" s="697"/>
      <c r="AS66" s="697"/>
      <c r="AT66" s="697"/>
      <c r="AU66" s="697"/>
      <c r="AV66" s="697"/>
      <c r="AW66" s="697"/>
      <c r="AX66" s="697"/>
      <c r="AY66" s="697"/>
      <c r="AZ66" s="697"/>
      <c r="BA66" s="697"/>
      <c r="BB66" s="697"/>
      <c r="BC66" s="697"/>
      <c r="BD66" s="697"/>
      <c r="BE66" s="697"/>
      <c r="BF66" s="697"/>
      <c r="BG66" s="697"/>
      <c r="BH66" s="697"/>
      <c r="BI66" s="697"/>
      <c r="BJ66" s="724"/>
      <c r="BK66" s="723">
        <v>534790</v>
      </c>
      <c r="BL66" s="697"/>
      <c r="BM66" s="697"/>
      <c r="BN66" s="697"/>
      <c r="BO66" s="697"/>
      <c r="BP66" s="697"/>
      <c r="BQ66" s="697"/>
      <c r="BR66" s="697"/>
      <c r="BS66" s="697"/>
      <c r="BT66" s="697"/>
      <c r="BU66" s="697"/>
      <c r="BV66" s="697"/>
      <c r="BW66" s="697"/>
      <c r="BX66" s="697"/>
      <c r="BY66" s="697"/>
      <c r="BZ66" s="697"/>
      <c r="CA66" s="697"/>
      <c r="CB66" s="697"/>
      <c r="CC66" s="697"/>
      <c r="CD66" s="697"/>
      <c r="CE66" s="697"/>
      <c r="CF66" s="697"/>
      <c r="CG66" s="724"/>
      <c r="CH66" s="723">
        <v>507345</v>
      </c>
      <c r="CI66" s="697"/>
      <c r="CJ66" s="697"/>
      <c r="CK66" s="697"/>
      <c r="CL66" s="697"/>
      <c r="CM66" s="697"/>
      <c r="CN66" s="697"/>
      <c r="CO66" s="697"/>
      <c r="CP66" s="697"/>
      <c r="CQ66" s="697"/>
      <c r="CR66" s="697"/>
      <c r="CS66" s="697"/>
      <c r="CT66" s="697"/>
      <c r="CU66" s="697"/>
      <c r="CV66" s="697"/>
      <c r="CW66" s="697"/>
      <c r="CX66" s="697"/>
      <c r="CY66" s="697"/>
      <c r="CZ66" s="697"/>
      <c r="DA66" s="697"/>
      <c r="DB66" s="697"/>
      <c r="DC66" s="697"/>
      <c r="DD66" s="724"/>
    </row>
    <row r="67" spans="1:119" ht="24.75" customHeight="1" x14ac:dyDescent="0.2">
      <c r="A67" s="767" t="s">
        <v>657</v>
      </c>
      <c r="B67" s="768"/>
      <c r="C67" s="768"/>
      <c r="D67" s="768"/>
      <c r="E67" s="768"/>
      <c r="F67" s="768"/>
      <c r="G67" s="768"/>
      <c r="H67" s="768"/>
      <c r="I67" s="768"/>
      <c r="J67" s="768"/>
      <c r="K67" s="768"/>
      <c r="L67" s="768"/>
      <c r="M67" s="768"/>
      <c r="N67" s="768"/>
      <c r="O67" s="768"/>
      <c r="P67" s="768"/>
      <c r="Q67" s="768"/>
      <c r="R67" s="768"/>
      <c r="S67" s="768"/>
      <c r="T67" s="768"/>
      <c r="U67" s="768"/>
      <c r="V67" s="768"/>
      <c r="W67" s="768"/>
      <c r="X67" s="768"/>
      <c r="Y67" s="768"/>
      <c r="Z67" s="768"/>
      <c r="AA67" s="768"/>
      <c r="AB67" s="768"/>
      <c r="AC67" s="768"/>
      <c r="AD67" s="768"/>
      <c r="AE67" s="768"/>
      <c r="AF67" s="768"/>
      <c r="AG67" s="768"/>
      <c r="AH67" s="768"/>
      <c r="AI67" s="768"/>
      <c r="AJ67" s="768"/>
      <c r="AK67" s="768"/>
      <c r="AL67" s="769"/>
      <c r="AM67" s="58"/>
      <c r="AN67" s="720">
        <v>381921</v>
      </c>
      <c r="AO67" s="721"/>
      <c r="AP67" s="721"/>
      <c r="AQ67" s="721"/>
      <c r="AR67" s="721"/>
      <c r="AS67" s="721"/>
      <c r="AT67" s="721"/>
      <c r="AU67" s="721"/>
      <c r="AV67" s="721"/>
      <c r="AW67" s="721"/>
      <c r="AX67" s="721"/>
      <c r="AY67" s="721"/>
      <c r="AZ67" s="721"/>
      <c r="BA67" s="721"/>
      <c r="BB67" s="721"/>
      <c r="BC67" s="721"/>
      <c r="BD67" s="721"/>
      <c r="BE67" s="721"/>
      <c r="BF67" s="721"/>
      <c r="BG67" s="721"/>
      <c r="BH67" s="721"/>
      <c r="BI67" s="721"/>
      <c r="BJ67" s="722"/>
      <c r="BK67" s="756">
        <v>414984</v>
      </c>
      <c r="BL67" s="721"/>
      <c r="BM67" s="721"/>
      <c r="BN67" s="721"/>
      <c r="BO67" s="721"/>
      <c r="BP67" s="721"/>
      <c r="BQ67" s="721"/>
      <c r="BR67" s="721"/>
      <c r="BS67" s="721"/>
      <c r="BT67" s="721"/>
      <c r="BU67" s="721"/>
      <c r="BV67" s="721"/>
      <c r="BW67" s="721"/>
      <c r="BX67" s="721"/>
      <c r="BY67" s="721"/>
      <c r="BZ67" s="721"/>
      <c r="CA67" s="721"/>
      <c r="CB67" s="721"/>
      <c r="CC67" s="721"/>
      <c r="CD67" s="721"/>
      <c r="CE67" s="721"/>
      <c r="CF67" s="721"/>
      <c r="CG67" s="722"/>
      <c r="CH67" s="756">
        <v>28268</v>
      </c>
      <c r="CI67" s="721"/>
      <c r="CJ67" s="721"/>
      <c r="CK67" s="721"/>
      <c r="CL67" s="721"/>
      <c r="CM67" s="721"/>
      <c r="CN67" s="721"/>
      <c r="CO67" s="721"/>
      <c r="CP67" s="721"/>
      <c r="CQ67" s="721"/>
      <c r="CR67" s="721"/>
      <c r="CS67" s="721"/>
      <c r="CT67" s="721"/>
      <c r="CU67" s="721"/>
      <c r="CV67" s="721"/>
      <c r="CW67" s="721"/>
      <c r="CX67" s="721"/>
      <c r="CY67" s="721"/>
      <c r="CZ67" s="721"/>
      <c r="DA67" s="721"/>
      <c r="DB67" s="721"/>
      <c r="DC67" s="721"/>
      <c r="DD67" s="757"/>
    </row>
    <row r="68" spans="1:119" ht="12" customHeight="1" thickBot="1" x14ac:dyDescent="0.25">
      <c r="A68" s="572" t="s">
        <v>658</v>
      </c>
      <c r="B68" s="573"/>
      <c r="C68" s="573"/>
      <c r="D68" s="573"/>
      <c r="E68" s="573"/>
      <c r="F68" s="573"/>
      <c r="G68" s="573"/>
      <c r="H68" s="573"/>
      <c r="I68" s="573"/>
      <c r="J68" s="573"/>
      <c r="K68" s="573"/>
      <c r="L68" s="573"/>
      <c r="M68" s="573"/>
      <c r="N68" s="573"/>
      <c r="O68" s="573"/>
      <c r="P68" s="573"/>
      <c r="Q68" s="573"/>
      <c r="R68" s="573"/>
      <c r="S68" s="573"/>
      <c r="T68" s="573"/>
      <c r="U68" s="573"/>
      <c r="V68" s="573"/>
      <c r="W68" s="573"/>
      <c r="X68" s="573"/>
      <c r="Y68" s="573"/>
      <c r="Z68" s="573"/>
      <c r="AA68" s="573"/>
      <c r="AB68" s="573"/>
      <c r="AC68" s="573"/>
      <c r="AD68" s="573"/>
      <c r="AE68" s="573"/>
      <c r="AF68" s="573"/>
      <c r="AG68" s="573"/>
      <c r="AH68" s="573"/>
      <c r="AI68" s="573"/>
      <c r="AJ68" s="573"/>
      <c r="AK68" s="573"/>
      <c r="AL68" s="574"/>
      <c r="AM68" s="58"/>
      <c r="AN68" s="723">
        <v>265491</v>
      </c>
      <c r="AO68" s="697"/>
      <c r="AP68" s="697"/>
      <c r="AQ68" s="697"/>
      <c r="AR68" s="697"/>
      <c r="AS68" s="697"/>
      <c r="AT68" s="697"/>
      <c r="AU68" s="697"/>
      <c r="AV68" s="697"/>
      <c r="AW68" s="697"/>
      <c r="AX68" s="697"/>
      <c r="AY68" s="697"/>
      <c r="AZ68" s="697"/>
      <c r="BA68" s="697"/>
      <c r="BB68" s="697"/>
      <c r="BC68" s="697"/>
      <c r="BD68" s="697"/>
      <c r="BE68" s="697"/>
      <c r="BF68" s="697"/>
      <c r="BG68" s="697"/>
      <c r="BH68" s="697"/>
      <c r="BI68" s="697"/>
      <c r="BJ68" s="724"/>
      <c r="BK68" s="776">
        <v>160244</v>
      </c>
      <c r="BL68" s="697"/>
      <c r="BM68" s="697"/>
      <c r="BN68" s="697"/>
      <c r="BO68" s="697"/>
      <c r="BP68" s="697"/>
      <c r="BQ68" s="697"/>
      <c r="BR68" s="697"/>
      <c r="BS68" s="697"/>
      <c r="BT68" s="697"/>
      <c r="BU68" s="697"/>
      <c r="BV68" s="697"/>
      <c r="BW68" s="697"/>
      <c r="BX68" s="697"/>
      <c r="BY68" s="697"/>
      <c r="BZ68" s="697"/>
      <c r="CA68" s="697"/>
      <c r="CB68" s="697"/>
      <c r="CC68" s="697"/>
      <c r="CD68" s="697"/>
      <c r="CE68" s="697"/>
      <c r="CF68" s="697"/>
      <c r="CG68" s="724"/>
      <c r="CH68" s="776">
        <v>178315</v>
      </c>
      <c r="CI68" s="697"/>
      <c r="CJ68" s="697"/>
      <c r="CK68" s="697"/>
      <c r="CL68" s="697"/>
      <c r="CM68" s="697"/>
      <c r="CN68" s="697"/>
      <c r="CO68" s="697"/>
      <c r="CP68" s="697"/>
      <c r="CQ68" s="697"/>
      <c r="CR68" s="697"/>
      <c r="CS68" s="697"/>
      <c r="CT68" s="697"/>
      <c r="CU68" s="697"/>
      <c r="CV68" s="697"/>
      <c r="CW68" s="697"/>
      <c r="CX68" s="697"/>
      <c r="CY68" s="697"/>
      <c r="CZ68" s="697"/>
      <c r="DA68" s="697"/>
      <c r="DB68" s="697"/>
      <c r="DC68" s="697"/>
      <c r="DD68" s="777"/>
    </row>
    <row r="69" spans="1:119" ht="12" customHeight="1" x14ac:dyDescent="0.2">
      <c r="A69" s="572" t="s">
        <v>659</v>
      </c>
      <c r="B69" s="573"/>
      <c r="C69" s="573"/>
      <c r="D69" s="573"/>
      <c r="E69" s="573"/>
      <c r="F69" s="573"/>
      <c r="G69" s="573"/>
      <c r="H69" s="573"/>
      <c r="I69" s="573"/>
      <c r="J69" s="573"/>
      <c r="K69" s="573"/>
      <c r="L69" s="573"/>
      <c r="M69" s="573"/>
      <c r="N69" s="573"/>
      <c r="O69" s="573"/>
      <c r="P69" s="573"/>
      <c r="Q69" s="573"/>
      <c r="R69" s="573"/>
      <c r="S69" s="573"/>
      <c r="T69" s="573"/>
      <c r="U69" s="573"/>
      <c r="V69" s="573"/>
      <c r="W69" s="573"/>
      <c r="X69" s="573"/>
      <c r="Y69" s="573"/>
      <c r="Z69" s="573"/>
      <c r="AA69" s="573"/>
      <c r="AB69" s="573"/>
      <c r="AC69" s="573"/>
      <c r="AD69" s="573"/>
      <c r="AE69" s="573"/>
      <c r="AF69" s="573"/>
      <c r="AG69" s="573"/>
      <c r="AH69" s="573"/>
      <c r="AI69" s="573"/>
      <c r="AJ69" s="573"/>
      <c r="AK69" s="573"/>
      <c r="AL69" s="574"/>
      <c r="AM69" s="58"/>
      <c r="AN69" s="720">
        <v>50672</v>
      </c>
      <c r="AO69" s="721"/>
      <c r="AP69" s="721"/>
      <c r="AQ69" s="721"/>
      <c r="AR69" s="721"/>
      <c r="AS69" s="721"/>
      <c r="AT69" s="721"/>
      <c r="AU69" s="721"/>
      <c r="AV69" s="721"/>
      <c r="AW69" s="721"/>
      <c r="AX69" s="721"/>
      <c r="AY69" s="721"/>
      <c r="AZ69" s="721"/>
      <c r="BA69" s="721"/>
      <c r="BB69" s="721"/>
      <c r="BC69" s="721"/>
      <c r="BD69" s="721"/>
      <c r="BE69" s="721"/>
      <c r="BF69" s="721"/>
      <c r="BG69" s="721"/>
      <c r="BH69" s="721"/>
      <c r="BI69" s="721"/>
      <c r="BJ69" s="722"/>
      <c r="BK69" s="756">
        <v>13841</v>
      </c>
      <c r="BL69" s="721"/>
      <c r="BM69" s="721"/>
      <c r="BN69" s="721"/>
      <c r="BO69" s="721"/>
      <c r="BP69" s="721"/>
      <c r="BQ69" s="721"/>
      <c r="BR69" s="721"/>
      <c r="BS69" s="721"/>
      <c r="BT69" s="721"/>
      <c r="BU69" s="721"/>
      <c r="BV69" s="721"/>
      <c r="BW69" s="721"/>
      <c r="BX69" s="721"/>
      <c r="BY69" s="721"/>
      <c r="BZ69" s="721"/>
      <c r="CA69" s="721"/>
      <c r="CB69" s="721"/>
      <c r="CC69" s="721"/>
      <c r="CD69" s="721"/>
      <c r="CE69" s="721"/>
      <c r="CF69" s="721"/>
      <c r="CG69" s="722"/>
      <c r="CH69" s="756">
        <v>6469</v>
      </c>
      <c r="CI69" s="721"/>
      <c r="CJ69" s="721"/>
      <c r="CK69" s="721"/>
      <c r="CL69" s="721"/>
      <c r="CM69" s="721"/>
      <c r="CN69" s="721"/>
      <c r="CO69" s="721"/>
      <c r="CP69" s="721"/>
      <c r="CQ69" s="721"/>
      <c r="CR69" s="721"/>
      <c r="CS69" s="721"/>
      <c r="CT69" s="721"/>
      <c r="CU69" s="721"/>
      <c r="CV69" s="721"/>
      <c r="CW69" s="721"/>
      <c r="CX69" s="721"/>
      <c r="CY69" s="721"/>
      <c r="CZ69" s="721"/>
      <c r="DA69" s="721"/>
      <c r="DB69" s="721"/>
      <c r="DC69" s="721"/>
      <c r="DD69" s="757"/>
    </row>
    <row r="70" spans="1:119" ht="37.5" customHeight="1" thickBot="1" x14ac:dyDescent="0.25">
      <c r="A70" s="767" t="s">
        <v>660</v>
      </c>
      <c r="B70" s="768"/>
      <c r="C70" s="768"/>
      <c r="D70" s="768"/>
      <c r="E70" s="768"/>
      <c r="F70" s="768"/>
      <c r="G70" s="768"/>
      <c r="H70" s="768"/>
      <c r="I70" s="768"/>
      <c r="J70" s="768"/>
      <c r="K70" s="768"/>
      <c r="L70" s="768"/>
      <c r="M70" s="768"/>
      <c r="N70" s="768"/>
      <c r="O70" s="768"/>
      <c r="P70" s="768"/>
      <c r="Q70" s="768"/>
      <c r="R70" s="768"/>
      <c r="S70" s="768"/>
      <c r="T70" s="768"/>
      <c r="U70" s="768"/>
      <c r="V70" s="768"/>
      <c r="W70" s="768"/>
      <c r="X70" s="768"/>
      <c r="Y70" s="768"/>
      <c r="Z70" s="768"/>
      <c r="AA70" s="768"/>
      <c r="AB70" s="768"/>
      <c r="AC70" s="768"/>
      <c r="AD70" s="768"/>
      <c r="AE70" s="768"/>
      <c r="AF70" s="768"/>
      <c r="AG70" s="768"/>
      <c r="AH70" s="768"/>
      <c r="AI70" s="768"/>
      <c r="AJ70" s="768"/>
      <c r="AK70" s="768"/>
      <c r="AL70" s="769"/>
      <c r="AM70" s="58"/>
      <c r="AN70" s="723">
        <v>412372</v>
      </c>
      <c r="AO70" s="697"/>
      <c r="AP70" s="697"/>
      <c r="AQ70" s="697"/>
      <c r="AR70" s="697"/>
      <c r="AS70" s="697"/>
      <c r="AT70" s="697"/>
      <c r="AU70" s="697"/>
      <c r="AV70" s="697"/>
      <c r="AW70" s="697"/>
      <c r="AX70" s="697"/>
      <c r="AY70" s="697"/>
      <c r="AZ70" s="697"/>
      <c r="BA70" s="697"/>
      <c r="BB70" s="697"/>
      <c r="BC70" s="697"/>
      <c r="BD70" s="697"/>
      <c r="BE70" s="697"/>
      <c r="BF70" s="697"/>
      <c r="BG70" s="697"/>
      <c r="BH70" s="697"/>
      <c r="BI70" s="697"/>
      <c r="BJ70" s="724"/>
      <c r="BK70" s="776">
        <v>73135</v>
      </c>
      <c r="BL70" s="697"/>
      <c r="BM70" s="697"/>
      <c r="BN70" s="697"/>
      <c r="BO70" s="697"/>
      <c r="BP70" s="697"/>
      <c r="BQ70" s="697"/>
      <c r="BR70" s="697"/>
      <c r="BS70" s="697"/>
      <c r="BT70" s="697"/>
      <c r="BU70" s="697"/>
      <c r="BV70" s="697"/>
      <c r="BW70" s="697"/>
      <c r="BX70" s="697"/>
      <c r="BY70" s="697"/>
      <c r="BZ70" s="697"/>
      <c r="CA70" s="697"/>
      <c r="CB70" s="697"/>
      <c r="CC70" s="697"/>
      <c r="CD70" s="697"/>
      <c r="CE70" s="697"/>
      <c r="CF70" s="697"/>
      <c r="CG70" s="724"/>
      <c r="CH70" s="776">
        <v>0</v>
      </c>
      <c r="CI70" s="697"/>
      <c r="CJ70" s="697"/>
      <c r="CK70" s="697"/>
      <c r="CL70" s="697"/>
      <c r="CM70" s="697"/>
      <c r="CN70" s="697"/>
      <c r="CO70" s="697"/>
      <c r="CP70" s="697"/>
      <c r="CQ70" s="697"/>
      <c r="CR70" s="697"/>
      <c r="CS70" s="697"/>
      <c r="CT70" s="697"/>
      <c r="CU70" s="697"/>
      <c r="CV70" s="697"/>
      <c r="CW70" s="697"/>
      <c r="CX70" s="697"/>
      <c r="CY70" s="697"/>
      <c r="CZ70" s="697"/>
      <c r="DA70" s="697"/>
      <c r="DB70" s="697"/>
      <c r="DC70" s="697"/>
      <c r="DD70" s="777"/>
    </row>
    <row r="71" spans="1:119" ht="12" customHeight="1" x14ac:dyDescent="0.2">
      <c r="A71" s="572" t="s">
        <v>661</v>
      </c>
      <c r="B71" s="573"/>
      <c r="C71" s="573"/>
      <c r="D71" s="573"/>
      <c r="E71" s="573"/>
      <c r="F71" s="573"/>
      <c r="G71" s="573"/>
      <c r="H71" s="573"/>
      <c r="I71" s="573"/>
      <c r="J71" s="573"/>
      <c r="K71" s="573"/>
      <c r="L71" s="573"/>
      <c r="M71" s="573"/>
      <c r="N71" s="573"/>
      <c r="O71" s="573"/>
      <c r="P71" s="573"/>
      <c r="Q71" s="573"/>
      <c r="R71" s="573"/>
      <c r="S71" s="573"/>
      <c r="T71" s="573"/>
      <c r="U71" s="573"/>
      <c r="V71" s="573"/>
      <c r="W71" s="573"/>
      <c r="X71" s="573"/>
      <c r="Y71" s="573"/>
      <c r="Z71" s="573"/>
      <c r="AA71" s="573"/>
      <c r="AB71" s="573"/>
      <c r="AC71" s="573"/>
      <c r="AD71" s="573"/>
      <c r="AE71" s="573"/>
      <c r="AF71" s="573"/>
      <c r="AG71" s="573"/>
      <c r="AH71" s="573"/>
      <c r="AI71" s="573"/>
      <c r="AJ71" s="573"/>
      <c r="AK71" s="573"/>
      <c r="AL71" s="574"/>
      <c r="AM71" s="58"/>
      <c r="AN71" s="720">
        <v>566838</v>
      </c>
      <c r="AO71" s="721"/>
      <c r="AP71" s="721"/>
      <c r="AQ71" s="721"/>
      <c r="AR71" s="721"/>
      <c r="AS71" s="721"/>
      <c r="AT71" s="721"/>
      <c r="AU71" s="721"/>
      <c r="AV71" s="721"/>
      <c r="AW71" s="721"/>
      <c r="AX71" s="721"/>
      <c r="AY71" s="721"/>
      <c r="AZ71" s="721"/>
      <c r="BA71" s="721"/>
      <c r="BB71" s="721"/>
      <c r="BC71" s="721"/>
      <c r="BD71" s="721"/>
      <c r="BE71" s="721"/>
      <c r="BF71" s="721"/>
      <c r="BG71" s="721"/>
      <c r="BH71" s="721"/>
      <c r="BI71" s="721"/>
      <c r="BJ71" s="722"/>
      <c r="BK71" s="756">
        <v>353429</v>
      </c>
      <c r="BL71" s="721"/>
      <c r="BM71" s="721"/>
      <c r="BN71" s="721"/>
      <c r="BO71" s="721"/>
      <c r="BP71" s="721"/>
      <c r="BQ71" s="721"/>
      <c r="BR71" s="721"/>
      <c r="BS71" s="721"/>
      <c r="BT71" s="721"/>
      <c r="BU71" s="721"/>
      <c r="BV71" s="721"/>
      <c r="BW71" s="721"/>
      <c r="BX71" s="721"/>
      <c r="BY71" s="721"/>
      <c r="BZ71" s="721"/>
      <c r="CA71" s="721"/>
      <c r="CB71" s="721"/>
      <c r="CC71" s="721"/>
      <c r="CD71" s="721"/>
      <c r="CE71" s="721"/>
      <c r="CF71" s="721"/>
      <c r="CG71" s="722"/>
      <c r="CH71" s="756">
        <v>7757</v>
      </c>
      <c r="CI71" s="721"/>
      <c r="CJ71" s="721"/>
      <c r="CK71" s="721"/>
      <c r="CL71" s="721"/>
      <c r="CM71" s="721"/>
      <c r="CN71" s="721"/>
      <c r="CO71" s="721"/>
      <c r="CP71" s="721"/>
      <c r="CQ71" s="721"/>
      <c r="CR71" s="721"/>
      <c r="CS71" s="721"/>
      <c r="CT71" s="721"/>
      <c r="CU71" s="721"/>
      <c r="CV71" s="721"/>
      <c r="CW71" s="721"/>
      <c r="CX71" s="721"/>
      <c r="CY71" s="721"/>
      <c r="CZ71" s="721"/>
      <c r="DA71" s="721"/>
      <c r="DB71" s="721"/>
      <c r="DC71" s="721"/>
      <c r="DD71" s="757"/>
    </row>
    <row r="72" spans="1:119" ht="12" customHeight="1" thickBot="1" x14ac:dyDescent="0.25">
      <c r="A72" s="572" t="s">
        <v>662</v>
      </c>
      <c r="B72" s="573"/>
      <c r="C72" s="573"/>
      <c r="D72" s="573"/>
      <c r="E72" s="573"/>
      <c r="F72" s="573"/>
      <c r="G72" s="573"/>
      <c r="H72" s="573"/>
      <c r="I72" s="573"/>
      <c r="J72" s="573"/>
      <c r="K72" s="573"/>
      <c r="L72" s="573"/>
      <c r="M72" s="573"/>
      <c r="N72" s="573"/>
      <c r="O72" s="573"/>
      <c r="P72" s="573"/>
      <c r="Q72" s="573"/>
      <c r="R72" s="573"/>
      <c r="S72" s="573"/>
      <c r="T72" s="573"/>
      <c r="U72" s="573"/>
      <c r="V72" s="573"/>
      <c r="W72" s="573"/>
      <c r="X72" s="573"/>
      <c r="Y72" s="573"/>
      <c r="Z72" s="573"/>
      <c r="AA72" s="573"/>
      <c r="AB72" s="573"/>
      <c r="AC72" s="573"/>
      <c r="AD72" s="573"/>
      <c r="AE72" s="573"/>
      <c r="AF72" s="573"/>
      <c r="AG72" s="573"/>
      <c r="AH72" s="573"/>
      <c r="AI72" s="573"/>
      <c r="AJ72" s="573"/>
      <c r="AK72" s="573"/>
      <c r="AL72" s="574"/>
      <c r="AM72" s="58"/>
      <c r="AN72" s="723">
        <v>480852</v>
      </c>
      <c r="AO72" s="697"/>
      <c r="AP72" s="697"/>
      <c r="AQ72" s="697"/>
      <c r="AR72" s="697"/>
      <c r="AS72" s="697"/>
      <c r="AT72" s="697"/>
      <c r="AU72" s="697"/>
      <c r="AV72" s="697"/>
      <c r="AW72" s="697"/>
      <c r="AX72" s="697"/>
      <c r="AY72" s="697"/>
      <c r="AZ72" s="697"/>
      <c r="BA72" s="697"/>
      <c r="BB72" s="697"/>
      <c r="BC72" s="697"/>
      <c r="BD72" s="697"/>
      <c r="BE72" s="697"/>
      <c r="BF72" s="697"/>
      <c r="BG72" s="697"/>
      <c r="BH72" s="697"/>
      <c r="BI72" s="697"/>
      <c r="BJ72" s="724"/>
      <c r="BK72" s="776">
        <v>226147</v>
      </c>
      <c r="BL72" s="697"/>
      <c r="BM72" s="697"/>
      <c r="BN72" s="697"/>
      <c r="BO72" s="697"/>
      <c r="BP72" s="697"/>
      <c r="BQ72" s="697"/>
      <c r="BR72" s="697"/>
      <c r="BS72" s="697"/>
      <c r="BT72" s="697"/>
      <c r="BU72" s="697"/>
      <c r="BV72" s="697"/>
      <c r="BW72" s="697"/>
      <c r="BX72" s="697"/>
      <c r="BY72" s="697"/>
      <c r="BZ72" s="697"/>
      <c r="CA72" s="697"/>
      <c r="CB72" s="697"/>
      <c r="CC72" s="697"/>
      <c r="CD72" s="697"/>
      <c r="CE72" s="697"/>
      <c r="CF72" s="697"/>
      <c r="CG72" s="724"/>
      <c r="CH72" s="776">
        <v>120775</v>
      </c>
      <c r="CI72" s="697"/>
      <c r="CJ72" s="697"/>
      <c r="CK72" s="697"/>
      <c r="CL72" s="697"/>
      <c r="CM72" s="697"/>
      <c r="CN72" s="697"/>
      <c r="CO72" s="697"/>
      <c r="CP72" s="697"/>
      <c r="CQ72" s="697"/>
      <c r="CR72" s="697"/>
      <c r="CS72" s="697"/>
      <c r="CT72" s="697"/>
      <c r="CU72" s="697"/>
      <c r="CV72" s="697"/>
      <c r="CW72" s="697"/>
      <c r="CX72" s="697"/>
      <c r="CY72" s="697"/>
      <c r="CZ72" s="697"/>
      <c r="DA72" s="697"/>
      <c r="DB72" s="697"/>
      <c r="DC72" s="697"/>
      <c r="DD72" s="777"/>
    </row>
    <row r="73" spans="1:119" ht="24.75" customHeight="1" x14ac:dyDescent="0.2">
      <c r="A73" s="1220" t="s">
        <v>663</v>
      </c>
      <c r="B73" s="1221"/>
      <c r="C73" s="1221"/>
      <c r="D73" s="1221"/>
      <c r="E73" s="1221"/>
      <c r="F73" s="1221"/>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c r="AL73" s="1222"/>
      <c r="AM73" s="58"/>
      <c r="AN73" s="720">
        <v>1042685</v>
      </c>
      <c r="AO73" s="721"/>
      <c r="AP73" s="721"/>
      <c r="AQ73" s="721"/>
      <c r="AR73" s="721"/>
      <c r="AS73" s="721"/>
      <c r="AT73" s="721"/>
      <c r="AU73" s="721"/>
      <c r="AV73" s="721"/>
      <c r="AW73" s="721"/>
      <c r="AX73" s="721"/>
      <c r="AY73" s="721"/>
      <c r="AZ73" s="721"/>
      <c r="BA73" s="721"/>
      <c r="BB73" s="721"/>
      <c r="BC73" s="721"/>
      <c r="BD73" s="721"/>
      <c r="BE73" s="721"/>
      <c r="BF73" s="721"/>
      <c r="BG73" s="721"/>
      <c r="BH73" s="721"/>
      <c r="BI73" s="721"/>
      <c r="BJ73" s="722"/>
      <c r="BK73" s="756">
        <v>503516</v>
      </c>
      <c r="BL73" s="721"/>
      <c r="BM73" s="721"/>
      <c r="BN73" s="721"/>
      <c r="BO73" s="721"/>
      <c r="BP73" s="721"/>
      <c r="BQ73" s="721"/>
      <c r="BR73" s="721"/>
      <c r="BS73" s="721"/>
      <c r="BT73" s="721"/>
      <c r="BU73" s="721"/>
      <c r="BV73" s="721"/>
      <c r="BW73" s="721"/>
      <c r="BX73" s="721"/>
      <c r="BY73" s="721"/>
      <c r="BZ73" s="721"/>
      <c r="CA73" s="721"/>
      <c r="CB73" s="721"/>
      <c r="CC73" s="721"/>
      <c r="CD73" s="721"/>
      <c r="CE73" s="721"/>
      <c r="CF73" s="721"/>
      <c r="CG73" s="722"/>
      <c r="CH73" s="756">
        <v>86027</v>
      </c>
      <c r="CI73" s="721"/>
      <c r="CJ73" s="721"/>
      <c r="CK73" s="721"/>
      <c r="CL73" s="721"/>
      <c r="CM73" s="721"/>
      <c r="CN73" s="721"/>
      <c r="CO73" s="721"/>
      <c r="CP73" s="721"/>
      <c r="CQ73" s="721"/>
      <c r="CR73" s="721"/>
      <c r="CS73" s="721"/>
      <c r="CT73" s="721"/>
      <c r="CU73" s="721"/>
      <c r="CV73" s="721"/>
      <c r="CW73" s="721"/>
      <c r="CX73" s="721"/>
      <c r="CY73" s="721"/>
      <c r="CZ73" s="721"/>
      <c r="DA73" s="721"/>
      <c r="DB73" s="721"/>
      <c r="DC73" s="721"/>
      <c r="DD73" s="757"/>
    </row>
    <row r="74" spans="1:119" ht="12" customHeight="1" thickBot="1" x14ac:dyDescent="0.25">
      <c r="A74" s="572"/>
      <c r="B74" s="573"/>
      <c r="C74" s="573"/>
      <c r="D74" s="573"/>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3"/>
      <c r="AL74" s="574"/>
      <c r="AM74" s="58"/>
      <c r="AN74" s="723"/>
      <c r="AO74" s="697"/>
      <c r="AP74" s="697"/>
      <c r="AQ74" s="697"/>
      <c r="AR74" s="697"/>
      <c r="AS74" s="697"/>
      <c r="AT74" s="697"/>
      <c r="AU74" s="697"/>
      <c r="AV74" s="697"/>
      <c r="AW74" s="697"/>
      <c r="AX74" s="697"/>
      <c r="AY74" s="697"/>
      <c r="AZ74" s="697"/>
      <c r="BA74" s="697"/>
      <c r="BB74" s="697"/>
      <c r="BC74" s="697"/>
      <c r="BD74" s="697"/>
      <c r="BE74" s="697"/>
      <c r="BF74" s="697"/>
      <c r="BG74" s="697"/>
      <c r="BH74" s="697"/>
      <c r="BI74" s="697"/>
      <c r="BJ74" s="724"/>
      <c r="BK74" s="776"/>
      <c r="BL74" s="697"/>
      <c r="BM74" s="697"/>
      <c r="BN74" s="697"/>
      <c r="BO74" s="697"/>
      <c r="BP74" s="697"/>
      <c r="BQ74" s="697"/>
      <c r="BR74" s="697"/>
      <c r="BS74" s="697"/>
      <c r="BT74" s="697"/>
      <c r="BU74" s="697"/>
      <c r="BV74" s="697"/>
      <c r="BW74" s="697"/>
      <c r="BX74" s="697"/>
      <c r="BY74" s="697"/>
      <c r="BZ74" s="697"/>
      <c r="CA74" s="697"/>
      <c r="CB74" s="697"/>
      <c r="CC74" s="697"/>
      <c r="CD74" s="697"/>
      <c r="CE74" s="697"/>
      <c r="CF74" s="697"/>
      <c r="CG74" s="724"/>
      <c r="CH74" s="776"/>
      <c r="CI74" s="697"/>
      <c r="CJ74" s="697"/>
      <c r="CK74" s="697"/>
      <c r="CL74" s="697"/>
      <c r="CM74" s="697"/>
      <c r="CN74" s="697"/>
      <c r="CO74" s="697"/>
      <c r="CP74" s="697"/>
      <c r="CQ74" s="697"/>
      <c r="CR74" s="697"/>
      <c r="CS74" s="697"/>
      <c r="CT74" s="697"/>
      <c r="CU74" s="697"/>
      <c r="CV74" s="697"/>
      <c r="CW74" s="697"/>
      <c r="CX74" s="697"/>
      <c r="CY74" s="697"/>
      <c r="CZ74" s="697"/>
      <c r="DA74" s="697"/>
      <c r="DB74" s="697"/>
      <c r="DC74" s="697"/>
      <c r="DD74" s="777"/>
    </row>
    <row r="76" spans="1:119" ht="12" customHeight="1" x14ac:dyDescent="0.2">
      <c r="A76" s="354" t="s">
        <v>1059</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1:119" ht="12" customHeight="1" x14ac:dyDescent="0.2">
      <c r="A77" s="198" t="s">
        <v>1057</v>
      </c>
    </row>
    <row r="78" spans="1:119" ht="30.75" customHeight="1" x14ac:dyDescent="0.2">
      <c r="A78" s="444" t="s">
        <v>1122</v>
      </c>
      <c r="B78" s="444"/>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444"/>
      <c r="AB78" s="444"/>
      <c r="AC78" s="444"/>
      <c r="AD78" s="444"/>
      <c r="AE78" s="444"/>
      <c r="AF78" s="444"/>
      <c r="AG78" s="444"/>
      <c r="AH78" s="444"/>
      <c r="AI78" s="444"/>
      <c r="AJ78" s="444"/>
      <c r="AK78" s="444"/>
      <c r="AL78" s="444"/>
      <c r="AM78" s="444"/>
      <c r="AN78" s="444"/>
      <c r="AO78" s="444"/>
      <c r="AP78" s="444"/>
      <c r="AQ78" s="444"/>
      <c r="AR78" s="444"/>
      <c r="AS78" s="444"/>
      <c r="AT78" s="444"/>
      <c r="AU78" s="444"/>
      <c r="AV78" s="444"/>
      <c r="AW78" s="444"/>
      <c r="AX78" s="444"/>
      <c r="AY78" s="444"/>
      <c r="AZ78" s="444"/>
      <c r="BA78" s="444"/>
      <c r="BB78" s="444"/>
      <c r="BC78" s="444"/>
      <c r="BD78" s="444"/>
      <c r="BE78" s="444"/>
      <c r="BF78" s="444"/>
      <c r="BG78" s="444"/>
      <c r="BH78" s="444"/>
      <c r="BI78" s="444"/>
      <c r="BJ78" s="444"/>
      <c r="BK78" s="444"/>
      <c r="BL78" s="444"/>
      <c r="BM78" s="444"/>
      <c r="BN78" s="444"/>
      <c r="BO78" s="444"/>
      <c r="BP78" s="444"/>
      <c r="BQ78" s="444"/>
      <c r="BR78" s="444"/>
      <c r="BS78" s="444"/>
      <c r="BT78" s="444"/>
      <c r="BU78" s="444"/>
      <c r="BV78" s="444"/>
      <c r="BW78" s="444"/>
      <c r="BX78" s="444"/>
      <c r="BY78" s="444"/>
      <c r="BZ78" s="444"/>
      <c r="CA78" s="444"/>
      <c r="CB78" s="444"/>
      <c r="CC78" s="444"/>
      <c r="CD78" s="444"/>
      <c r="CE78" s="444"/>
      <c r="CF78" s="444"/>
      <c r="CG78" s="444"/>
      <c r="CH78" s="444"/>
      <c r="CI78" s="444"/>
      <c r="CJ78" s="444"/>
      <c r="CK78" s="444"/>
      <c r="CL78" s="444"/>
      <c r="CM78" s="444"/>
      <c r="CN78" s="444"/>
      <c r="CO78" s="444"/>
      <c r="CP78" s="444"/>
      <c r="CQ78" s="444"/>
      <c r="CR78" s="444"/>
      <c r="CS78" s="444"/>
      <c r="CT78" s="444"/>
      <c r="CU78" s="444"/>
      <c r="CV78" s="444"/>
      <c r="CW78" s="444"/>
      <c r="CX78" s="444"/>
      <c r="CY78" s="444"/>
      <c r="CZ78" s="444"/>
      <c r="DA78" s="444"/>
      <c r="DB78" s="444"/>
      <c r="DC78" s="444"/>
      <c r="DD78" s="444"/>
      <c r="DE78" s="444"/>
      <c r="DF78" s="444"/>
    </row>
    <row r="79" spans="1:119" ht="12" customHeight="1" x14ac:dyDescent="0.2">
      <c r="A79" s="456" t="s">
        <v>1058</v>
      </c>
      <c r="B79" s="456"/>
      <c r="C79" s="456"/>
      <c r="D79" s="456"/>
      <c r="E79" s="456"/>
      <c r="F79" s="456"/>
      <c r="G79" s="456"/>
      <c r="H79" s="456"/>
      <c r="I79" s="456"/>
      <c r="J79" s="456"/>
      <c r="K79" s="456"/>
      <c r="L79" s="456"/>
      <c r="M79" s="456"/>
      <c r="N79" s="456"/>
      <c r="O79" s="456"/>
      <c r="P79" s="456"/>
      <c r="Q79" s="456"/>
      <c r="R79" s="456"/>
      <c r="S79" s="456"/>
      <c r="T79" s="456"/>
      <c r="U79" s="456"/>
      <c r="V79" s="456"/>
      <c r="W79" s="456"/>
      <c r="X79" s="456"/>
      <c r="Y79" s="456"/>
      <c r="Z79" s="456"/>
      <c r="AA79" s="456"/>
      <c r="AB79" s="456"/>
      <c r="AC79" s="456"/>
      <c r="AD79" s="456"/>
      <c r="AE79" s="456"/>
      <c r="AF79" s="456"/>
      <c r="AG79" s="456"/>
      <c r="AH79" s="456"/>
      <c r="AI79" s="456"/>
      <c r="AJ79" s="456"/>
      <c r="AK79" s="456"/>
      <c r="AL79" s="456"/>
      <c r="AM79" s="456"/>
      <c r="AN79" s="456"/>
      <c r="AO79" s="456"/>
      <c r="AP79" s="456"/>
      <c r="AQ79" s="456"/>
      <c r="AR79" s="456"/>
      <c r="AS79" s="456"/>
      <c r="AT79" s="456"/>
      <c r="AU79" s="456"/>
      <c r="AV79" s="456"/>
      <c r="AW79" s="456"/>
      <c r="AX79" s="456"/>
      <c r="AY79" s="456"/>
      <c r="AZ79" s="456"/>
      <c r="BA79" s="456"/>
      <c r="BB79" s="456"/>
      <c r="BC79" s="456"/>
      <c r="BD79" s="456"/>
      <c r="BE79" s="456"/>
      <c r="BF79" s="456"/>
      <c r="BG79" s="456"/>
      <c r="BH79" s="456"/>
      <c r="BI79" s="456"/>
      <c r="BJ79" s="456"/>
      <c r="BK79" s="456"/>
      <c r="BL79" s="456"/>
      <c r="BM79" s="456"/>
      <c r="BN79" s="456"/>
      <c r="BO79" s="456"/>
      <c r="BP79" s="456"/>
      <c r="BQ79" s="456"/>
      <c r="BR79" s="456"/>
      <c r="BS79" s="456"/>
      <c r="BT79" s="456"/>
      <c r="BU79" s="456"/>
      <c r="BV79" s="456"/>
      <c r="BW79" s="456"/>
      <c r="BX79" s="456"/>
      <c r="BY79" s="456"/>
      <c r="BZ79" s="456"/>
      <c r="CA79" s="456"/>
      <c r="CB79" s="456"/>
      <c r="CC79" s="456"/>
      <c r="CD79" s="456"/>
      <c r="CE79" s="456"/>
      <c r="CF79" s="456"/>
      <c r="CG79" s="456"/>
      <c r="CH79" s="456"/>
      <c r="CI79" s="456"/>
      <c r="CJ79" s="456"/>
      <c r="CK79" s="456"/>
      <c r="CL79" s="456"/>
      <c r="CM79" s="456"/>
      <c r="CN79" s="456"/>
      <c r="CO79" s="456"/>
      <c r="CP79" s="456"/>
      <c r="CQ79" s="456"/>
      <c r="CR79" s="456"/>
      <c r="CS79" s="456"/>
      <c r="CT79" s="456"/>
      <c r="CU79" s="456"/>
      <c r="CV79" s="456"/>
      <c r="CW79" s="456"/>
      <c r="CX79" s="456"/>
      <c r="CY79" s="456"/>
      <c r="CZ79" s="456"/>
      <c r="DA79" s="456"/>
      <c r="DB79" s="456"/>
      <c r="DC79" s="456"/>
      <c r="DD79" s="456"/>
      <c r="DE79" s="456"/>
      <c r="DF79" s="456"/>
      <c r="DG79" s="456"/>
    </row>
    <row r="80" spans="1:119" ht="12" customHeight="1" x14ac:dyDescent="0.2">
      <c r="A80" s="355"/>
    </row>
    <row r="81" spans="1:220" s="1" customFormat="1" ht="12" customHeight="1" x14ac:dyDescent="0.2">
      <c r="A81" s="354" t="s">
        <v>1062</v>
      </c>
    </row>
    <row r="82" spans="1:220" ht="12" customHeight="1" x14ac:dyDescent="0.2">
      <c r="A82" s="355"/>
    </row>
    <row r="83" spans="1:220" ht="12" customHeight="1" x14ac:dyDescent="0.2">
      <c r="A83" s="301" t="s">
        <v>1063</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row>
    <row r="84" spans="1:220" ht="31.5" customHeight="1" x14ac:dyDescent="0.2">
      <c r="A84" s="1344" t="s">
        <v>1064</v>
      </c>
      <c r="B84" s="1344"/>
      <c r="C84" s="1344"/>
      <c r="D84" s="1344"/>
      <c r="E84" s="1344"/>
      <c r="F84" s="1344"/>
      <c r="G84" s="1344"/>
      <c r="H84" s="1344"/>
      <c r="I84" s="1344"/>
      <c r="J84" s="1344"/>
      <c r="K84" s="1344"/>
      <c r="L84" s="1344"/>
      <c r="M84" s="1344"/>
      <c r="N84" s="1344"/>
      <c r="O84" s="1344"/>
      <c r="P84" s="1344"/>
      <c r="Q84" s="1344"/>
      <c r="R84" s="1344"/>
      <c r="S84" s="1344"/>
      <c r="T84" s="1344"/>
      <c r="U84" s="1344"/>
      <c r="V84" s="1344"/>
      <c r="W84" s="1344"/>
      <c r="X84" s="1344"/>
      <c r="Y84" s="1344"/>
      <c r="Z84" s="1344"/>
      <c r="AA84" s="1344"/>
      <c r="AB84" s="1344"/>
      <c r="AC84" s="1344"/>
      <c r="AD84" s="1344"/>
      <c r="AE84" s="1344"/>
      <c r="AF84" s="1344"/>
      <c r="AG84" s="1344"/>
      <c r="AH84" s="1344"/>
      <c r="AI84" s="1344"/>
      <c r="AJ84" s="1344"/>
      <c r="AK84" s="1344"/>
      <c r="AL84" s="1344"/>
      <c r="AM84" s="1344"/>
      <c r="AN84" s="1344"/>
      <c r="AO84" s="1344"/>
      <c r="AP84" s="1344"/>
      <c r="AQ84" s="1344"/>
      <c r="AR84" s="1344"/>
      <c r="AS84" s="1344"/>
      <c r="AT84" s="1344"/>
      <c r="AU84" s="1344"/>
      <c r="AV84" s="1344"/>
      <c r="AW84" s="1344"/>
      <c r="AX84" s="1344"/>
      <c r="AY84" s="1344"/>
      <c r="AZ84" s="1344"/>
      <c r="BA84" s="1344"/>
      <c r="BB84" s="1344"/>
      <c r="BC84" s="1344"/>
      <c r="BD84" s="1344"/>
      <c r="BE84" s="1344"/>
      <c r="BF84" s="1344"/>
      <c r="BG84" s="1344"/>
      <c r="BH84" s="1344"/>
      <c r="BI84" s="1344"/>
      <c r="BJ84" s="1344"/>
      <c r="BK84" s="1344"/>
      <c r="BL84" s="1344"/>
      <c r="BM84" s="1344"/>
      <c r="BN84" s="1344"/>
      <c r="BO84" s="1344"/>
      <c r="BP84" s="1344"/>
      <c r="BQ84" s="1344"/>
      <c r="BR84" s="1344"/>
      <c r="BS84" s="1344"/>
      <c r="BT84" s="1344"/>
      <c r="BU84" s="1344"/>
      <c r="BV84" s="1344"/>
      <c r="BW84" s="1344"/>
      <c r="BX84" s="1344"/>
      <c r="BY84" s="1344"/>
      <c r="BZ84" s="1344"/>
      <c r="CA84" s="1344"/>
      <c r="CB84" s="1344"/>
      <c r="CC84" s="1344"/>
      <c r="CD84" s="1344"/>
      <c r="CE84" s="1344"/>
      <c r="CF84" s="1344"/>
      <c r="CG84" s="1344"/>
      <c r="CH84" s="1344"/>
      <c r="CI84" s="1344"/>
      <c r="CJ84" s="1344"/>
      <c r="CK84" s="1344"/>
      <c r="CL84" s="1344"/>
      <c r="CM84" s="1344"/>
      <c r="CN84" s="1344"/>
      <c r="CO84" s="1344"/>
      <c r="CP84" s="1344"/>
      <c r="CQ84" s="1344"/>
      <c r="CR84" s="1344"/>
      <c r="CS84" s="1344"/>
      <c r="CT84" s="1344"/>
      <c r="CU84" s="1344"/>
      <c r="CV84" s="1344"/>
      <c r="CW84" s="1344"/>
      <c r="CX84" s="1344"/>
      <c r="CY84" s="1344"/>
      <c r="CZ84" s="1344"/>
      <c r="DA84" s="1344"/>
      <c r="DB84" s="1344"/>
      <c r="DC84" s="1344"/>
      <c r="DD84" s="1344"/>
      <c r="DE84" s="1344"/>
      <c r="DF84" s="1344"/>
      <c r="DG84" s="1344"/>
      <c r="DH84" s="1344"/>
      <c r="DI84" s="1344"/>
      <c r="DJ84" s="1344"/>
      <c r="DK84" s="1344"/>
      <c r="DL84" s="1344"/>
      <c r="DM84" s="1344"/>
      <c r="DN84" s="1344"/>
      <c r="DO84" s="1344"/>
      <c r="DP84" s="1344"/>
      <c r="DQ84" s="1344"/>
      <c r="DR84" s="1344"/>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row>
    <row r="85" spans="1:220" ht="12" customHeight="1" x14ac:dyDescent="0.2">
      <c r="A85" s="1345" t="s">
        <v>1060</v>
      </c>
      <c r="B85" s="1345"/>
      <c r="C85" s="1345"/>
      <c r="D85" s="1345"/>
      <c r="E85" s="1345"/>
      <c r="F85" s="1345"/>
      <c r="G85" s="1345"/>
      <c r="H85" s="1345"/>
      <c r="I85" s="1345"/>
      <c r="J85" s="1345"/>
      <c r="K85" s="1345"/>
      <c r="L85" s="1345"/>
      <c r="M85" s="1345"/>
      <c r="N85" s="1345"/>
      <c r="O85" s="1345"/>
      <c r="P85" s="1345"/>
      <c r="Q85" s="1345"/>
      <c r="R85" s="1345"/>
      <c r="S85" s="1345"/>
      <c r="T85" s="1345"/>
      <c r="U85" s="1345"/>
      <c r="V85" s="1345"/>
      <c r="W85" s="1345"/>
      <c r="X85" s="1345"/>
      <c r="Y85" s="1345"/>
      <c r="Z85" s="1345"/>
      <c r="AA85" s="1345"/>
      <c r="AB85" s="1345"/>
      <c r="AC85" s="1345"/>
      <c r="AD85" s="1345"/>
      <c r="AE85" s="1345"/>
      <c r="AF85" s="1345"/>
      <c r="AG85" s="1345"/>
      <c r="AH85" s="1345"/>
      <c r="AI85" s="1345"/>
      <c r="AJ85" s="1345"/>
      <c r="AK85" s="1345"/>
      <c r="AL85" s="1345"/>
      <c r="AM85" s="1345"/>
      <c r="AN85" s="1345"/>
      <c r="AO85" s="1345"/>
      <c r="AP85" s="1345"/>
      <c r="AQ85" s="1345"/>
      <c r="AR85" s="1345"/>
      <c r="AS85" s="1345"/>
      <c r="AT85" s="1345"/>
      <c r="AU85" s="1345"/>
      <c r="AV85" s="1345"/>
      <c r="AW85" s="1345"/>
      <c r="AX85" s="1345"/>
      <c r="AY85" s="1345"/>
      <c r="AZ85" s="1345"/>
      <c r="BA85" s="1345"/>
      <c r="BB85" s="1345"/>
      <c r="BC85" s="1345"/>
      <c r="BD85" s="1345"/>
      <c r="BE85" s="1345"/>
      <c r="BF85" s="1345"/>
      <c r="BG85" s="1345"/>
      <c r="BH85" s="1345"/>
      <c r="BI85" s="1345"/>
      <c r="BJ85" s="1345"/>
      <c r="BK85" s="1345"/>
      <c r="BL85" s="1345"/>
      <c r="BM85" s="1345"/>
      <c r="BN85" s="1345"/>
      <c r="BO85" s="1345"/>
      <c r="BP85" s="1345"/>
      <c r="BQ85" s="1345"/>
      <c r="BR85" s="1345"/>
      <c r="BS85" s="1345"/>
      <c r="BT85" s="1345"/>
      <c r="BU85" s="1345"/>
      <c r="BV85" s="1345"/>
      <c r="BW85" s="1345"/>
      <c r="BX85" s="1345"/>
      <c r="BY85" s="1345"/>
      <c r="BZ85" s="1345"/>
      <c r="CA85" s="1345"/>
      <c r="CB85" s="1345"/>
      <c r="CC85" s="1345"/>
      <c r="CD85" s="1345"/>
      <c r="CE85" s="1345"/>
      <c r="CF85" s="1345"/>
      <c r="CG85" s="1345"/>
      <c r="CH85" s="1345"/>
      <c r="CI85" s="1345"/>
      <c r="CJ85" s="1345"/>
      <c r="CK85" s="1345"/>
      <c r="CL85" s="1345"/>
      <c r="CM85" s="1345"/>
      <c r="CN85" s="1345"/>
      <c r="CO85" s="1345"/>
      <c r="CP85" s="1345"/>
      <c r="CQ85" s="1345"/>
      <c r="CR85" s="1345"/>
      <c r="CS85" s="1345"/>
      <c r="CT85" s="1345"/>
      <c r="CU85" s="1345"/>
      <c r="CV85" s="1345"/>
      <c r="CW85" s="1345"/>
      <c r="CX85" s="1345"/>
      <c r="CY85" s="1345"/>
      <c r="CZ85" s="1345"/>
      <c r="DA85" s="1345"/>
      <c r="DB85" s="1345"/>
      <c r="DC85" s="1345"/>
      <c r="DD85" s="1345"/>
      <c r="DE85" s="1345"/>
      <c r="DF85" s="1345"/>
      <c r="DG85" s="1345"/>
      <c r="DH85" s="1345"/>
      <c r="DI85" s="1345"/>
      <c r="DJ85" s="1345"/>
      <c r="DK85" s="1345"/>
      <c r="DL85" s="1345"/>
      <c r="DM85" s="1345"/>
      <c r="DN85" s="1345"/>
      <c r="DO85" s="1345"/>
      <c r="DP85" s="1345"/>
      <c r="DQ85" s="1345"/>
      <c r="DR85" s="1345"/>
      <c r="DS85" s="1345"/>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row>
    <row r="86" spans="1:220" ht="24" customHeight="1" x14ac:dyDescent="0.2">
      <c r="A86" s="456" t="s">
        <v>1061</v>
      </c>
      <c r="B86" s="456"/>
      <c r="C86" s="456"/>
      <c r="D86" s="456"/>
      <c r="E86" s="456"/>
      <c r="F86" s="456"/>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AX86" s="456"/>
      <c r="AY86" s="456"/>
      <c r="AZ86" s="456"/>
      <c r="BA86" s="456"/>
      <c r="BB86" s="456"/>
      <c r="BC86" s="456"/>
      <c r="BD86" s="456"/>
      <c r="BE86" s="456"/>
      <c r="BF86" s="456"/>
      <c r="BG86" s="456"/>
      <c r="BH86" s="456"/>
      <c r="BI86" s="456"/>
      <c r="BJ86" s="456"/>
      <c r="BK86" s="456"/>
      <c r="BL86" s="456"/>
      <c r="BM86" s="456"/>
      <c r="BN86" s="456"/>
      <c r="BO86" s="456"/>
      <c r="BP86" s="456"/>
      <c r="BQ86" s="456"/>
      <c r="BR86" s="456"/>
      <c r="BS86" s="456"/>
      <c r="BT86" s="456"/>
      <c r="BU86" s="456"/>
      <c r="BV86" s="456"/>
      <c r="BW86" s="456"/>
      <c r="BX86" s="456"/>
      <c r="BY86" s="456"/>
      <c r="BZ86" s="456"/>
      <c r="CA86" s="456"/>
      <c r="CB86" s="456"/>
      <c r="CC86" s="456"/>
      <c r="CD86" s="456"/>
      <c r="CE86" s="456"/>
      <c r="CF86" s="456"/>
      <c r="CG86" s="456"/>
      <c r="CH86" s="456"/>
      <c r="CI86" s="456"/>
      <c r="CJ86" s="456"/>
      <c r="CK86" s="456"/>
      <c r="CL86" s="456"/>
      <c r="CM86" s="456"/>
      <c r="CN86" s="456"/>
      <c r="CO86" s="456"/>
      <c r="CP86" s="456"/>
      <c r="CQ86" s="456"/>
      <c r="CR86" s="456"/>
      <c r="CS86" s="456"/>
      <c r="CT86" s="456"/>
      <c r="CU86" s="456"/>
      <c r="CV86" s="456"/>
      <c r="CW86" s="456"/>
      <c r="CX86" s="456"/>
      <c r="CY86" s="456"/>
      <c r="CZ86" s="456"/>
      <c r="DA86" s="456"/>
      <c r="DB86" s="456"/>
      <c r="DC86" s="456"/>
      <c r="DD86" s="456"/>
      <c r="DE86" s="456"/>
      <c r="DF86" s="456"/>
      <c r="DG86" s="456"/>
      <c r="DH86" s="456"/>
      <c r="DI86" s="456"/>
      <c r="DJ86" s="456"/>
      <c r="DK86" s="456"/>
      <c r="DL86" s="456"/>
      <c r="DM86" s="456"/>
      <c r="DN86" s="456"/>
      <c r="DO86" s="456"/>
      <c r="DP86" s="456"/>
      <c r="DQ86" s="456"/>
      <c r="DR86" s="456"/>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row>
    <row r="87" spans="1:220" ht="12"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row>
  </sheetData>
  <mergeCells count="228">
    <mergeCell ref="A79:DG79"/>
    <mergeCell ref="A84:DR84"/>
    <mergeCell ref="A85:DS85"/>
    <mergeCell ref="A86:DR86"/>
    <mergeCell ref="A60:EL60"/>
    <mergeCell ref="BR63:BZ63"/>
    <mergeCell ref="CN63:CW63"/>
    <mergeCell ref="A64:AL64"/>
    <mergeCell ref="AN64:BJ64"/>
    <mergeCell ref="BK64:CG64"/>
    <mergeCell ref="CH45:DD45"/>
    <mergeCell ref="AL46:AM46"/>
    <mergeCell ref="AN46:BJ46"/>
    <mergeCell ref="BK46:CG46"/>
    <mergeCell ref="CH46:DD46"/>
    <mergeCell ref="A78:DF78"/>
    <mergeCell ref="AU53:BC53"/>
    <mergeCell ref="BR53:BZ53"/>
    <mergeCell ref="A48:EL48"/>
    <mergeCell ref="A50:EI50"/>
    <mergeCell ref="A43:AK44"/>
    <mergeCell ref="A45:AK46"/>
    <mergeCell ref="AL45:AM45"/>
    <mergeCell ref="AN45:BJ45"/>
    <mergeCell ref="BK45:CG45"/>
    <mergeCell ref="AL42:AM42"/>
    <mergeCell ref="AL43:AM43"/>
    <mergeCell ref="AL44:AM44"/>
    <mergeCell ref="A52:AL53"/>
    <mergeCell ref="AM52:AM53"/>
    <mergeCell ref="AN52:BJ52"/>
    <mergeCell ref="BK52:CG52"/>
    <mergeCell ref="CH52:DD52"/>
    <mergeCell ref="AN43:BJ43"/>
    <mergeCell ref="BK43:CG43"/>
    <mergeCell ref="CH43:DD43"/>
    <mergeCell ref="AN44:BJ44"/>
    <mergeCell ref="BK44:CG44"/>
    <mergeCell ref="A31:AK31"/>
    <mergeCell ref="AL31:AM31"/>
    <mergeCell ref="AN39:BJ39"/>
    <mergeCell ref="AL35:AM35"/>
    <mergeCell ref="AL36:AM36"/>
    <mergeCell ref="AL37:AM37"/>
    <mergeCell ref="AL38:AM38"/>
    <mergeCell ref="AL39:AM39"/>
    <mergeCell ref="A32:AK32"/>
    <mergeCell ref="A33:AK33"/>
    <mergeCell ref="AL32:AM32"/>
    <mergeCell ref="AL33:AM33"/>
    <mergeCell ref="AL40:AM40"/>
    <mergeCell ref="AL41:AM41"/>
    <mergeCell ref="A34:AK34"/>
    <mergeCell ref="A35:AK36"/>
    <mergeCell ref="A37:AK38"/>
    <mergeCell ref="CH44:DD44"/>
    <mergeCell ref="AN41:BJ41"/>
    <mergeCell ref="BK41:CG41"/>
    <mergeCell ref="CH41:DD41"/>
    <mergeCell ref="AN42:BJ42"/>
    <mergeCell ref="BK42:CG42"/>
    <mergeCell ref="CH42:DD42"/>
    <mergeCell ref="CH40:DD40"/>
    <mergeCell ref="AN37:BJ37"/>
    <mergeCell ref="BK37:CG37"/>
    <mergeCell ref="CH37:DD37"/>
    <mergeCell ref="AN38:BJ38"/>
    <mergeCell ref="BK38:CG38"/>
    <mergeCell ref="AN33:BJ33"/>
    <mergeCell ref="BK33:CG33"/>
    <mergeCell ref="CH33:DD33"/>
    <mergeCell ref="CH38:DD38"/>
    <mergeCell ref="AN35:BJ35"/>
    <mergeCell ref="BK35:CG35"/>
    <mergeCell ref="CH35:DD35"/>
    <mergeCell ref="AN36:BJ36"/>
    <mergeCell ref="BK36:CG36"/>
    <mergeCell ref="CH36:DD36"/>
    <mergeCell ref="A27:EI27"/>
    <mergeCell ref="AN29:BJ29"/>
    <mergeCell ref="BK29:CG29"/>
    <mergeCell ref="CH29:DD29"/>
    <mergeCell ref="AU30:BC30"/>
    <mergeCell ref="BR30:BZ30"/>
    <mergeCell ref="CN30:CW30"/>
    <mergeCell ref="AL29:AM30"/>
    <mergeCell ref="A29:AK30"/>
    <mergeCell ref="AN31:BJ31"/>
    <mergeCell ref="BK31:CG31"/>
    <mergeCell ref="CN53:CW53"/>
    <mergeCell ref="A54:AL54"/>
    <mergeCell ref="AN54:BJ54"/>
    <mergeCell ref="BK54:CG54"/>
    <mergeCell ref="CH54:DD54"/>
    <mergeCell ref="AN32:BJ32"/>
    <mergeCell ref="BK32:CG32"/>
    <mergeCell ref="CH32:DD32"/>
    <mergeCell ref="AN55:BJ55"/>
    <mergeCell ref="BK55:CG55"/>
    <mergeCell ref="CH55:DD55"/>
    <mergeCell ref="A55:AL55"/>
    <mergeCell ref="A39:AK40"/>
    <mergeCell ref="A41:AK42"/>
    <mergeCell ref="BK39:CG39"/>
    <mergeCell ref="CH39:DD39"/>
    <mergeCell ref="AN40:BJ40"/>
    <mergeCell ref="BK40:CG40"/>
    <mergeCell ref="AN56:BJ56"/>
    <mergeCell ref="BK56:CG56"/>
    <mergeCell ref="CH56:DD56"/>
    <mergeCell ref="A56:AL56"/>
    <mergeCell ref="B15:AL15"/>
    <mergeCell ref="AN15:BJ15"/>
    <mergeCell ref="BK15:CG15"/>
    <mergeCell ref="CH15:DD15"/>
    <mergeCell ref="CH31:DD31"/>
    <mergeCell ref="AN23:BJ23"/>
    <mergeCell ref="AN57:BJ57"/>
    <mergeCell ref="BK57:CG57"/>
    <mergeCell ref="CH57:DD57"/>
    <mergeCell ref="A57:AL57"/>
    <mergeCell ref="A13:AL13"/>
    <mergeCell ref="AN13:BJ13"/>
    <mergeCell ref="BK13:CG13"/>
    <mergeCell ref="CH13:DD13"/>
    <mergeCell ref="B14:AL14"/>
    <mergeCell ref="AN14:BJ14"/>
    <mergeCell ref="A9:EI9"/>
    <mergeCell ref="A11:AL12"/>
    <mergeCell ref="AM11:AM12"/>
    <mergeCell ref="AN11:BJ11"/>
    <mergeCell ref="BK11:CG11"/>
    <mergeCell ref="CH11:DD11"/>
    <mergeCell ref="AU12:BC12"/>
    <mergeCell ref="BR12:BZ12"/>
    <mergeCell ref="CN12:CW12"/>
    <mergeCell ref="AN20:BJ20"/>
    <mergeCell ref="AU21:BC21"/>
    <mergeCell ref="AN22:BJ22"/>
    <mergeCell ref="BK22:CG22"/>
    <mergeCell ref="CH22:DD22"/>
    <mergeCell ref="CN21:CW21"/>
    <mergeCell ref="BR21:BZ21"/>
    <mergeCell ref="BK14:CG14"/>
    <mergeCell ref="CH14:DD14"/>
    <mergeCell ref="A2:EI2"/>
    <mergeCell ref="BK20:CG20"/>
    <mergeCell ref="CH20:DD20"/>
    <mergeCell ref="AN4:BG4"/>
    <mergeCell ref="B6:AL6"/>
    <mergeCell ref="AN6:BG6"/>
    <mergeCell ref="BH6:CA6"/>
    <mergeCell ref="CV6:CW6"/>
    <mergeCell ref="A4:AL4"/>
    <mergeCell ref="A18:EI18"/>
    <mergeCell ref="BK24:CG24"/>
    <mergeCell ref="CH24:DD24"/>
    <mergeCell ref="BK23:CG23"/>
    <mergeCell ref="AN24:BJ24"/>
    <mergeCell ref="A20:AL21"/>
    <mergeCell ref="AM20:AM21"/>
    <mergeCell ref="A22:AL22"/>
    <mergeCell ref="B24:AL24"/>
    <mergeCell ref="B23:AL23"/>
    <mergeCell ref="CH23:DD23"/>
    <mergeCell ref="CV5:DO5"/>
    <mergeCell ref="DP5:EI5"/>
    <mergeCell ref="BH4:CA4"/>
    <mergeCell ref="CX6:DM6"/>
    <mergeCell ref="CT6:CU6"/>
    <mergeCell ref="A5:AL5"/>
    <mergeCell ref="AN5:BG5"/>
    <mergeCell ref="BH5:CA5"/>
    <mergeCell ref="DN6:DO6"/>
    <mergeCell ref="DP6:EI6"/>
    <mergeCell ref="CB4:CU4"/>
    <mergeCell ref="CV4:DO4"/>
    <mergeCell ref="DP4:EI4"/>
    <mergeCell ref="CB6:CC6"/>
    <mergeCell ref="CD6:CS6"/>
    <mergeCell ref="CB5:CU5"/>
    <mergeCell ref="CH64:DD64"/>
    <mergeCell ref="A62:AL63"/>
    <mergeCell ref="AM62:AM63"/>
    <mergeCell ref="AN62:BJ62"/>
    <mergeCell ref="BK62:CG62"/>
    <mergeCell ref="CH62:DD62"/>
    <mergeCell ref="AU63:BC63"/>
    <mergeCell ref="A65:AL65"/>
    <mergeCell ref="AN65:BJ65"/>
    <mergeCell ref="BK65:CG65"/>
    <mergeCell ref="CH65:DD65"/>
    <mergeCell ref="A66:AL66"/>
    <mergeCell ref="AN66:BJ66"/>
    <mergeCell ref="BK66:CG66"/>
    <mergeCell ref="CH66:DD66"/>
    <mergeCell ref="A67:AL67"/>
    <mergeCell ref="AN67:BJ67"/>
    <mergeCell ref="BK67:CG67"/>
    <mergeCell ref="CH67:DD67"/>
    <mergeCell ref="A68:AL68"/>
    <mergeCell ref="AN68:BJ68"/>
    <mergeCell ref="BK68:CG68"/>
    <mergeCell ref="CH68:DD68"/>
    <mergeCell ref="A69:AL69"/>
    <mergeCell ref="AN69:BJ69"/>
    <mergeCell ref="BK69:CG69"/>
    <mergeCell ref="CH69:DD69"/>
    <mergeCell ref="A70:AL70"/>
    <mergeCell ref="AN70:BJ70"/>
    <mergeCell ref="BK70:CG70"/>
    <mergeCell ref="CH70:DD70"/>
    <mergeCell ref="A71:AL71"/>
    <mergeCell ref="AN71:BJ71"/>
    <mergeCell ref="BK71:CG71"/>
    <mergeCell ref="CH71:DD71"/>
    <mergeCell ref="A72:AL72"/>
    <mergeCell ref="AN72:BJ72"/>
    <mergeCell ref="BK72:CG72"/>
    <mergeCell ref="CH72:DD72"/>
    <mergeCell ref="A73:AL73"/>
    <mergeCell ref="AN73:BJ73"/>
    <mergeCell ref="BK73:CG73"/>
    <mergeCell ref="CH73:DD73"/>
    <mergeCell ref="A74:AL74"/>
    <mergeCell ref="AN74:BJ74"/>
    <mergeCell ref="BK74:CG74"/>
    <mergeCell ref="CH74:DD74"/>
  </mergeCells>
  <phoneticPr fontId="0" type="noConversion"/>
  <printOptions horizontalCentered="1"/>
  <pageMargins left="0.59055118110236227" right="0.59055118110236227" top="0.78740157480314965" bottom="0.39370078740157483" header="0.19685039370078741" footer="0.19685039370078741"/>
  <pageSetup paperSize="9" scale="9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45"/>
  <sheetViews>
    <sheetView topLeftCell="A10" zoomScaleNormal="100" zoomScaleSheetLayoutView="100" workbookViewId="0">
      <selection activeCell="AW46" sqref="AW46"/>
    </sheetView>
  </sheetViews>
  <sheetFormatPr defaultColWidth="0.85546875" defaultRowHeight="12" customHeight="1" x14ac:dyDescent="0.2"/>
  <cols>
    <col min="1" max="62" width="0.85546875" style="3" customWidth="1"/>
    <col min="63" max="63" width="8.7109375" style="3" customWidth="1"/>
    <col min="64" max="64" width="11.7109375" style="3" customWidth="1"/>
    <col min="65" max="135" width="0.85546875" style="3" customWidth="1"/>
    <col min="136" max="136" width="2.42578125" style="3" customWidth="1"/>
    <col min="137" max="16384" width="0.85546875" style="3"/>
  </cols>
  <sheetData>
    <row r="1" spans="1:150" s="13" customFormat="1" ht="12.75" x14ac:dyDescent="0.2">
      <c r="ET1" s="14"/>
    </row>
    <row r="2" spans="1:150" s="13" customFormat="1" ht="12.75" x14ac:dyDescent="0.2">
      <c r="ET2" s="14"/>
    </row>
    <row r="3" spans="1:150" s="26" customFormat="1" ht="15" x14ac:dyDescent="0.25">
      <c r="A3" s="556" t="s">
        <v>224</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556"/>
      <c r="DX3" s="556"/>
      <c r="DY3" s="556"/>
      <c r="DZ3" s="556"/>
      <c r="EA3" s="556"/>
      <c r="EB3" s="556"/>
      <c r="EC3" s="556"/>
      <c r="ED3" s="556"/>
      <c r="EE3" s="556"/>
      <c r="EF3" s="556"/>
      <c r="EG3" s="556"/>
      <c r="EH3" s="556"/>
      <c r="EI3" s="556"/>
      <c r="EJ3" s="556"/>
      <c r="EK3" s="556"/>
      <c r="EL3" s="556"/>
      <c r="EM3" s="556"/>
      <c r="EN3" s="556"/>
      <c r="EO3" s="556"/>
      <c r="EP3" s="556"/>
      <c r="EQ3" s="556"/>
      <c r="ER3" s="556"/>
      <c r="ES3" s="556"/>
      <c r="ET3" s="556"/>
    </row>
    <row r="4" spans="1:150" ht="12.75"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row>
    <row r="5" spans="1:150" s="2" customFormat="1" ht="15" customHeight="1" x14ac:dyDescent="0.2">
      <c r="A5" s="576" t="s">
        <v>2</v>
      </c>
      <c r="B5" s="577"/>
      <c r="C5" s="577"/>
      <c r="D5" s="577"/>
      <c r="E5" s="577"/>
      <c r="F5" s="577"/>
      <c r="G5" s="577"/>
      <c r="H5" s="577"/>
      <c r="I5" s="577"/>
      <c r="J5" s="577"/>
      <c r="K5" s="577"/>
      <c r="L5" s="577"/>
      <c r="M5" s="577"/>
      <c r="N5" s="577"/>
      <c r="O5" s="577"/>
      <c r="P5" s="577"/>
      <c r="Q5" s="577"/>
      <c r="R5" s="577"/>
      <c r="S5" s="577"/>
      <c r="T5" s="577"/>
      <c r="U5" s="577"/>
      <c r="V5" s="577"/>
      <c r="W5" s="577"/>
      <c r="X5" s="577"/>
      <c r="Y5" s="577"/>
      <c r="Z5" s="577"/>
      <c r="AA5" s="577"/>
      <c r="AB5" s="577"/>
      <c r="AC5" s="577"/>
      <c r="AD5" s="577"/>
      <c r="AE5" s="577"/>
      <c r="AF5" s="577"/>
      <c r="AG5" s="577"/>
      <c r="AH5" s="577"/>
      <c r="AI5" s="577"/>
      <c r="AJ5" s="577"/>
      <c r="AK5" s="577"/>
      <c r="AL5" s="577"/>
      <c r="AM5" s="577"/>
      <c r="AN5" s="577"/>
      <c r="AO5" s="577"/>
      <c r="AP5" s="577"/>
      <c r="AQ5" s="577"/>
      <c r="AR5" s="577"/>
      <c r="AS5" s="577"/>
      <c r="AT5" s="577"/>
      <c r="AU5" s="577"/>
      <c r="AV5" s="577"/>
      <c r="AW5" s="577"/>
      <c r="AX5" s="577"/>
      <c r="AY5" s="577"/>
      <c r="AZ5" s="577"/>
      <c r="BA5" s="577"/>
      <c r="BB5" s="577"/>
      <c r="BC5" s="577"/>
      <c r="BD5" s="577"/>
      <c r="BE5" s="577"/>
      <c r="BF5" s="577"/>
      <c r="BG5" s="577"/>
      <c r="BH5" s="577"/>
      <c r="BI5" s="577"/>
      <c r="BJ5" s="577"/>
      <c r="BK5" s="578"/>
      <c r="BL5" s="106" t="s">
        <v>102</v>
      </c>
      <c r="BM5" s="27"/>
      <c r="BN5" s="28"/>
      <c r="BO5" s="17"/>
      <c r="BP5" s="17"/>
      <c r="BQ5" s="17"/>
      <c r="BR5" s="17"/>
      <c r="BS5" s="1347" t="s">
        <v>222</v>
      </c>
      <c r="BT5" s="1347"/>
      <c r="BU5" s="1347"/>
      <c r="BV5" s="1347"/>
      <c r="BW5" s="1347"/>
      <c r="BX5" s="1347"/>
      <c r="BY5" s="1347"/>
      <c r="BZ5" s="1347"/>
      <c r="CA5" s="1347"/>
      <c r="CB5" s="1347"/>
      <c r="CC5" s="1347"/>
      <c r="CD5" s="1347"/>
      <c r="CE5" s="1347"/>
      <c r="CF5" s="1347"/>
      <c r="CG5" s="1347"/>
      <c r="CH5" s="1347"/>
      <c r="CI5" s="1347"/>
      <c r="CJ5" s="1347"/>
      <c r="CK5" s="1347"/>
      <c r="CL5" s="1347"/>
      <c r="CM5" s="1347"/>
      <c r="CN5" s="1347"/>
      <c r="CO5" s="1347"/>
      <c r="CP5" s="1347"/>
      <c r="CQ5" s="1347"/>
      <c r="CR5" s="1347"/>
      <c r="CS5" s="1347"/>
      <c r="CT5" s="1347"/>
      <c r="CU5" s="1347"/>
      <c r="CV5" s="28"/>
      <c r="CW5" s="28"/>
      <c r="CX5" s="28"/>
      <c r="CY5" s="28"/>
      <c r="CZ5" s="28"/>
      <c r="DA5" s="30"/>
      <c r="DB5" s="27"/>
      <c r="DC5" s="28"/>
      <c r="DD5" s="28"/>
      <c r="DE5" s="17"/>
      <c r="DF5" s="17"/>
      <c r="DG5" s="17"/>
      <c r="DH5" s="17"/>
      <c r="DI5" s="1347" t="s">
        <v>221</v>
      </c>
      <c r="DJ5" s="1347"/>
      <c r="DK5" s="1347"/>
      <c r="DL5" s="1347"/>
      <c r="DM5" s="1347"/>
      <c r="DN5" s="1347"/>
      <c r="DO5" s="1347"/>
      <c r="DP5" s="1347"/>
      <c r="DQ5" s="1347"/>
      <c r="DR5" s="1347"/>
      <c r="DS5" s="1347"/>
      <c r="DT5" s="1347"/>
      <c r="DU5" s="1347"/>
      <c r="DV5" s="1347"/>
      <c r="DW5" s="1347"/>
      <c r="DX5" s="1347"/>
      <c r="DY5" s="1347"/>
      <c r="DZ5" s="1347"/>
      <c r="EA5" s="1347"/>
      <c r="EB5" s="1347"/>
      <c r="EC5" s="1347"/>
      <c r="ED5" s="1347"/>
      <c r="EE5" s="1347"/>
      <c r="EF5" s="1347"/>
      <c r="EG5" s="1347"/>
      <c r="EH5" s="1347"/>
      <c r="EI5" s="1347"/>
      <c r="EJ5" s="1347"/>
      <c r="EK5" s="1347"/>
      <c r="EL5" s="1347"/>
      <c r="EM5" s="86"/>
      <c r="EN5" s="86"/>
      <c r="EO5" s="86"/>
      <c r="EP5" s="28"/>
      <c r="EQ5" s="28"/>
      <c r="ER5" s="28"/>
      <c r="ES5" s="28"/>
      <c r="ET5" s="30"/>
    </row>
    <row r="6" spans="1:150" s="2" customFormat="1" ht="15" customHeight="1" thickBot="1" x14ac:dyDescent="0.25">
      <c r="A6" s="576">
        <v>1</v>
      </c>
      <c r="B6" s="577"/>
      <c r="C6" s="577"/>
      <c r="D6" s="577"/>
      <c r="E6" s="577"/>
      <c r="F6" s="577"/>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577"/>
      <c r="AL6" s="577"/>
      <c r="AM6" s="577"/>
      <c r="AN6" s="577"/>
      <c r="AO6" s="577"/>
      <c r="AP6" s="577"/>
      <c r="AQ6" s="577"/>
      <c r="AR6" s="577"/>
      <c r="AS6" s="577"/>
      <c r="AT6" s="577"/>
      <c r="AU6" s="577"/>
      <c r="AV6" s="577"/>
      <c r="AW6" s="577"/>
      <c r="AX6" s="577"/>
      <c r="AY6" s="577"/>
      <c r="AZ6" s="577"/>
      <c r="BA6" s="577"/>
      <c r="BB6" s="577"/>
      <c r="BC6" s="577"/>
      <c r="BD6" s="577"/>
      <c r="BE6" s="577"/>
      <c r="BF6" s="577"/>
      <c r="BG6" s="577"/>
      <c r="BH6" s="577"/>
      <c r="BI6" s="577"/>
      <c r="BJ6" s="577"/>
      <c r="BK6" s="578"/>
      <c r="BL6" s="127">
        <v>2</v>
      </c>
      <c r="BM6" s="676">
        <v>3</v>
      </c>
      <c r="BN6" s="677"/>
      <c r="BO6" s="677"/>
      <c r="BP6" s="677"/>
      <c r="BQ6" s="677"/>
      <c r="BR6" s="677"/>
      <c r="BS6" s="677"/>
      <c r="BT6" s="677"/>
      <c r="BU6" s="677"/>
      <c r="BV6" s="677"/>
      <c r="BW6" s="677"/>
      <c r="BX6" s="677"/>
      <c r="BY6" s="677"/>
      <c r="BZ6" s="677"/>
      <c r="CA6" s="677"/>
      <c r="CB6" s="677"/>
      <c r="CC6" s="677"/>
      <c r="CD6" s="677"/>
      <c r="CE6" s="677"/>
      <c r="CF6" s="677"/>
      <c r="CG6" s="677"/>
      <c r="CH6" s="677"/>
      <c r="CI6" s="677"/>
      <c r="CJ6" s="677"/>
      <c r="CK6" s="677"/>
      <c r="CL6" s="677"/>
      <c r="CM6" s="677"/>
      <c r="CN6" s="677"/>
      <c r="CO6" s="677"/>
      <c r="CP6" s="677"/>
      <c r="CQ6" s="677"/>
      <c r="CR6" s="677"/>
      <c r="CS6" s="677"/>
      <c r="CT6" s="677"/>
      <c r="CU6" s="677"/>
      <c r="CV6" s="677"/>
      <c r="CW6" s="677"/>
      <c r="CX6" s="677"/>
      <c r="CY6" s="677"/>
      <c r="CZ6" s="677"/>
      <c r="DA6" s="1352"/>
      <c r="DB6" s="676">
        <v>4</v>
      </c>
      <c r="DC6" s="677"/>
      <c r="DD6" s="677"/>
      <c r="DE6" s="677"/>
      <c r="DF6" s="677"/>
      <c r="DG6" s="677"/>
      <c r="DH6" s="677"/>
      <c r="DI6" s="677"/>
      <c r="DJ6" s="677"/>
      <c r="DK6" s="677"/>
      <c r="DL6" s="677"/>
      <c r="DM6" s="677"/>
      <c r="DN6" s="677"/>
      <c r="DO6" s="677"/>
      <c r="DP6" s="677"/>
      <c r="DQ6" s="677"/>
      <c r="DR6" s="677"/>
      <c r="DS6" s="677"/>
      <c r="DT6" s="677"/>
      <c r="DU6" s="677"/>
      <c r="DV6" s="677"/>
      <c r="DW6" s="677"/>
      <c r="DX6" s="677"/>
      <c r="DY6" s="677"/>
      <c r="DZ6" s="677"/>
      <c r="EA6" s="677"/>
      <c r="EB6" s="677"/>
      <c r="EC6" s="677"/>
      <c r="ED6" s="677"/>
      <c r="EE6" s="677"/>
      <c r="EF6" s="677"/>
      <c r="EG6" s="677"/>
      <c r="EH6" s="677"/>
      <c r="EI6" s="677"/>
      <c r="EJ6" s="677"/>
      <c r="EK6" s="677"/>
      <c r="EL6" s="677"/>
      <c r="EM6" s="677"/>
      <c r="EN6" s="677"/>
      <c r="EO6" s="677"/>
      <c r="EP6" s="677"/>
      <c r="EQ6" s="677"/>
      <c r="ER6" s="677"/>
      <c r="ES6" s="677"/>
      <c r="ET6" s="1352"/>
    </row>
    <row r="7" spans="1:150" s="2" customFormat="1" ht="15" customHeight="1" x14ac:dyDescent="0.2">
      <c r="A7" s="21"/>
      <c r="B7" s="1203" t="s">
        <v>91</v>
      </c>
      <c r="C7" s="1203"/>
      <c r="D7" s="1203"/>
      <c r="E7" s="1203"/>
      <c r="F7" s="1203"/>
      <c r="G7" s="1203"/>
      <c r="H7" s="1203"/>
      <c r="I7" s="1203"/>
      <c r="J7" s="1203"/>
      <c r="K7" s="1203"/>
      <c r="L7" s="1203"/>
      <c r="M7" s="1203"/>
      <c r="N7" s="1203"/>
      <c r="O7" s="1203"/>
      <c r="P7" s="1203"/>
      <c r="Q7" s="1203"/>
      <c r="R7" s="1203"/>
      <c r="S7" s="1203"/>
      <c r="T7" s="1203"/>
      <c r="U7" s="1203"/>
      <c r="V7" s="1203"/>
      <c r="W7" s="1203"/>
      <c r="X7" s="1203"/>
      <c r="Y7" s="1203"/>
      <c r="Z7" s="1203"/>
      <c r="AA7" s="1203"/>
      <c r="AB7" s="1203"/>
      <c r="AC7" s="1203"/>
      <c r="AD7" s="1203"/>
      <c r="AE7" s="1203"/>
      <c r="AF7" s="1203"/>
      <c r="AG7" s="1203"/>
      <c r="AH7" s="1203"/>
      <c r="AI7" s="1203"/>
      <c r="AJ7" s="1203"/>
      <c r="AK7" s="1203"/>
      <c r="AL7" s="1203"/>
      <c r="AM7" s="1203"/>
      <c r="AN7" s="1203"/>
      <c r="AO7" s="1203"/>
      <c r="AP7" s="1203"/>
      <c r="AQ7" s="1203"/>
      <c r="AR7" s="1203"/>
      <c r="AS7" s="1203"/>
      <c r="AT7" s="1203"/>
      <c r="AU7" s="1203"/>
      <c r="AV7" s="1203"/>
      <c r="AW7" s="1203"/>
      <c r="AX7" s="1203"/>
      <c r="AY7" s="1203"/>
      <c r="AZ7" s="1203"/>
      <c r="BA7" s="1203"/>
      <c r="BB7" s="1203"/>
      <c r="BC7" s="1203"/>
      <c r="BD7" s="1203"/>
      <c r="BE7" s="1203"/>
      <c r="BF7" s="1203"/>
      <c r="BG7" s="1203"/>
      <c r="BH7" s="1203"/>
      <c r="BI7" s="1203"/>
      <c r="BJ7" s="1203"/>
      <c r="BK7" s="1204"/>
      <c r="BL7" s="111">
        <v>5900</v>
      </c>
      <c r="BM7" s="1280">
        <f>+BM8+BM10</f>
        <v>647657</v>
      </c>
      <c r="BN7" s="1256"/>
      <c r="BO7" s="1256"/>
      <c r="BP7" s="1256"/>
      <c r="BQ7" s="1256"/>
      <c r="BR7" s="1256"/>
      <c r="BS7" s="1256"/>
      <c r="BT7" s="1256"/>
      <c r="BU7" s="1256"/>
      <c r="BV7" s="1256"/>
      <c r="BW7" s="1256"/>
      <c r="BX7" s="1256"/>
      <c r="BY7" s="1256"/>
      <c r="BZ7" s="1256"/>
      <c r="CA7" s="1256"/>
      <c r="CB7" s="1256"/>
      <c r="CC7" s="1256"/>
      <c r="CD7" s="1256"/>
      <c r="CE7" s="1256"/>
      <c r="CF7" s="1256"/>
      <c r="CG7" s="1256"/>
      <c r="CH7" s="1256"/>
      <c r="CI7" s="1256"/>
      <c r="CJ7" s="1256"/>
      <c r="CK7" s="1256"/>
      <c r="CL7" s="1256"/>
      <c r="CM7" s="1256"/>
      <c r="CN7" s="1256"/>
      <c r="CO7" s="1256"/>
      <c r="CP7" s="1256"/>
      <c r="CQ7" s="1256"/>
      <c r="CR7" s="1256"/>
      <c r="CS7" s="1256"/>
      <c r="CT7" s="1256"/>
      <c r="CU7" s="1256"/>
      <c r="CV7" s="1256"/>
      <c r="CW7" s="1256"/>
      <c r="CX7" s="1256"/>
      <c r="CY7" s="1256"/>
      <c r="CZ7" s="1256"/>
      <c r="DA7" s="1258"/>
      <c r="DB7" s="1255">
        <f>+DB8+DB10</f>
        <v>925966</v>
      </c>
      <c r="DC7" s="1256"/>
      <c r="DD7" s="1256"/>
      <c r="DE7" s="1256"/>
      <c r="DF7" s="1256"/>
      <c r="DG7" s="1256"/>
      <c r="DH7" s="1256"/>
      <c r="DI7" s="1256"/>
      <c r="DJ7" s="1256"/>
      <c r="DK7" s="1256"/>
      <c r="DL7" s="1256"/>
      <c r="DM7" s="1256"/>
      <c r="DN7" s="1256"/>
      <c r="DO7" s="1256"/>
      <c r="DP7" s="1256"/>
      <c r="DQ7" s="1256"/>
      <c r="DR7" s="1256"/>
      <c r="DS7" s="1256"/>
      <c r="DT7" s="1256"/>
      <c r="DU7" s="1256"/>
      <c r="DV7" s="1256"/>
      <c r="DW7" s="1256"/>
      <c r="DX7" s="1256"/>
      <c r="DY7" s="1256"/>
      <c r="DZ7" s="1256"/>
      <c r="EA7" s="1256"/>
      <c r="EB7" s="1256"/>
      <c r="EC7" s="1256"/>
      <c r="ED7" s="1256"/>
      <c r="EE7" s="1256"/>
      <c r="EF7" s="1256"/>
      <c r="EG7" s="1256"/>
      <c r="EH7" s="1256"/>
      <c r="EI7" s="1256"/>
      <c r="EJ7" s="1256"/>
      <c r="EK7" s="1256"/>
      <c r="EL7" s="1256"/>
      <c r="EM7" s="1256"/>
      <c r="EN7" s="1256"/>
      <c r="EO7" s="1256"/>
      <c r="EP7" s="1256"/>
      <c r="EQ7" s="1256"/>
      <c r="ER7" s="1256"/>
      <c r="ES7" s="1256"/>
      <c r="ET7" s="1257"/>
    </row>
    <row r="8" spans="1:150" s="2" customFormat="1" ht="15" customHeight="1" x14ac:dyDescent="0.2">
      <c r="A8" s="16"/>
      <c r="B8" s="1357" t="s">
        <v>1</v>
      </c>
      <c r="C8" s="1357"/>
      <c r="D8" s="1357"/>
      <c r="E8" s="1357"/>
      <c r="F8" s="1357"/>
      <c r="G8" s="1357"/>
      <c r="H8" s="1357"/>
      <c r="I8" s="1357"/>
      <c r="J8" s="1357"/>
      <c r="K8" s="1357"/>
      <c r="L8" s="1357"/>
      <c r="M8" s="1357"/>
      <c r="N8" s="1357"/>
      <c r="O8" s="1357"/>
      <c r="P8" s="1357"/>
      <c r="Q8" s="1357"/>
      <c r="R8" s="1357"/>
      <c r="S8" s="1357"/>
      <c r="T8" s="1357"/>
      <c r="U8" s="1357"/>
      <c r="V8" s="1357"/>
      <c r="W8" s="1357"/>
      <c r="X8" s="1357"/>
      <c r="Y8" s="1357"/>
      <c r="Z8" s="1357"/>
      <c r="AA8" s="1357"/>
      <c r="AB8" s="1357"/>
      <c r="AC8" s="1357"/>
      <c r="AD8" s="1357"/>
      <c r="AE8" s="1357"/>
      <c r="AF8" s="1357"/>
      <c r="AG8" s="1357"/>
      <c r="AH8" s="1357"/>
      <c r="AI8" s="1357"/>
      <c r="AJ8" s="1357"/>
      <c r="AK8" s="1357"/>
      <c r="AL8" s="1357"/>
      <c r="AM8" s="1357"/>
      <c r="AN8" s="1357"/>
      <c r="AO8" s="1357"/>
      <c r="AP8" s="1357"/>
      <c r="AQ8" s="1357"/>
      <c r="AR8" s="1357"/>
      <c r="AS8" s="1357"/>
      <c r="AT8" s="1357"/>
      <c r="AU8" s="1357"/>
      <c r="AV8" s="1357"/>
      <c r="AW8" s="1357"/>
      <c r="AX8" s="1357"/>
      <c r="AY8" s="1357"/>
      <c r="AZ8" s="1357"/>
      <c r="BA8" s="1357"/>
      <c r="BB8" s="1357"/>
      <c r="BC8" s="1357"/>
      <c r="BD8" s="1357"/>
      <c r="BE8" s="1357"/>
      <c r="BF8" s="1357"/>
      <c r="BG8" s="1357"/>
      <c r="BH8" s="1357"/>
      <c r="BI8" s="1357"/>
      <c r="BJ8" s="1357"/>
      <c r="BK8" s="1358"/>
      <c r="BL8" s="53"/>
      <c r="BM8" s="644">
        <v>647657</v>
      </c>
      <c r="BN8" s="636"/>
      <c r="BO8" s="636"/>
      <c r="BP8" s="636"/>
      <c r="BQ8" s="636"/>
      <c r="BR8" s="636"/>
      <c r="BS8" s="636"/>
      <c r="BT8" s="636"/>
      <c r="BU8" s="636"/>
      <c r="BV8" s="636"/>
      <c r="BW8" s="636"/>
      <c r="BX8" s="636"/>
      <c r="BY8" s="636"/>
      <c r="BZ8" s="636"/>
      <c r="CA8" s="636"/>
      <c r="CB8" s="636"/>
      <c r="CC8" s="636"/>
      <c r="CD8" s="636"/>
      <c r="CE8" s="636"/>
      <c r="CF8" s="636"/>
      <c r="CG8" s="636"/>
      <c r="CH8" s="636"/>
      <c r="CI8" s="636"/>
      <c r="CJ8" s="636"/>
      <c r="CK8" s="636"/>
      <c r="CL8" s="636"/>
      <c r="CM8" s="636"/>
      <c r="CN8" s="636"/>
      <c r="CO8" s="636"/>
      <c r="CP8" s="636"/>
      <c r="CQ8" s="636"/>
      <c r="CR8" s="636"/>
      <c r="CS8" s="636"/>
      <c r="CT8" s="636"/>
      <c r="CU8" s="636"/>
      <c r="CV8" s="636"/>
      <c r="CW8" s="636"/>
      <c r="CX8" s="636"/>
      <c r="CY8" s="636"/>
      <c r="CZ8" s="636"/>
      <c r="DA8" s="637"/>
      <c r="DB8" s="640">
        <v>925966</v>
      </c>
      <c r="DC8" s="636"/>
      <c r="DD8" s="636"/>
      <c r="DE8" s="636"/>
      <c r="DF8" s="636"/>
      <c r="DG8" s="636"/>
      <c r="DH8" s="636"/>
      <c r="DI8" s="636"/>
      <c r="DJ8" s="636"/>
      <c r="DK8" s="636"/>
      <c r="DL8" s="636"/>
      <c r="DM8" s="636"/>
      <c r="DN8" s="636"/>
      <c r="DO8" s="636"/>
      <c r="DP8" s="636"/>
      <c r="DQ8" s="636"/>
      <c r="DR8" s="636"/>
      <c r="DS8" s="636"/>
      <c r="DT8" s="636"/>
      <c r="DU8" s="636"/>
      <c r="DV8" s="636"/>
      <c r="DW8" s="636"/>
      <c r="DX8" s="636"/>
      <c r="DY8" s="636"/>
      <c r="DZ8" s="636"/>
      <c r="EA8" s="636"/>
      <c r="EB8" s="636"/>
      <c r="EC8" s="636"/>
      <c r="ED8" s="636"/>
      <c r="EE8" s="636"/>
      <c r="EF8" s="636"/>
      <c r="EG8" s="636"/>
      <c r="EH8" s="636"/>
      <c r="EI8" s="636"/>
      <c r="EJ8" s="636"/>
      <c r="EK8" s="636"/>
      <c r="EL8" s="636"/>
      <c r="EM8" s="636"/>
      <c r="EN8" s="636"/>
      <c r="EO8" s="636"/>
      <c r="EP8" s="636"/>
      <c r="EQ8" s="636"/>
      <c r="ER8" s="636"/>
      <c r="ES8" s="636"/>
      <c r="ET8" s="641"/>
    </row>
    <row r="9" spans="1:150" s="2" customFormat="1" ht="15" customHeight="1" x14ac:dyDescent="0.2">
      <c r="A9" s="20"/>
      <c r="B9" s="1349" t="s">
        <v>92</v>
      </c>
      <c r="C9" s="1349"/>
      <c r="D9" s="1349"/>
      <c r="E9" s="1349"/>
      <c r="F9" s="1349"/>
      <c r="G9" s="1349"/>
      <c r="H9" s="1349"/>
      <c r="I9" s="1349"/>
      <c r="J9" s="1349"/>
      <c r="K9" s="1349"/>
      <c r="L9" s="1349"/>
      <c r="M9" s="1349"/>
      <c r="N9" s="1349"/>
      <c r="O9" s="1349"/>
      <c r="P9" s="1349"/>
      <c r="Q9" s="1349"/>
      <c r="R9" s="1349"/>
      <c r="S9" s="1349"/>
      <c r="T9" s="1349"/>
      <c r="U9" s="1349"/>
      <c r="V9" s="1349"/>
      <c r="W9" s="1349"/>
      <c r="X9" s="1349"/>
      <c r="Y9" s="1349"/>
      <c r="Z9" s="1349"/>
      <c r="AA9" s="1349"/>
      <c r="AB9" s="1349"/>
      <c r="AC9" s="1349"/>
      <c r="AD9" s="1349"/>
      <c r="AE9" s="1349"/>
      <c r="AF9" s="1349"/>
      <c r="AG9" s="1349"/>
      <c r="AH9" s="1349"/>
      <c r="AI9" s="1349"/>
      <c r="AJ9" s="1349"/>
      <c r="AK9" s="1349"/>
      <c r="AL9" s="1349"/>
      <c r="AM9" s="1349"/>
      <c r="AN9" s="1349"/>
      <c r="AO9" s="1349"/>
      <c r="AP9" s="1349"/>
      <c r="AQ9" s="1349"/>
      <c r="AR9" s="1349"/>
      <c r="AS9" s="1349"/>
      <c r="AT9" s="1349"/>
      <c r="AU9" s="1349"/>
      <c r="AV9" s="1349"/>
      <c r="AW9" s="1349"/>
      <c r="AX9" s="1349"/>
      <c r="AY9" s="1349"/>
      <c r="AZ9" s="1349"/>
      <c r="BA9" s="1349"/>
      <c r="BB9" s="1349"/>
      <c r="BC9" s="1349"/>
      <c r="BD9" s="1349"/>
      <c r="BE9" s="1349"/>
      <c r="BF9" s="1349"/>
      <c r="BG9" s="1349"/>
      <c r="BH9" s="1349"/>
      <c r="BI9" s="1349"/>
      <c r="BJ9" s="1349"/>
      <c r="BK9" s="1350"/>
      <c r="BL9" s="54">
        <v>5901</v>
      </c>
      <c r="BM9" s="661"/>
      <c r="BN9" s="647"/>
      <c r="BO9" s="647"/>
      <c r="BP9" s="647"/>
      <c r="BQ9" s="647"/>
      <c r="BR9" s="647"/>
      <c r="BS9" s="647"/>
      <c r="BT9" s="647"/>
      <c r="BU9" s="647"/>
      <c r="BV9" s="647"/>
      <c r="BW9" s="647"/>
      <c r="BX9" s="647"/>
      <c r="BY9" s="647"/>
      <c r="BZ9" s="647"/>
      <c r="CA9" s="647"/>
      <c r="CB9" s="647"/>
      <c r="CC9" s="647"/>
      <c r="CD9" s="647"/>
      <c r="CE9" s="647"/>
      <c r="CF9" s="647"/>
      <c r="CG9" s="647"/>
      <c r="CH9" s="647"/>
      <c r="CI9" s="647"/>
      <c r="CJ9" s="647"/>
      <c r="CK9" s="647"/>
      <c r="CL9" s="647"/>
      <c r="CM9" s="647"/>
      <c r="CN9" s="647"/>
      <c r="CO9" s="647"/>
      <c r="CP9" s="647"/>
      <c r="CQ9" s="647"/>
      <c r="CR9" s="647"/>
      <c r="CS9" s="647"/>
      <c r="CT9" s="647"/>
      <c r="CU9" s="647"/>
      <c r="CV9" s="647"/>
      <c r="CW9" s="647"/>
      <c r="CX9" s="647"/>
      <c r="CY9" s="647"/>
      <c r="CZ9" s="647"/>
      <c r="DA9" s="651"/>
      <c r="DB9" s="646"/>
      <c r="DC9" s="647"/>
      <c r="DD9" s="647"/>
      <c r="DE9" s="647"/>
      <c r="DF9" s="647"/>
      <c r="DG9" s="647"/>
      <c r="DH9" s="647"/>
      <c r="DI9" s="647"/>
      <c r="DJ9" s="647"/>
      <c r="DK9" s="647"/>
      <c r="DL9" s="647"/>
      <c r="DM9" s="647"/>
      <c r="DN9" s="647"/>
      <c r="DO9" s="647"/>
      <c r="DP9" s="647"/>
      <c r="DQ9" s="647"/>
      <c r="DR9" s="647"/>
      <c r="DS9" s="647"/>
      <c r="DT9" s="647"/>
      <c r="DU9" s="647"/>
      <c r="DV9" s="647"/>
      <c r="DW9" s="647"/>
      <c r="DX9" s="647"/>
      <c r="DY9" s="647"/>
      <c r="DZ9" s="647"/>
      <c r="EA9" s="647"/>
      <c r="EB9" s="647"/>
      <c r="EC9" s="647"/>
      <c r="ED9" s="647"/>
      <c r="EE9" s="647"/>
      <c r="EF9" s="647"/>
      <c r="EG9" s="647"/>
      <c r="EH9" s="647"/>
      <c r="EI9" s="647"/>
      <c r="EJ9" s="647"/>
      <c r="EK9" s="647"/>
      <c r="EL9" s="647"/>
      <c r="EM9" s="647"/>
      <c r="EN9" s="647"/>
      <c r="EO9" s="647"/>
      <c r="EP9" s="647"/>
      <c r="EQ9" s="647"/>
      <c r="ER9" s="647"/>
      <c r="ES9" s="647"/>
      <c r="ET9" s="662"/>
    </row>
    <row r="10" spans="1:150" s="2" customFormat="1" ht="15" customHeight="1" thickBot="1" x14ac:dyDescent="0.25">
      <c r="A10" s="21"/>
      <c r="B10" s="1200" t="s">
        <v>93</v>
      </c>
      <c r="C10" s="1200"/>
      <c r="D10" s="1200"/>
      <c r="E10" s="1200"/>
      <c r="F10" s="1200"/>
      <c r="G10" s="1200"/>
      <c r="H10" s="1200"/>
      <c r="I10" s="1200"/>
      <c r="J10" s="1200"/>
      <c r="K10" s="1200"/>
      <c r="L10" s="1200"/>
      <c r="M10" s="1200"/>
      <c r="N10" s="1200"/>
      <c r="O10" s="1200"/>
      <c r="P10" s="1200"/>
      <c r="Q10" s="1200"/>
      <c r="R10" s="1200"/>
      <c r="S10" s="1200"/>
      <c r="T10" s="1200"/>
      <c r="U10" s="1200"/>
      <c r="V10" s="1200"/>
      <c r="W10" s="1200"/>
      <c r="X10" s="1200"/>
      <c r="Y10" s="1200"/>
      <c r="Z10" s="1200"/>
      <c r="AA10" s="1200"/>
      <c r="AB10" s="1200"/>
      <c r="AC10" s="1200"/>
      <c r="AD10" s="1200"/>
      <c r="AE10" s="1200"/>
      <c r="AF10" s="1200"/>
      <c r="AG10" s="1200"/>
      <c r="AH10" s="1200"/>
      <c r="AI10" s="1200"/>
      <c r="AJ10" s="1200"/>
      <c r="AK10" s="1200"/>
      <c r="AL10" s="1200"/>
      <c r="AM10" s="1200"/>
      <c r="AN10" s="1200"/>
      <c r="AO10" s="1200"/>
      <c r="AP10" s="1200"/>
      <c r="AQ10" s="1200"/>
      <c r="AR10" s="1200"/>
      <c r="AS10" s="1200"/>
      <c r="AT10" s="1200"/>
      <c r="AU10" s="1200"/>
      <c r="AV10" s="1200"/>
      <c r="AW10" s="1200"/>
      <c r="AX10" s="1200"/>
      <c r="AY10" s="1200"/>
      <c r="AZ10" s="1200"/>
      <c r="BA10" s="1200"/>
      <c r="BB10" s="1200"/>
      <c r="BC10" s="1200"/>
      <c r="BD10" s="1200"/>
      <c r="BE10" s="1200"/>
      <c r="BF10" s="1200"/>
      <c r="BG10" s="1200"/>
      <c r="BH10" s="1200"/>
      <c r="BI10" s="1200"/>
      <c r="BJ10" s="1200"/>
      <c r="BK10" s="1351"/>
      <c r="BL10" s="53">
        <v>5905</v>
      </c>
      <c r="BM10" s="644">
        <v>0</v>
      </c>
      <c r="BN10" s="636"/>
      <c r="BO10" s="636"/>
      <c r="BP10" s="636"/>
      <c r="BQ10" s="636"/>
      <c r="BR10" s="636"/>
      <c r="BS10" s="636"/>
      <c r="BT10" s="636"/>
      <c r="BU10" s="636"/>
      <c r="BV10" s="636"/>
      <c r="BW10" s="636"/>
      <c r="BX10" s="636"/>
      <c r="BY10" s="636"/>
      <c r="BZ10" s="636"/>
      <c r="CA10" s="636"/>
      <c r="CB10" s="636"/>
      <c r="CC10" s="636"/>
      <c r="CD10" s="636"/>
      <c r="CE10" s="636"/>
      <c r="CF10" s="636"/>
      <c r="CG10" s="636"/>
      <c r="CH10" s="636"/>
      <c r="CI10" s="636"/>
      <c r="CJ10" s="636"/>
      <c r="CK10" s="636"/>
      <c r="CL10" s="636"/>
      <c r="CM10" s="636"/>
      <c r="CN10" s="636"/>
      <c r="CO10" s="636"/>
      <c r="CP10" s="636"/>
      <c r="CQ10" s="636"/>
      <c r="CR10" s="636"/>
      <c r="CS10" s="636"/>
      <c r="CT10" s="636"/>
      <c r="CU10" s="636"/>
      <c r="CV10" s="636"/>
      <c r="CW10" s="636"/>
      <c r="CX10" s="636"/>
      <c r="CY10" s="636"/>
      <c r="CZ10" s="636"/>
      <c r="DA10" s="636"/>
      <c r="DB10" s="640">
        <v>0</v>
      </c>
      <c r="DC10" s="636"/>
      <c r="DD10" s="636"/>
      <c r="DE10" s="636"/>
      <c r="DF10" s="636"/>
      <c r="DG10" s="636"/>
      <c r="DH10" s="636"/>
      <c r="DI10" s="636"/>
      <c r="DJ10" s="636"/>
      <c r="DK10" s="636"/>
      <c r="DL10" s="636"/>
      <c r="DM10" s="636"/>
      <c r="DN10" s="636"/>
      <c r="DO10" s="636"/>
      <c r="DP10" s="636"/>
      <c r="DQ10" s="636"/>
      <c r="DR10" s="636"/>
      <c r="DS10" s="636"/>
      <c r="DT10" s="636"/>
      <c r="DU10" s="636"/>
      <c r="DV10" s="636"/>
      <c r="DW10" s="636"/>
      <c r="DX10" s="636"/>
      <c r="DY10" s="636"/>
      <c r="DZ10" s="636"/>
      <c r="EA10" s="636"/>
      <c r="EB10" s="636"/>
      <c r="EC10" s="636"/>
      <c r="ED10" s="636"/>
      <c r="EE10" s="636"/>
      <c r="EF10" s="636"/>
      <c r="EG10" s="636"/>
      <c r="EH10" s="636"/>
      <c r="EI10" s="636"/>
      <c r="EJ10" s="636"/>
      <c r="EK10" s="636"/>
      <c r="EL10" s="636"/>
      <c r="EM10" s="636"/>
      <c r="EN10" s="636"/>
      <c r="EO10" s="636"/>
      <c r="EP10" s="636"/>
      <c r="EQ10" s="636"/>
      <c r="ER10" s="636"/>
      <c r="ES10" s="636"/>
      <c r="ET10" s="641"/>
    </row>
    <row r="11" spans="1:150" s="13" customFormat="1" ht="15" customHeight="1" thickBot="1" x14ac:dyDescent="0.25">
      <c r="A11" s="24"/>
      <c r="BK11" s="173" t="s">
        <v>102</v>
      </c>
      <c r="BL11" s="173" t="s">
        <v>149</v>
      </c>
      <c r="BM11" s="1363" t="s">
        <v>9</v>
      </c>
      <c r="BN11" s="1361"/>
      <c r="BO11" s="1361"/>
      <c r="BP11" s="1361"/>
      <c r="BQ11" s="1361"/>
      <c r="BR11" s="1361"/>
      <c r="BS11" s="1361"/>
      <c r="BT11" s="1361"/>
      <c r="BU11" s="1361"/>
      <c r="BV11" s="1361"/>
      <c r="BW11" s="1361"/>
      <c r="BX11" s="1361"/>
      <c r="BY11" s="1361"/>
      <c r="BZ11" s="1361"/>
      <c r="CA11" s="1361"/>
      <c r="CB11" s="1361"/>
      <c r="CC11" s="1361"/>
      <c r="CD11" s="1361"/>
      <c r="CE11" s="1361"/>
      <c r="CF11" s="1361"/>
      <c r="CG11" s="1360" t="s">
        <v>209</v>
      </c>
      <c r="CH11" s="1361"/>
      <c r="CI11" s="1361"/>
      <c r="CJ11" s="1361"/>
      <c r="CK11" s="1361"/>
      <c r="CL11" s="1361"/>
      <c r="CM11" s="1361"/>
      <c r="CN11" s="1361"/>
      <c r="CO11" s="1361"/>
      <c r="CP11" s="1361"/>
      <c r="CQ11" s="1361"/>
      <c r="CR11" s="1361"/>
      <c r="CS11" s="1361"/>
      <c r="CT11" s="1361"/>
      <c r="CU11" s="1361"/>
      <c r="CV11" s="1361"/>
      <c r="CW11" s="1361"/>
      <c r="CX11" s="1361"/>
      <c r="CY11" s="1361"/>
      <c r="CZ11" s="1361"/>
      <c r="DA11" s="1361"/>
      <c r="DB11" s="1360" t="s">
        <v>210</v>
      </c>
      <c r="DC11" s="1361"/>
      <c r="DD11" s="1361"/>
      <c r="DE11" s="1361"/>
      <c r="DF11" s="1361"/>
      <c r="DG11" s="1361"/>
      <c r="DH11" s="1361"/>
      <c r="DI11" s="1361"/>
      <c r="DJ11" s="1361"/>
      <c r="DK11" s="1361"/>
      <c r="DL11" s="1361"/>
      <c r="DM11" s="1361"/>
      <c r="DN11" s="1361"/>
      <c r="DO11" s="1361"/>
      <c r="DP11" s="1361"/>
      <c r="DQ11" s="1361"/>
      <c r="DR11" s="1361"/>
      <c r="DS11" s="1361"/>
      <c r="DT11" s="1361"/>
      <c r="DU11" s="1361"/>
      <c r="DV11" s="1361"/>
      <c r="DW11" s="1361"/>
      <c r="DX11" s="1361"/>
      <c r="DY11" s="1362"/>
      <c r="DZ11" s="1360" t="s">
        <v>211</v>
      </c>
      <c r="EA11" s="1361"/>
      <c r="EB11" s="1361"/>
      <c r="EC11" s="1361"/>
      <c r="ED11" s="1361"/>
      <c r="EE11" s="1361"/>
      <c r="EF11" s="1361"/>
      <c r="EG11" s="1361"/>
      <c r="EH11" s="1361"/>
      <c r="EI11" s="1361"/>
      <c r="EJ11" s="1361"/>
      <c r="EK11" s="1361"/>
      <c r="EL11" s="1361"/>
      <c r="EM11" s="1361"/>
      <c r="EN11" s="1361"/>
      <c r="EO11" s="1361"/>
      <c r="EP11" s="1361"/>
      <c r="EQ11" s="1361"/>
      <c r="ER11" s="1361"/>
      <c r="ES11" s="1361"/>
      <c r="ET11" s="1364"/>
    </row>
    <row r="12" spans="1:150" s="2" customFormat="1" ht="15" customHeight="1" x14ac:dyDescent="0.2">
      <c r="A12" s="18"/>
      <c r="B12" s="1239" t="s">
        <v>94</v>
      </c>
      <c r="C12" s="1239"/>
      <c r="D12" s="1239"/>
      <c r="E12" s="1239"/>
      <c r="F12" s="1239"/>
      <c r="G12" s="1239"/>
      <c r="H12" s="1239"/>
      <c r="I12" s="1239"/>
      <c r="J12" s="1239"/>
      <c r="K12" s="1239"/>
      <c r="L12" s="1239"/>
      <c r="M12" s="1239"/>
      <c r="N12" s="1239"/>
      <c r="O12" s="1239"/>
      <c r="P12" s="1239"/>
      <c r="Q12" s="1239"/>
      <c r="R12" s="1239"/>
      <c r="S12" s="1239"/>
      <c r="T12" s="1239"/>
      <c r="U12" s="1239"/>
      <c r="V12" s="1239"/>
      <c r="W12" s="1239"/>
      <c r="X12" s="1239"/>
      <c r="Y12" s="1239"/>
      <c r="Z12" s="1239"/>
      <c r="AA12" s="1239"/>
      <c r="AB12" s="1239"/>
      <c r="AC12" s="1239"/>
      <c r="AD12" s="1239"/>
      <c r="AE12" s="1239"/>
      <c r="AF12" s="1239"/>
      <c r="AG12" s="1239"/>
      <c r="AH12" s="1239"/>
      <c r="AI12" s="1239"/>
      <c r="AJ12" s="1239"/>
      <c r="AK12" s="1239"/>
      <c r="AL12" s="1239"/>
      <c r="AM12" s="1239"/>
      <c r="AN12" s="1239"/>
      <c r="AO12" s="1239"/>
      <c r="AP12" s="1239"/>
      <c r="AQ12" s="1239"/>
      <c r="AR12" s="1239"/>
      <c r="AS12" s="1239"/>
      <c r="AT12" s="1239"/>
      <c r="AU12" s="1239"/>
      <c r="AV12" s="1356"/>
      <c r="AW12" s="1356"/>
      <c r="AX12" s="1356"/>
      <c r="AY12" s="1356"/>
      <c r="BK12" s="55">
        <v>5910</v>
      </c>
      <c r="BL12" s="55" t="s">
        <v>219</v>
      </c>
      <c r="BM12" s="809">
        <v>6126706</v>
      </c>
      <c r="BN12" s="773"/>
      <c r="BO12" s="773"/>
      <c r="BP12" s="773"/>
      <c r="BQ12" s="773"/>
      <c r="BR12" s="773"/>
      <c r="BS12" s="773"/>
      <c r="BT12" s="773"/>
      <c r="BU12" s="773"/>
      <c r="BV12" s="773"/>
      <c r="BW12" s="773"/>
      <c r="BX12" s="773"/>
      <c r="BY12" s="773"/>
      <c r="BZ12" s="773"/>
      <c r="CA12" s="773"/>
      <c r="CB12" s="773"/>
      <c r="CC12" s="773"/>
      <c r="CD12" s="773"/>
      <c r="CE12" s="773"/>
      <c r="CF12" s="773"/>
      <c r="CG12" s="792">
        <v>57159</v>
      </c>
      <c r="CH12" s="773"/>
      <c r="CI12" s="773"/>
      <c r="CJ12" s="773"/>
      <c r="CK12" s="773"/>
      <c r="CL12" s="773"/>
      <c r="CM12" s="773"/>
      <c r="CN12" s="773"/>
      <c r="CO12" s="773"/>
      <c r="CP12" s="773"/>
      <c r="CQ12" s="773"/>
      <c r="CR12" s="773"/>
      <c r="CS12" s="773"/>
      <c r="CT12" s="773"/>
      <c r="CU12" s="773"/>
      <c r="CV12" s="773"/>
      <c r="CW12" s="773"/>
      <c r="CX12" s="773"/>
      <c r="CY12" s="773"/>
      <c r="CZ12" s="773"/>
      <c r="DA12" s="773"/>
      <c r="DB12" s="804" t="s">
        <v>6</v>
      </c>
      <c r="DC12" s="703"/>
      <c r="DD12" s="703"/>
      <c r="DE12" s="773">
        <v>1103167</v>
      </c>
      <c r="DF12" s="773"/>
      <c r="DG12" s="773"/>
      <c r="DH12" s="773"/>
      <c r="DI12" s="773"/>
      <c r="DJ12" s="773"/>
      <c r="DK12" s="773"/>
      <c r="DL12" s="773"/>
      <c r="DM12" s="773"/>
      <c r="DN12" s="773"/>
      <c r="DO12" s="773"/>
      <c r="DP12" s="773"/>
      <c r="DQ12" s="773"/>
      <c r="DR12" s="773"/>
      <c r="DS12" s="773"/>
      <c r="DT12" s="773"/>
      <c r="DU12" s="773"/>
      <c r="DV12" s="773"/>
      <c r="DW12" s="773"/>
      <c r="DX12" s="702" t="s">
        <v>7</v>
      </c>
      <c r="DY12" s="798"/>
      <c r="DZ12" s="792">
        <f>+BM12+CG12-DE12</f>
        <v>5080698</v>
      </c>
      <c r="EA12" s="773"/>
      <c r="EB12" s="773"/>
      <c r="EC12" s="773"/>
      <c r="ED12" s="773"/>
      <c r="EE12" s="773"/>
      <c r="EF12" s="773"/>
      <c r="EG12" s="773"/>
      <c r="EH12" s="773"/>
      <c r="EI12" s="773"/>
      <c r="EJ12" s="773"/>
      <c r="EK12" s="773"/>
      <c r="EL12" s="773"/>
      <c r="EM12" s="773"/>
      <c r="EN12" s="773"/>
      <c r="EO12" s="773"/>
      <c r="EP12" s="773"/>
      <c r="EQ12" s="773"/>
      <c r="ER12" s="773"/>
      <c r="ES12" s="773"/>
      <c r="ET12" s="1359"/>
    </row>
    <row r="13" spans="1:150" s="2" customFormat="1" ht="3" customHeight="1" x14ac:dyDescent="0.2">
      <c r="A13" s="18"/>
      <c r="AM13" s="56"/>
      <c r="AN13" s="56"/>
      <c r="AO13" s="56"/>
      <c r="AP13" s="56"/>
      <c r="AQ13" s="56"/>
      <c r="AR13" s="56"/>
      <c r="AS13" s="56"/>
      <c r="AT13" s="56"/>
      <c r="AU13" s="56"/>
      <c r="AV13" s="83"/>
      <c r="AW13" s="83"/>
      <c r="AX13" s="83"/>
      <c r="AY13" s="83"/>
      <c r="AZ13" s="56"/>
      <c r="BA13" s="56"/>
      <c r="BB13" s="56"/>
      <c r="BK13" s="54"/>
      <c r="BL13" s="126"/>
      <c r="BM13" s="661"/>
      <c r="BN13" s="647"/>
      <c r="BO13" s="647"/>
      <c r="BP13" s="647"/>
      <c r="BQ13" s="647"/>
      <c r="BR13" s="647"/>
      <c r="BS13" s="647"/>
      <c r="BT13" s="647"/>
      <c r="BU13" s="647"/>
      <c r="BV13" s="647"/>
      <c r="BW13" s="647"/>
      <c r="BX13" s="647"/>
      <c r="BY13" s="647"/>
      <c r="BZ13" s="647"/>
      <c r="CA13" s="647"/>
      <c r="CB13" s="647"/>
      <c r="CC13" s="647"/>
      <c r="CD13" s="647"/>
      <c r="CE13" s="647"/>
      <c r="CF13" s="647"/>
      <c r="CG13" s="646"/>
      <c r="CH13" s="647"/>
      <c r="CI13" s="647"/>
      <c r="CJ13" s="647"/>
      <c r="CK13" s="647"/>
      <c r="CL13" s="647"/>
      <c r="CM13" s="647"/>
      <c r="CN13" s="647"/>
      <c r="CO13" s="647"/>
      <c r="CP13" s="647"/>
      <c r="CQ13" s="647"/>
      <c r="CR13" s="647"/>
      <c r="CS13" s="647"/>
      <c r="CT13" s="647"/>
      <c r="CU13" s="647"/>
      <c r="CV13" s="647"/>
      <c r="CW13" s="647"/>
      <c r="CX13" s="647"/>
      <c r="CY13" s="647"/>
      <c r="CZ13" s="647"/>
      <c r="DA13" s="647"/>
      <c r="DB13" s="39"/>
      <c r="DC13" s="40"/>
      <c r="DD13" s="40"/>
      <c r="DE13" s="40"/>
      <c r="DF13" s="40"/>
      <c r="DG13" s="40"/>
      <c r="DH13" s="40"/>
      <c r="DI13" s="40"/>
      <c r="DJ13" s="40"/>
      <c r="DK13" s="40"/>
      <c r="DL13" s="40"/>
      <c r="DM13" s="40"/>
      <c r="DN13" s="40"/>
      <c r="DO13" s="40"/>
      <c r="DP13" s="40"/>
      <c r="DQ13" s="40"/>
      <c r="DR13" s="40"/>
      <c r="DS13" s="40"/>
      <c r="DT13" s="40"/>
      <c r="DU13" s="40"/>
      <c r="DV13" s="40"/>
      <c r="DW13" s="40"/>
      <c r="DX13" s="143"/>
      <c r="DY13" s="172"/>
      <c r="DZ13" s="646"/>
      <c r="EA13" s="647"/>
      <c r="EB13" s="647"/>
      <c r="EC13" s="647"/>
      <c r="ED13" s="647"/>
      <c r="EE13" s="647"/>
      <c r="EF13" s="647"/>
      <c r="EG13" s="647"/>
      <c r="EH13" s="647"/>
      <c r="EI13" s="647"/>
      <c r="EJ13" s="647"/>
      <c r="EK13" s="647"/>
      <c r="EL13" s="647"/>
      <c r="EM13" s="647"/>
      <c r="EN13" s="647"/>
      <c r="EO13" s="647"/>
      <c r="EP13" s="647"/>
      <c r="EQ13" s="647"/>
      <c r="ER13" s="647"/>
      <c r="ES13" s="647"/>
      <c r="ET13" s="662"/>
    </row>
    <row r="14" spans="1:150" s="2" customFormat="1" ht="15" customHeight="1" x14ac:dyDescent="0.2">
      <c r="A14" s="18"/>
      <c r="B14" s="1239"/>
      <c r="C14" s="1239"/>
      <c r="D14" s="1239"/>
      <c r="E14" s="1239"/>
      <c r="F14" s="1239"/>
      <c r="G14" s="1239"/>
      <c r="H14" s="1239"/>
      <c r="I14" s="1239"/>
      <c r="J14" s="1239"/>
      <c r="K14" s="1239"/>
      <c r="L14" s="1239"/>
      <c r="M14" s="1239"/>
      <c r="N14" s="1239"/>
      <c r="O14" s="1239"/>
      <c r="P14" s="1239"/>
      <c r="Q14" s="1239"/>
      <c r="R14" s="1239"/>
      <c r="S14" s="1239"/>
      <c r="T14" s="1239"/>
      <c r="U14" s="1239"/>
      <c r="V14" s="1239"/>
      <c r="W14" s="1239"/>
      <c r="X14" s="1239"/>
      <c r="Y14" s="1239"/>
      <c r="Z14" s="1239"/>
      <c r="AA14" s="1239"/>
      <c r="AB14" s="1239"/>
      <c r="AC14" s="1239"/>
      <c r="AD14" s="1239"/>
      <c r="AE14" s="1239"/>
      <c r="AF14" s="1239"/>
      <c r="AG14" s="1239"/>
      <c r="AH14" s="1239"/>
      <c r="AI14" s="1239"/>
      <c r="AJ14" s="1239"/>
      <c r="AK14" s="1239"/>
      <c r="AL14" s="1239"/>
      <c r="AM14" s="1239"/>
      <c r="AN14" s="1239"/>
      <c r="AO14" s="1239"/>
      <c r="AP14" s="1239"/>
      <c r="AQ14" s="1239"/>
      <c r="AR14" s="1239"/>
      <c r="AS14" s="1239"/>
      <c r="AT14" s="1239"/>
      <c r="AU14" s="1239"/>
      <c r="AV14" s="1356"/>
      <c r="AW14" s="1356"/>
      <c r="AX14" s="1356"/>
      <c r="AY14" s="1356"/>
      <c r="BK14" s="55">
        <v>5920</v>
      </c>
      <c r="BL14" s="55" t="s">
        <v>220</v>
      </c>
      <c r="BM14" s="644">
        <v>5634554</v>
      </c>
      <c r="BN14" s="636"/>
      <c r="BO14" s="636"/>
      <c r="BP14" s="636"/>
      <c r="BQ14" s="636"/>
      <c r="BR14" s="636"/>
      <c r="BS14" s="636"/>
      <c r="BT14" s="636"/>
      <c r="BU14" s="636"/>
      <c r="BV14" s="636"/>
      <c r="BW14" s="636"/>
      <c r="BX14" s="636"/>
      <c r="BY14" s="636"/>
      <c r="BZ14" s="636"/>
      <c r="CA14" s="636"/>
      <c r="CB14" s="636"/>
      <c r="CC14" s="636"/>
      <c r="CD14" s="636"/>
      <c r="CE14" s="636"/>
      <c r="CF14" s="636"/>
      <c r="CG14" s="640">
        <v>682062</v>
      </c>
      <c r="CH14" s="636"/>
      <c r="CI14" s="636"/>
      <c r="CJ14" s="636"/>
      <c r="CK14" s="636"/>
      <c r="CL14" s="636"/>
      <c r="CM14" s="636"/>
      <c r="CN14" s="636"/>
      <c r="CO14" s="636"/>
      <c r="CP14" s="636"/>
      <c r="CQ14" s="636"/>
      <c r="CR14" s="636"/>
      <c r="CS14" s="636"/>
      <c r="CT14" s="636"/>
      <c r="CU14" s="636"/>
      <c r="CV14" s="636"/>
      <c r="CW14" s="636"/>
      <c r="CX14" s="636"/>
      <c r="CY14" s="636"/>
      <c r="CZ14" s="636"/>
      <c r="DA14" s="636"/>
      <c r="DB14" s="800" t="s">
        <v>6</v>
      </c>
      <c r="DC14" s="790"/>
      <c r="DD14" s="790"/>
      <c r="DE14" s="636">
        <v>189910</v>
      </c>
      <c r="DF14" s="636"/>
      <c r="DG14" s="636"/>
      <c r="DH14" s="636"/>
      <c r="DI14" s="636"/>
      <c r="DJ14" s="636"/>
      <c r="DK14" s="636"/>
      <c r="DL14" s="636"/>
      <c r="DM14" s="636"/>
      <c r="DN14" s="636"/>
      <c r="DO14" s="636"/>
      <c r="DP14" s="636"/>
      <c r="DQ14" s="636"/>
      <c r="DR14" s="636"/>
      <c r="DS14" s="636"/>
      <c r="DT14" s="636"/>
      <c r="DU14" s="636"/>
      <c r="DV14" s="636"/>
      <c r="DW14" s="636"/>
      <c r="DX14" s="779" t="s">
        <v>7</v>
      </c>
      <c r="DY14" s="802"/>
      <c r="DZ14" s="640">
        <f>+BM14+CG14-DE14</f>
        <v>6126706</v>
      </c>
      <c r="EA14" s="636"/>
      <c r="EB14" s="636"/>
      <c r="EC14" s="636"/>
      <c r="ED14" s="636"/>
      <c r="EE14" s="636"/>
      <c r="EF14" s="636"/>
      <c r="EG14" s="636"/>
      <c r="EH14" s="636"/>
      <c r="EI14" s="636"/>
      <c r="EJ14" s="636"/>
      <c r="EK14" s="636"/>
      <c r="EL14" s="636"/>
      <c r="EM14" s="636"/>
      <c r="EN14" s="636"/>
      <c r="EO14" s="636"/>
      <c r="EP14" s="636"/>
      <c r="EQ14" s="636"/>
      <c r="ER14" s="636"/>
      <c r="ES14" s="636"/>
      <c r="ET14" s="641"/>
    </row>
    <row r="15" spans="1:150" s="2" customFormat="1" ht="3" customHeight="1" thickBot="1" x14ac:dyDescent="0.25">
      <c r="A15" s="20"/>
      <c r="B15" s="15"/>
      <c r="C15" s="15"/>
      <c r="D15" s="15"/>
      <c r="E15" s="15"/>
      <c r="F15" s="15"/>
      <c r="G15" s="15"/>
      <c r="H15" s="15"/>
      <c r="I15" s="15"/>
      <c r="J15" s="15"/>
      <c r="K15" s="15"/>
      <c r="L15" s="15"/>
      <c r="M15" s="15"/>
      <c r="N15" s="15"/>
      <c r="O15" s="15"/>
      <c r="P15" s="15"/>
      <c r="Q15" s="15"/>
      <c r="R15" s="15"/>
      <c r="S15" s="15"/>
      <c r="T15" s="15"/>
      <c r="U15" s="15"/>
      <c r="V15" s="15"/>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125"/>
      <c r="AW15" s="125"/>
      <c r="AX15" s="125"/>
      <c r="AY15" s="125"/>
      <c r="AZ15" s="57"/>
      <c r="BA15" s="57"/>
      <c r="BB15" s="57"/>
      <c r="BC15" s="57"/>
      <c r="BD15" s="57"/>
      <c r="BE15" s="57"/>
      <c r="BF15" s="57"/>
      <c r="BG15" s="57"/>
      <c r="BH15" s="57"/>
      <c r="BI15" s="57"/>
      <c r="BJ15" s="57"/>
      <c r="BK15" s="54"/>
      <c r="BL15" s="54"/>
      <c r="BM15" s="645"/>
      <c r="BN15" s="638"/>
      <c r="BO15" s="638"/>
      <c r="BP15" s="638"/>
      <c r="BQ15" s="638"/>
      <c r="BR15" s="638"/>
      <c r="BS15" s="638"/>
      <c r="BT15" s="638"/>
      <c r="BU15" s="638"/>
      <c r="BV15" s="638"/>
      <c r="BW15" s="638"/>
      <c r="BX15" s="638"/>
      <c r="BY15" s="638"/>
      <c r="BZ15" s="638"/>
      <c r="CA15" s="638"/>
      <c r="CB15" s="638"/>
      <c r="CC15" s="638"/>
      <c r="CD15" s="638"/>
      <c r="CE15" s="638"/>
      <c r="CF15" s="638"/>
      <c r="CG15" s="642"/>
      <c r="CH15" s="638"/>
      <c r="CI15" s="638"/>
      <c r="CJ15" s="638"/>
      <c r="CK15" s="638"/>
      <c r="CL15" s="638"/>
      <c r="CM15" s="638"/>
      <c r="CN15" s="638"/>
      <c r="CO15" s="638"/>
      <c r="CP15" s="638"/>
      <c r="CQ15" s="638"/>
      <c r="CR15" s="638"/>
      <c r="CS15" s="638"/>
      <c r="CT15" s="638"/>
      <c r="CU15" s="638"/>
      <c r="CV15" s="638"/>
      <c r="CW15" s="638"/>
      <c r="CX15" s="638"/>
      <c r="CY15" s="638"/>
      <c r="CZ15" s="638"/>
      <c r="DA15" s="638"/>
      <c r="DB15" s="41"/>
      <c r="DC15" s="42"/>
      <c r="DD15" s="42"/>
      <c r="DE15" s="42"/>
      <c r="DF15" s="42"/>
      <c r="DG15" s="42"/>
      <c r="DH15" s="42"/>
      <c r="DI15" s="42"/>
      <c r="DJ15" s="42"/>
      <c r="DK15" s="42"/>
      <c r="DL15" s="42"/>
      <c r="DM15" s="42"/>
      <c r="DN15" s="42"/>
      <c r="DO15" s="42"/>
      <c r="DP15" s="42"/>
      <c r="DQ15" s="42"/>
      <c r="DR15" s="42"/>
      <c r="DS15" s="42"/>
      <c r="DT15" s="42"/>
      <c r="DU15" s="42"/>
      <c r="DV15" s="42"/>
      <c r="DW15" s="42"/>
      <c r="DX15" s="42"/>
      <c r="DY15" s="43"/>
      <c r="DZ15" s="642"/>
      <c r="EA15" s="638"/>
      <c r="EB15" s="638"/>
      <c r="EC15" s="638"/>
      <c r="ED15" s="638"/>
      <c r="EE15" s="638"/>
      <c r="EF15" s="638"/>
      <c r="EG15" s="638"/>
      <c r="EH15" s="638"/>
      <c r="EI15" s="638"/>
      <c r="EJ15" s="638"/>
      <c r="EK15" s="638"/>
      <c r="EL15" s="638"/>
      <c r="EM15" s="638"/>
      <c r="EN15" s="638"/>
      <c r="EO15" s="638"/>
      <c r="EP15" s="638"/>
      <c r="EQ15" s="638"/>
      <c r="ER15" s="638"/>
      <c r="ES15" s="638"/>
      <c r="ET15" s="643"/>
    </row>
    <row r="16" spans="1:150" s="2" customFormat="1" ht="15" customHeight="1" x14ac:dyDescent="0.2">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row>
    <row r="17" spans="1:236" s="8" customFormat="1" ht="12.75" x14ac:dyDescent="0.2">
      <c r="A17" s="2"/>
      <c r="B17" s="2"/>
      <c r="C17" s="2"/>
      <c r="D17" s="2" t="s">
        <v>184</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row>
    <row r="18" spans="1:236" s="8" customFormat="1" ht="12.75" x14ac:dyDescent="0.2">
      <c r="A18" s="2"/>
      <c r="B18" s="2"/>
      <c r="C18" s="2"/>
      <c r="D18" s="2" t="s">
        <v>168</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row>
    <row r="19" spans="1:236" s="8" customFormat="1" ht="12.75" x14ac:dyDescent="0.2">
      <c r="A19" s="2"/>
      <c r="B19" s="2"/>
      <c r="C19" s="2"/>
      <c r="D19" s="2" t="s">
        <v>185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row>
    <row r="20" spans="1:236" s="8" customFormat="1" ht="12.75" x14ac:dyDescent="0.2">
      <c r="A20" s="2"/>
      <c r="B20" s="2"/>
      <c r="C20" s="2"/>
      <c r="D20" s="2" t="s">
        <v>186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row>
    <row r="21" spans="1:236" s="8" customFormat="1" ht="12.75" x14ac:dyDescent="0.2">
      <c r="A21" s="2"/>
      <c r="B21" s="2"/>
      <c r="C21" s="2"/>
      <c r="D21" s="2" t="s">
        <v>169</v>
      </c>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row>
    <row r="22" spans="1:236" s="8" customFormat="1" ht="12.75" x14ac:dyDescent="0.2">
      <c r="A22" s="2"/>
      <c r="B22" s="2"/>
      <c r="C22" s="2"/>
      <c r="D22" s="2" t="s">
        <v>173</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row>
    <row r="23" spans="1:236" customFormat="1" ht="12.75" x14ac:dyDescent="0.2">
      <c r="A23" s="2"/>
      <c r="B23" s="2"/>
      <c r="C23" s="3"/>
      <c r="D23" s="2" t="s">
        <v>170</v>
      </c>
      <c r="E23" s="3"/>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1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row>
    <row r="24" spans="1:236" customFormat="1" ht="12.75" x14ac:dyDescent="0.2">
      <c r="A24" s="2"/>
      <c r="B24" s="2"/>
      <c r="C24" s="3"/>
      <c r="D24" s="2" t="s">
        <v>105</v>
      </c>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1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row>
    <row r="25" spans="1:236" customFormat="1" ht="12.75" x14ac:dyDescent="0.2">
      <c r="A25" s="2"/>
      <c r="B25" s="2"/>
      <c r="C25" s="2"/>
      <c r="D25" s="2" t="s">
        <v>106</v>
      </c>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1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row>
    <row r="26" spans="1:236" customFormat="1" ht="12.75" x14ac:dyDescent="0.2">
      <c r="A26" s="2"/>
      <c r="B26" s="2"/>
      <c r="C26" s="3"/>
      <c r="D26" s="2" t="s">
        <v>207</v>
      </c>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1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row>
    <row r="27" spans="1:236" s="8" customFormat="1" ht="12.75" x14ac:dyDescent="0.2">
      <c r="A27" s="2"/>
      <c r="B27" s="2"/>
      <c r="C27" s="2"/>
      <c r="D27" s="2" t="s">
        <v>171</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row>
    <row r="28" spans="1:236" s="8" customFormat="1" ht="12.75" x14ac:dyDescent="0.2">
      <c r="A28" s="2"/>
      <c r="B28" s="2"/>
      <c r="C28" s="2"/>
      <c r="D28" s="2" t="s">
        <v>172</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row>
    <row r="29" spans="1:236" customFormat="1" ht="12.75" x14ac:dyDescent="0.2">
      <c r="A29" s="13"/>
      <c r="B29" s="3"/>
      <c r="C29" s="3"/>
      <c r="D29" s="2" t="s">
        <v>174</v>
      </c>
      <c r="E29" s="2"/>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4"/>
      <c r="HE29" s="13"/>
      <c r="HF29" s="13"/>
      <c r="HG29" s="13"/>
      <c r="HH29" s="13"/>
      <c r="HI29" s="13"/>
      <c r="HJ29" s="13"/>
      <c r="HK29" s="13"/>
      <c r="HL29" s="13"/>
      <c r="HM29" s="13"/>
      <c r="HN29" s="13"/>
      <c r="HO29" s="13"/>
      <c r="HP29" s="13"/>
      <c r="HQ29" s="13"/>
      <c r="HR29" s="13"/>
      <c r="HS29" s="13"/>
      <c r="HT29" s="13"/>
      <c r="HU29" s="13"/>
      <c r="HV29" s="13"/>
      <c r="HW29" s="13"/>
    </row>
    <row r="30" spans="1:236" s="8" customFormat="1" ht="12.75" x14ac:dyDescent="0.2">
      <c r="A30" s="2"/>
      <c r="B30" s="2"/>
      <c r="C30" s="2"/>
      <c r="D30" s="2" t="s">
        <v>175</v>
      </c>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row>
    <row r="31" spans="1:236" s="8" customFormat="1" ht="12.75" x14ac:dyDescent="0.2">
      <c r="A31" s="2"/>
      <c r="B31" s="2"/>
      <c r="C31" s="2"/>
      <c r="D31" s="2" t="s">
        <v>176</v>
      </c>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row>
    <row r="32" spans="1:236" s="8" customFormat="1" ht="12.75" x14ac:dyDescent="0.2">
      <c r="A32" s="2"/>
      <c r="B32" s="2"/>
      <c r="C32" s="2"/>
      <c r="D32" s="2" t="s">
        <v>177</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row>
    <row r="33" spans="1:150" s="8" customFormat="1" ht="12.75" x14ac:dyDescent="0.2">
      <c r="A33" s="2"/>
      <c r="B33" s="2"/>
      <c r="C33" s="2"/>
      <c r="D33" s="2" t="s">
        <v>203</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row>
    <row r="34" spans="1:150" s="8" customFormat="1" ht="12.75"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row>
    <row r="37" spans="1:150" ht="12" customHeight="1" x14ac:dyDescent="0.2">
      <c r="A37" s="36" t="s">
        <v>103</v>
      </c>
      <c r="B37" s="36"/>
      <c r="C37" s="90"/>
      <c r="D37" s="90"/>
      <c r="E37" s="35"/>
      <c r="F37" s="35"/>
      <c r="G37" s="35"/>
      <c r="H37" s="35"/>
      <c r="I37" s="35"/>
      <c r="J37" s="35"/>
      <c r="K37" s="35"/>
      <c r="L37" s="35"/>
      <c r="M37" s="35"/>
      <c r="N37" s="35"/>
      <c r="O37" s="35"/>
      <c r="P37" s="35"/>
      <c r="Q37" s="35"/>
      <c r="R37" s="35"/>
      <c r="S37" s="35"/>
      <c r="T37" s="1348"/>
      <c r="U37" s="1348"/>
      <c r="V37" s="1348"/>
      <c r="W37" s="1348"/>
      <c r="X37" s="1348"/>
      <c r="Y37" s="1348"/>
      <c r="Z37" s="1348"/>
      <c r="AA37" s="1348"/>
      <c r="AB37" s="1348"/>
      <c r="AC37" s="1348"/>
      <c r="AD37" s="1348"/>
      <c r="AE37" s="1348"/>
      <c r="AF37" s="1348"/>
      <c r="AG37" s="1348"/>
      <c r="AH37" s="1348"/>
      <c r="AI37" s="1348"/>
      <c r="AJ37" s="35"/>
      <c r="AK37" s="35"/>
      <c r="AL37" s="35"/>
      <c r="AM37" s="35"/>
      <c r="AN37" s="1348" t="s">
        <v>217</v>
      </c>
      <c r="AO37" s="1348"/>
      <c r="AP37" s="1348"/>
      <c r="AQ37" s="1348"/>
      <c r="AR37" s="1348"/>
      <c r="AS37" s="1348"/>
      <c r="AT37" s="1348"/>
      <c r="AU37" s="1348"/>
      <c r="AV37" s="1348"/>
      <c r="AW37" s="1348"/>
      <c r="AX37" s="1348"/>
      <c r="AY37" s="1348"/>
      <c r="AZ37" s="1348"/>
      <c r="BA37" s="1348"/>
      <c r="BB37" s="1348"/>
      <c r="BC37" s="1348"/>
      <c r="BD37" s="1348"/>
      <c r="BE37" s="1348"/>
      <c r="BF37" s="1348"/>
      <c r="BG37" s="1348"/>
      <c r="BH37" s="1348"/>
      <c r="BI37" s="1348"/>
      <c r="BJ37" s="1348"/>
      <c r="BK37" s="36"/>
      <c r="BL37" s="88"/>
      <c r="BN37" s="88"/>
      <c r="BO37" s="88"/>
      <c r="BP37" s="88"/>
      <c r="BQ37" s="92" t="s">
        <v>120</v>
      </c>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1348"/>
      <c r="CR37" s="1348"/>
      <c r="CS37" s="1348"/>
      <c r="CT37" s="1348"/>
      <c r="CU37" s="1348"/>
      <c r="CV37" s="1348"/>
      <c r="CW37" s="1348"/>
      <c r="CX37" s="1348"/>
      <c r="CY37" s="1348"/>
      <c r="CZ37" s="1348"/>
      <c r="DA37" s="1348"/>
      <c r="DB37" s="1348"/>
      <c r="DC37" s="1348"/>
      <c r="DD37" s="1348"/>
      <c r="DE37" s="1348"/>
      <c r="DF37" s="1348"/>
      <c r="DG37" s="1348"/>
      <c r="DH37" s="35"/>
      <c r="DI37" s="35"/>
      <c r="DJ37" s="35"/>
      <c r="DK37" s="35"/>
      <c r="DL37" s="1348" t="s">
        <v>218</v>
      </c>
      <c r="DM37" s="1348"/>
      <c r="DN37" s="1348"/>
      <c r="DO37" s="1348"/>
      <c r="DP37" s="1348"/>
      <c r="DQ37" s="1348"/>
      <c r="DR37" s="1348"/>
      <c r="DS37" s="1348"/>
      <c r="DT37" s="1348"/>
      <c r="DU37" s="1348"/>
      <c r="DV37" s="1348"/>
      <c r="DW37" s="1348"/>
      <c r="DX37" s="1348"/>
      <c r="DY37" s="1348"/>
      <c r="DZ37" s="1348"/>
      <c r="EA37" s="1348"/>
      <c r="EB37" s="1348"/>
      <c r="EC37" s="1348"/>
      <c r="ED37" s="1348"/>
      <c r="EE37" s="1348"/>
      <c r="EF37" s="1348"/>
      <c r="EG37" s="1348"/>
      <c r="EH37" s="1348"/>
      <c r="EI37" s="1348"/>
      <c r="EJ37" s="1348"/>
    </row>
    <row r="38" spans="1:150" ht="12" customHeight="1" x14ac:dyDescent="0.2">
      <c r="A38" s="36"/>
      <c r="B38" s="36"/>
      <c r="C38" s="91"/>
      <c r="E38" s="124"/>
      <c r="F38" s="124"/>
      <c r="G38" s="124"/>
      <c r="H38" s="124"/>
      <c r="I38" s="124"/>
      <c r="J38" s="124"/>
      <c r="K38" s="124"/>
      <c r="L38" s="124"/>
      <c r="M38" s="124"/>
      <c r="N38" s="124"/>
      <c r="O38" s="124"/>
      <c r="P38" s="124"/>
      <c r="Q38" s="124"/>
      <c r="R38" s="124"/>
      <c r="S38" s="124"/>
      <c r="T38" s="124"/>
      <c r="U38" s="124"/>
      <c r="V38" s="1365" t="s">
        <v>178</v>
      </c>
      <c r="W38" s="1365"/>
      <c r="X38" s="1365"/>
      <c r="Y38" s="1365"/>
      <c r="Z38" s="1365"/>
      <c r="AA38" s="1365"/>
      <c r="AB38" s="1365"/>
      <c r="AC38" s="1365"/>
      <c r="AD38" s="1365"/>
      <c r="AE38" s="1365"/>
      <c r="AF38" s="1365"/>
      <c r="AG38" s="1365"/>
      <c r="AH38" s="159"/>
      <c r="AI38" s="159"/>
      <c r="AJ38" s="159"/>
      <c r="AK38" s="159"/>
      <c r="AL38" s="159"/>
      <c r="AM38" s="159"/>
      <c r="AN38" s="1365" t="s">
        <v>179</v>
      </c>
      <c r="AO38" s="1365"/>
      <c r="AP38" s="1365"/>
      <c r="AQ38" s="1365"/>
      <c r="AR38" s="1365"/>
      <c r="AS38" s="1365"/>
      <c r="AT38" s="1365"/>
      <c r="AU38" s="1365"/>
      <c r="AV38" s="1365"/>
      <c r="AW38" s="1365"/>
      <c r="AX38" s="1365"/>
      <c r="AY38" s="1365"/>
      <c r="AZ38" s="1365"/>
      <c r="BA38" s="1365"/>
      <c r="BB38" s="1365"/>
      <c r="BC38" s="1365"/>
      <c r="BD38" s="1365"/>
      <c r="BE38" s="1365"/>
      <c r="BF38" s="1365"/>
      <c r="BG38" s="1365"/>
      <c r="BH38" s="1365"/>
      <c r="BI38" s="1365"/>
      <c r="BJ38" s="1365"/>
      <c r="BK38" s="36"/>
      <c r="BL38" s="124"/>
      <c r="BM38" s="124"/>
      <c r="BN38" s="124"/>
      <c r="BO38" s="124"/>
      <c r="BP38" s="124"/>
      <c r="BQ38" s="124"/>
      <c r="BR38" s="124"/>
      <c r="BS38" s="124"/>
      <c r="BT38" s="124"/>
      <c r="BU38" s="124"/>
      <c r="BV38" s="124"/>
      <c r="BW38" s="124"/>
      <c r="BX38" s="124"/>
      <c r="BY38" s="124"/>
      <c r="BZ38" s="124"/>
      <c r="CA38" s="124"/>
      <c r="CB38" s="124"/>
      <c r="CC38" s="124"/>
      <c r="CD38" s="124"/>
      <c r="CE38" s="124"/>
      <c r="CF38" s="124"/>
      <c r="CG38" s="124"/>
      <c r="CH38" s="124"/>
      <c r="CI38" s="124"/>
      <c r="CJ38" s="124"/>
      <c r="CK38" s="124"/>
      <c r="CL38" s="124"/>
      <c r="CM38" s="124"/>
      <c r="CN38" s="124"/>
      <c r="CO38" s="124"/>
      <c r="CP38" s="124"/>
      <c r="CQ38" s="124"/>
      <c r="CR38" s="124"/>
      <c r="CS38" s="1365" t="s">
        <v>178</v>
      </c>
      <c r="CT38" s="1365"/>
      <c r="CU38" s="1365"/>
      <c r="CV38" s="1365"/>
      <c r="CW38" s="1365"/>
      <c r="CX38" s="1365"/>
      <c r="CY38" s="1365"/>
      <c r="CZ38" s="1365"/>
      <c r="DA38" s="1365"/>
      <c r="DB38" s="1365"/>
      <c r="DC38" s="1365"/>
      <c r="DD38" s="1365"/>
      <c r="DE38" s="1365"/>
      <c r="DF38" s="159"/>
      <c r="DG38" s="159"/>
      <c r="DH38" s="159"/>
      <c r="DI38" s="159"/>
      <c r="DJ38" s="159"/>
      <c r="DK38" s="159"/>
      <c r="DL38" s="1365" t="s">
        <v>179</v>
      </c>
      <c r="DM38" s="1365"/>
      <c r="DN38" s="1365"/>
      <c r="DO38" s="1365"/>
      <c r="DP38" s="1365"/>
      <c r="DQ38" s="1365"/>
      <c r="DR38" s="1365"/>
      <c r="DS38" s="1365"/>
      <c r="DT38" s="1365"/>
      <c r="DU38" s="1365"/>
      <c r="DV38" s="1365"/>
      <c r="DW38" s="1365"/>
      <c r="DX38" s="1365"/>
      <c r="DY38" s="1365"/>
      <c r="DZ38" s="1365"/>
      <c r="EA38" s="1365"/>
      <c r="EB38" s="1365"/>
      <c r="EC38" s="1365"/>
      <c r="ED38" s="1365"/>
      <c r="EE38" s="1365"/>
      <c r="EF38" s="1365"/>
      <c r="EG38" s="1365"/>
      <c r="EH38" s="1365"/>
      <c r="EI38" s="1365"/>
      <c r="EJ38" s="1365"/>
    </row>
    <row r="39" spans="1:150" ht="12" customHeight="1" x14ac:dyDescent="0.2">
      <c r="A39" s="36"/>
      <c r="B39" s="513"/>
      <c r="C39" s="513"/>
      <c r="D39" s="513"/>
      <c r="E39" s="513"/>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3"/>
      <c r="AM39" s="513"/>
      <c r="AN39" s="513"/>
      <c r="AO39" s="513"/>
      <c r="AP39" s="513"/>
      <c r="AQ39" s="513"/>
      <c r="AR39" s="513"/>
      <c r="AS39" s="513"/>
      <c r="AT39" s="513"/>
      <c r="AU39" s="513"/>
      <c r="AV39" s="513"/>
      <c r="AW39" s="513"/>
      <c r="AX39" s="513"/>
      <c r="AY39" s="513"/>
      <c r="AZ39" s="513"/>
      <c r="BA39" s="513"/>
      <c r="BB39" s="513"/>
      <c r="BC39" s="513"/>
      <c r="BD39" s="513"/>
      <c r="BE39" s="513"/>
      <c r="BF39" s="513"/>
      <c r="BG39" s="513"/>
      <c r="BH39" s="513"/>
      <c r="BI39" s="513"/>
      <c r="BJ39" s="193"/>
      <c r="BK39" s="36"/>
      <c r="BL39" s="124"/>
      <c r="BM39" s="124"/>
      <c r="BN39" s="124"/>
      <c r="BO39" s="124"/>
      <c r="BP39" s="124"/>
      <c r="BQ39" s="124"/>
      <c r="BR39" s="451"/>
      <c r="BS39" s="451"/>
      <c r="BT39" s="451"/>
      <c r="BU39" s="451"/>
      <c r="BV39" s="451"/>
      <c r="BW39" s="451"/>
      <c r="BX39" s="451"/>
      <c r="BY39" s="451"/>
      <c r="BZ39" s="451"/>
      <c r="CA39" s="451"/>
      <c r="CB39" s="451"/>
      <c r="CC39" s="451"/>
      <c r="CD39" s="451"/>
      <c r="CE39" s="451"/>
      <c r="CF39" s="451"/>
      <c r="CG39" s="451"/>
      <c r="CH39" s="451"/>
      <c r="CI39" s="451"/>
      <c r="CJ39" s="451"/>
      <c r="CK39" s="451"/>
      <c r="CL39" s="451"/>
      <c r="CM39" s="451"/>
      <c r="CN39" s="451"/>
      <c r="CO39" s="451"/>
      <c r="CP39" s="451"/>
      <c r="CQ39" s="451"/>
      <c r="CR39" s="451"/>
      <c r="CS39" s="451"/>
      <c r="CT39" s="451"/>
      <c r="CU39" s="451"/>
      <c r="CV39" s="451"/>
      <c r="CW39" s="451"/>
      <c r="CX39" s="451"/>
      <c r="CY39" s="451"/>
      <c r="CZ39" s="451"/>
      <c r="DA39" s="451"/>
      <c r="DB39" s="451"/>
      <c r="DC39" s="451"/>
      <c r="DD39" s="451"/>
      <c r="DE39" s="451"/>
      <c r="DF39" s="451"/>
      <c r="DG39" s="451"/>
      <c r="DH39" s="451"/>
      <c r="DI39" s="451"/>
      <c r="DJ39" s="451"/>
      <c r="DK39" s="451"/>
      <c r="DL39" s="451"/>
      <c r="DM39" s="451"/>
      <c r="DN39" s="451"/>
      <c r="DO39" s="451"/>
      <c r="DP39" s="451"/>
      <c r="DQ39" s="451"/>
      <c r="DR39" s="451"/>
      <c r="DS39" s="451"/>
      <c r="DT39" s="451"/>
      <c r="DU39" s="451"/>
      <c r="DV39" s="451"/>
      <c r="DW39" s="451"/>
      <c r="DX39" s="451"/>
      <c r="DY39" s="451"/>
      <c r="DZ39" s="451"/>
      <c r="EA39" s="451"/>
      <c r="EB39" s="451"/>
      <c r="EC39" s="451"/>
      <c r="ED39" s="451"/>
      <c r="EE39" s="451"/>
      <c r="EF39" s="451"/>
      <c r="EG39" s="451"/>
      <c r="EH39" s="451"/>
      <c r="EI39" s="451"/>
      <c r="EJ39" s="451"/>
    </row>
    <row r="40" spans="1:150" ht="12" customHeight="1" x14ac:dyDescent="0.2">
      <c r="A40" s="36"/>
      <c r="B40" s="36"/>
      <c r="C40" s="91"/>
      <c r="E40" s="124"/>
      <c r="F40" s="124"/>
      <c r="G40" s="124"/>
      <c r="H40" s="124"/>
      <c r="I40" s="124"/>
      <c r="J40" s="124"/>
      <c r="K40" s="124"/>
      <c r="L40" s="124"/>
      <c r="M40" s="124"/>
      <c r="N40" s="124"/>
      <c r="O40" s="124"/>
      <c r="P40" s="124"/>
      <c r="Q40" s="124"/>
      <c r="R40" s="124"/>
      <c r="S40" s="124"/>
      <c r="T40" s="124"/>
      <c r="U40" s="124"/>
      <c r="V40" s="193"/>
      <c r="W40" s="193"/>
      <c r="X40" s="193"/>
      <c r="Y40" s="193"/>
      <c r="Z40" s="193"/>
      <c r="AA40" s="193"/>
      <c r="AB40" s="193"/>
      <c r="AC40" s="193"/>
      <c r="AD40" s="193"/>
      <c r="AE40" s="193"/>
      <c r="AF40" s="193"/>
      <c r="AG40" s="193"/>
      <c r="AH40" s="159"/>
      <c r="AI40" s="159"/>
      <c r="AJ40" s="159"/>
      <c r="AK40" s="159"/>
      <c r="AL40" s="159"/>
      <c r="AM40" s="159"/>
      <c r="AN40" s="193"/>
      <c r="AO40" s="193"/>
      <c r="AP40" s="193"/>
      <c r="AQ40" s="193"/>
      <c r="AR40" s="193"/>
      <c r="AS40" s="193"/>
      <c r="AT40" s="193"/>
      <c r="AU40" s="193"/>
      <c r="AV40" s="193"/>
      <c r="AW40" s="193"/>
      <c r="AX40" s="193"/>
      <c r="AY40" s="193"/>
      <c r="AZ40" s="193"/>
      <c r="BA40" s="193"/>
      <c r="BB40" s="193"/>
      <c r="BC40" s="193"/>
      <c r="BD40" s="193"/>
      <c r="BE40" s="193"/>
      <c r="BF40" s="193"/>
      <c r="BG40" s="193"/>
      <c r="BH40" s="193"/>
      <c r="BI40" s="193"/>
      <c r="BJ40" s="193"/>
      <c r="BK40" s="36"/>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c r="CK40" s="124"/>
      <c r="CL40" s="124"/>
      <c r="CM40" s="124"/>
      <c r="CN40" s="124"/>
      <c r="CO40" s="124"/>
      <c r="CP40" s="124"/>
      <c r="CQ40" s="124"/>
      <c r="CR40" s="124"/>
      <c r="CS40" s="193"/>
      <c r="CT40" s="193"/>
      <c r="CU40" s="193"/>
      <c r="CV40" s="193"/>
      <c r="CW40" s="193"/>
      <c r="CX40" s="193"/>
      <c r="CY40" s="193"/>
      <c r="CZ40" s="193"/>
      <c r="DA40" s="193"/>
      <c r="DB40" s="193"/>
      <c r="DC40" s="193"/>
      <c r="DD40" s="193"/>
      <c r="DE40" s="193"/>
      <c r="DF40" s="159"/>
      <c r="DG40" s="159"/>
      <c r="DH40" s="159"/>
      <c r="DI40" s="159"/>
      <c r="DJ40" s="159"/>
      <c r="DK40" s="159"/>
      <c r="DL40" s="193"/>
      <c r="DM40" s="193"/>
      <c r="DN40" s="193"/>
      <c r="DO40" s="193"/>
      <c r="DP40" s="193"/>
      <c r="DQ40" s="193"/>
      <c r="DR40" s="193"/>
      <c r="DS40" s="193"/>
      <c r="DT40" s="193"/>
      <c r="DU40" s="193"/>
      <c r="DV40" s="193"/>
      <c r="DW40" s="193"/>
      <c r="DX40" s="193"/>
      <c r="DY40" s="193"/>
      <c r="DZ40" s="193"/>
      <c r="EA40" s="193"/>
      <c r="EB40" s="193"/>
      <c r="EC40" s="193"/>
      <c r="ED40" s="193"/>
      <c r="EE40" s="193"/>
      <c r="EF40" s="193"/>
      <c r="EG40" s="193"/>
      <c r="EH40" s="193"/>
      <c r="EI40" s="193"/>
      <c r="EJ40" s="193"/>
    </row>
    <row r="41" spans="1:150" ht="12" customHeight="1" x14ac:dyDescent="0.2">
      <c r="A41" s="44"/>
      <c r="B41" s="44"/>
      <c r="C41" s="44"/>
      <c r="D41" s="44"/>
      <c r="E41" s="44" t="s">
        <v>121</v>
      </c>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36"/>
      <c r="BH41" s="36"/>
      <c r="BI41" s="36"/>
      <c r="BJ41" s="36"/>
      <c r="BK41" s="36"/>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row>
    <row r="42" spans="1:150" ht="12" customHeight="1" x14ac:dyDescent="0.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36"/>
      <c r="AX42" s="36"/>
      <c r="AY42" s="36"/>
      <c r="AZ42" s="36"/>
      <c r="BA42" s="36"/>
      <c r="BB42" s="36"/>
      <c r="BC42" s="36"/>
      <c r="BD42" s="36"/>
      <c r="BE42" s="36"/>
      <c r="BF42" s="36"/>
      <c r="BG42" s="36"/>
      <c r="BH42" s="36"/>
      <c r="BI42" s="36"/>
      <c r="BJ42" s="36"/>
      <c r="BK42" s="36"/>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row>
    <row r="43" spans="1:150" ht="12" customHeight="1" x14ac:dyDescent="0.2">
      <c r="A43" s="1353" t="s">
        <v>181</v>
      </c>
      <c r="B43" s="1353"/>
      <c r="C43" s="1354" t="s">
        <v>1127</v>
      </c>
      <c r="D43" s="1354"/>
      <c r="E43" s="1354"/>
      <c r="F43" s="1354"/>
      <c r="G43" s="1355" t="s">
        <v>181</v>
      </c>
      <c r="H43" s="1355"/>
      <c r="I43" s="1354" t="s">
        <v>1128</v>
      </c>
      <c r="J43" s="1354"/>
      <c r="K43" s="1354"/>
      <c r="L43" s="1354"/>
      <c r="M43" s="1354"/>
      <c r="N43" s="1354"/>
      <c r="O43" s="1354"/>
      <c r="P43" s="1354"/>
      <c r="Q43" s="1354"/>
      <c r="R43" s="1354"/>
      <c r="S43" s="1354"/>
      <c r="T43" s="1354"/>
      <c r="U43" s="1354"/>
      <c r="V43" s="1354"/>
      <c r="W43" s="1354"/>
      <c r="X43" s="1354"/>
      <c r="Y43" s="1354"/>
      <c r="Z43" s="1354"/>
      <c r="AA43" s="1354"/>
      <c r="AB43" s="1354"/>
      <c r="AC43" s="1354"/>
      <c r="AD43" s="1354"/>
      <c r="AE43" s="1353">
        <v>20</v>
      </c>
      <c r="AF43" s="1353"/>
      <c r="AG43" s="1353"/>
      <c r="AH43" s="1353"/>
      <c r="AI43" s="1366" t="s">
        <v>1129</v>
      </c>
      <c r="AJ43" s="1366"/>
      <c r="AK43" s="1366"/>
      <c r="AL43" s="1366"/>
      <c r="AM43" s="44"/>
      <c r="AN43" s="44" t="s">
        <v>180</v>
      </c>
      <c r="AO43" s="44"/>
      <c r="AP43" s="35"/>
      <c r="AQ43" s="44"/>
      <c r="AR43" s="44"/>
      <c r="AS43" s="44"/>
      <c r="AT43" s="44"/>
      <c r="AU43" s="44"/>
      <c r="AV43" s="44"/>
      <c r="AW43" s="44"/>
      <c r="AX43" s="44"/>
      <c r="AY43" s="44"/>
      <c r="AZ43" s="44"/>
      <c r="BA43" s="44"/>
      <c r="BB43" s="44"/>
      <c r="BC43" s="44"/>
      <c r="BD43" s="44"/>
      <c r="BE43" s="44"/>
      <c r="BF43" s="44"/>
      <c r="BG43" s="44"/>
      <c r="BH43" s="44"/>
      <c r="BI43" s="44"/>
      <c r="BJ43" s="44"/>
      <c r="BK43" s="36"/>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row>
    <row r="44" spans="1:150" ht="12" customHeight="1"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1355"/>
      <c r="AA44" s="1355"/>
      <c r="AB44" s="1355"/>
      <c r="AC44" s="1355"/>
      <c r="AD44" s="44"/>
      <c r="AE44" s="44"/>
      <c r="AF44" s="44"/>
      <c r="AG44" s="44"/>
      <c r="AH44" s="44"/>
      <c r="AI44" s="44"/>
      <c r="AJ44" s="44"/>
      <c r="AK44" s="44"/>
      <c r="AL44" s="44"/>
      <c r="AM44" s="44"/>
      <c r="AN44" s="44"/>
      <c r="AO44" s="44"/>
      <c r="AP44" s="44"/>
      <c r="AQ44" s="1355"/>
      <c r="AR44" s="1355"/>
      <c r="AS44" s="1355"/>
      <c r="AT44" s="1355"/>
      <c r="AU44" s="35"/>
      <c r="AV44" s="44"/>
      <c r="AW44" s="44"/>
      <c r="AX44" s="44"/>
      <c r="AY44" s="44"/>
      <c r="AZ44" s="44"/>
      <c r="BA44" s="44"/>
      <c r="BB44" s="44"/>
      <c r="BC44" s="44"/>
      <c r="BD44" s="44"/>
      <c r="BE44" s="44"/>
      <c r="BF44" s="44"/>
      <c r="BG44" s="44"/>
      <c r="BH44" s="44"/>
      <c r="BI44" s="44"/>
      <c r="BJ44" s="89"/>
      <c r="BK44" s="44"/>
      <c r="BL44" s="44"/>
      <c r="BM44" s="44"/>
      <c r="BN44" s="44"/>
      <c r="BO44" s="44"/>
      <c r="BP44" s="44"/>
      <c r="BQ44" s="44"/>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row>
    <row r="45" spans="1:150" ht="12" customHeight="1" x14ac:dyDescent="0.2">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c r="EH45" s="36"/>
      <c r="EI45" s="36"/>
      <c r="EJ45" s="36"/>
      <c r="EK45" s="36"/>
      <c r="EL45" s="36"/>
    </row>
  </sheetData>
  <mergeCells count="61">
    <mergeCell ref="AQ44:AT44"/>
    <mergeCell ref="Z44:AC44"/>
    <mergeCell ref="AI43:AL43"/>
    <mergeCell ref="V38:AG38"/>
    <mergeCell ref="AN37:BJ37"/>
    <mergeCell ref="AN38:BJ38"/>
    <mergeCell ref="B39:BI39"/>
    <mergeCell ref="CQ37:DG37"/>
    <mergeCell ref="DL37:EJ37"/>
    <mergeCell ref="CS38:DE38"/>
    <mergeCell ref="DL38:EJ38"/>
    <mergeCell ref="DX12:DY12"/>
    <mergeCell ref="CG12:DA12"/>
    <mergeCell ref="CG15:DA15"/>
    <mergeCell ref="DZ15:ET15"/>
    <mergeCell ref="DX14:DY14"/>
    <mergeCell ref="BM13:CF13"/>
    <mergeCell ref="BM14:CF14"/>
    <mergeCell ref="CG11:DA11"/>
    <mergeCell ref="CG13:DA13"/>
    <mergeCell ref="CG14:DA14"/>
    <mergeCell ref="DZ13:ET13"/>
    <mergeCell ref="DE14:DW14"/>
    <mergeCell ref="DZ14:ET14"/>
    <mergeCell ref="DB10:ET10"/>
    <mergeCell ref="DB11:DY11"/>
    <mergeCell ref="DB12:DD12"/>
    <mergeCell ref="BM11:CF11"/>
    <mergeCell ref="B12:AU12"/>
    <mergeCell ref="DE12:DW12"/>
    <mergeCell ref="DZ11:ET11"/>
    <mergeCell ref="BM8:DA9"/>
    <mergeCell ref="BM12:CF12"/>
    <mergeCell ref="BM15:CF15"/>
    <mergeCell ref="DB14:DD14"/>
    <mergeCell ref="A3:ET3"/>
    <mergeCell ref="AV12:AY12"/>
    <mergeCell ref="BM7:DA7"/>
    <mergeCell ref="B8:BK8"/>
    <mergeCell ref="DZ12:ET12"/>
    <mergeCell ref="DB8:ET9"/>
    <mergeCell ref="DB7:ET7"/>
    <mergeCell ref="DB6:ET6"/>
    <mergeCell ref="A43:B43"/>
    <mergeCell ref="C43:F43"/>
    <mergeCell ref="G43:H43"/>
    <mergeCell ref="I43:AD43"/>
    <mergeCell ref="AE43:AH43"/>
    <mergeCell ref="AV14:AY14"/>
    <mergeCell ref="BR39:EJ39"/>
    <mergeCell ref="B14:AU14"/>
    <mergeCell ref="BS5:CU5"/>
    <mergeCell ref="DI5:EL5"/>
    <mergeCell ref="T37:AI37"/>
    <mergeCell ref="BM10:DA10"/>
    <mergeCell ref="A5:BK5"/>
    <mergeCell ref="A6:BK6"/>
    <mergeCell ref="B7:BK7"/>
    <mergeCell ref="B9:BK9"/>
    <mergeCell ref="B10:BK10"/>
    <mergeCell ref="BM6:DA6"/>
  </mergeCells>
  <phoneticPr fontId="0" type="noConversion"/>
  <printOptions horizontalCentered="1"/>
  <pageMargins left="0.59055118110236227" right="0.59055118110236227" top="0.78740157480314965" bottom="0.39370078740157483" header="0.19685039370078741" footer="0.19685039370078741"/>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
  <sheetViews>
    <sheetView topLeftCell="A82" workbookViewId="0">
      <selection activeCell="A2" sqref="A2:N2"/>
    </sheetView>
  </sheetViews>
  <sheetFormatPr defaultRowHeight="12.75" x14ac:dyDescent="0.2"/>
  <cols>
    <col min="1" max="1" width="7" customWidth="1"/>
    <col min="3" max="5" width="9.140625" customWidth="1"/>
    <col min="14" max="14" width="10" customWidth="1"/>
  </cols>
  <sheetData>
    <row r="1" spans="1:14" ht="15.75" x14ac:dyDescent="0.25">
      <c r="A1" s="465"/>
      <c r="B1" s="465"/>
      <c r="C1" s="465"/>
      <c r="D1" s="465"/>
      <c r="E1" s="465"/>
      <c r="F1" s="465"/>
      <c r="G1" s="465"/>
      <c r="H1" s="465"/>
      <c r="I1" s="465"/>
      <c r="J1" s="465"/>
      <c r="K1" s="465"/>
      <c r="L1" s="465"/>
      <c r="M1" s="465"/>
      <c r="N1" s="465"/>
    </row>
    <row r="2" spans="1:14" ht="15.75" x14ac:dyDescent="0.25">
      <c r="A2" s="425" t="s">
        <v>643</v>
      </c>
      <c r="B2" s="425"/>
      <c r="C2" s="425"/>
      <c r="D2" s="425"/>
      <c r="E2" s="425"/>
      <c r="F2" s="425"/>
      <c r="G2" s="425"/>
      <c r="H2" s="425"/>
      <c r="I2" s="425"/>
      <c r="J2" s="425"/>
      <c r="K2" s="425"/>
      <c r="L2" s="425"/>
      <c r="M2" s="425"/>
      <c r="N2" s="425"/>
    </row>
    <row r="3" spans="1:14" ht="9" customHeight="1" x14ac:dyDescent="0.25">
      <c r="A3" s="465"/>
      <c r="B3" s="465"/>
      <c r="C3" s="465"/>
      <c r="D3" s="465"/>
      <c r="E3" s="465"/>
      <c r="F3" s="465"/>
      <c r="G3" s="465"/>
      <c r="H3" s="465"/>
      <c r="I3" s="465"/>
      <c r="J3" s="465"/>
      <c r="K3" s="465"/>
      <c r="L3" s="465"/>
      <c r="M3" s="465"/>
      <c r="N3" s="465"/>
    </row>
    <row r="4" spans="1:14" ht="39.75" customHeight="1" x14ac:dyDescent="0.2">
      <c r="A4" s="450" t="s">
        <v>1072</v>
      </c>
      <c r="B4" s="450"/>
      <c r="C4" s="450"/>
      <c r="D4" s="450"/>
      <c r="E4" s="450"/>
      <c r="F4" s="450"/>
      <c r="G4" s="450"/>
      <c r="H4" s="450"/>
      <c r="I4" s="450"/>
      <c r="J4" s="450"/>
      <c r="K4" s="450"/>
      <c r="L4" s="450"/>
      <c r="M4" s="450"/>
      <c r="N4" s="450"/>
    </row>
    <row r="5" spans="1:14" x14ac:dyDescent="0.2">
      <c r="A5" s="462" t="s">
        <v>512</v>
      </c>
      <c r="B5" s="462"/>
      <c r="C5" s="462"/>
      <c r="D5" s="462"/>
      <c r="E5" s="462"/>
      <c r="F5" s="462"/>
      <c r="G5" s="462"/>
      <c r="H5" s="462"/>
      <c r="I5" s="462"/>
      <c r="J5" s="462"/>
      <c r="K5" s="462"/>
      <c r="L5" s="462"/>
      <c r="M5" s="462"/>
      <c r="N5" s="462"/>
    </row>
    <row r="6" spans="1:14" ht="19.5" customHeight="1" x14ac:dyDescent="0.2">
      <c r="A6" s="462" t="s">
        <v>513</v>
      </c>
      <c r="B6" s="462"/>
      <c r="C6" s="462"/>
      <c r="D6" s="462"/>
      <c r="E6" s="462"/>
      <c r="F6" s="462"/>
      <c r="G6" s="462"/>
      <c r="H6" s="462"/>
      <c r="I6" s="462"/>
      <c r="J6" s="462"/>
      <c r="K6" s="462"/>
      <c r="L6" s="462"/>
      <c r="M6" s="462"/>
      <c r="N6" s="462"/>
    </row>
    <row r="7" spans="1:14" ht="10.5" customHeight="1" x14ac:dyDescent="0.2">
      <c r="A7" s="463"/>
      <c r="B7" s="463"/>
      <c r="C7" s="463"/>
      <c r="D7" s="463"/>
      <c r="E7" s="463"/>
      <c r="F7" s="463"/>
      <c r="G7" s="463"/>
      <c r="H7" s="463"/>
      <c r="I7" s="463"/>
      <c r="J7" s="463"/>
      <c r="K7" s="463"/>
      <c r="L7" s="463"/>
      <c r="M7" s="463"/>
      <c r="N7" s="463"/>
    </row>
    <row r="8" spans="1:14" ht="15.75" x14ac:dyDescent="0.25">
      <c r="A8" s="464" t="s">
        <v>644</v>
      </c>
      <c r="B8" s="464"/>
      <c r="C8" s="464"/>
      <c r="D8" s="464"/>
      <c r="E8" s="464"/>
      <c r="F8" s="464"/>
      <c r="G8" s="464"/>
      <c r="H8" s="464"/>
      <c r="I8" s="464"/>
      <c r="J8" s="464"/>
      <c r="K8" s="464"/>
      <c r="L8" s="464"/>
      <c r="M8" s="464"/>
      <c r="N8" s="464"/>
    </row>
    <row r="9" spans="1:14" ht="8.25" customHeight="1" x14ac:dyDescent="0.2">
      <c r="A9" s="200"/>
    </row>
    <row r="10" spans="1:14" ht="132" customHeight="1" x14ac:dyDescent="0.2">
      <c r="A10" s="450" t="s">
        <v>1123</v>
      </c>
      <c r="B10" s="450"/>
      <c r="C10" s="450"/>
      <c r="D10" s="450"/>
      <c r="E10" s="450"/>
      <c r="F10" s="450"/>
      <c r="G10" s="450"/>
      <c r="H10" s="450"/>
      <c r="I10" s="450"/>
      <c r="J10" s="450"/>
      <c r="K10" s="450"/>
      <c r="L10" s="450"/>
      <c r="M10" s="450"/>
      <c r="N10" s="450"/>
    </row>
    <row r="11" spans="1:14" ht="16.5" customHeight="1" x14ac:dyDescent="0.2">
      <c r="A11" s="456" t="s">
        <v>521</v>
      </c>
      <c r="B11" s="456"/>
      <c r="C11" s="456"/>
      <c r="D11" s="456"/>
      <c r="E11" s="456"/>
      <c r="F11" s="456"/>
      <c r="G11" s="456"/>
      <c r="H11" s="456"/>
      <c r="I11" s="456"/>
      <c r="J11" s="456"/>
      <c r="K11" s="456"/>
      <c r="L11" s="456"/>
      <c r="M11" s="456"/>
      <c r="N11" s="456"/>
    </row>
    <row r="12" spans="1:14" ht="39.75" customHeight="1" x14ac:dyDescent="0.2">
      <c r="A12" s="450" t="s">
        <v>520</v>
      </c>
      <c r="B12" s="450"/>
      <c r="C12" s="450"/>
      <c r="D12" s="450"/>
      <c r="E12" s="450"/>
      <c r="F12" s="450"/>
      <c r="G12" s="450"/>
      <c r="H12" s="450"/>
      <c r="I12" s="450"/>
      <c r="J12" s="450"/>
      <c r="K12" s="450"/>
      <c r="L12" s="450"/>
      <c r="M12" s="450"/>
      <c r="N12" s="450"/>
    </row>
    <row r="13" spans="1:14" ht="15.75" customHeight="1" x14ac:dyDescent="0.2">
      <c r="A13" s="198"/>
    </row>
    <row r="14" spans="1:14" ht="15.75" x14ac:dyDescent="0.2">
      <c r="A14" s="453" t="s">
        <v>645</v>
      </c>
      <c r="B14" s="453"/>
      <c r="C14" s="453"/>
      <c r="D14" s="453"/>
      <c r="E14" s="453"/>
      <c r="F14" s="453"/>
      <c r="G14" s="453"/>
      <c r="H14" s="453"/>
      <c r="I14" s="453"/>
      <c r="J14" s="453"/>
      <c r="K14" s="453"/>
      <c r="L14" s="453"/>
      <c r="M14" s="453"/>
      <c r="N14" s="453"/>
    </row>
    <row r="15" spans="1:14" ht="15.75" customHeight="1" x14ac:dyDescent="0.2">
      <c r="A15" s="457"/>
      <c r="B15" s="457"/>
      <c r="C15" s="457"/>
      <c r="D15" s="457"/>
      <c r="E15" s="457"/>
      <c r="F15" s="457"/>
      <c r="G15" s="457"/>
      <c r="H15" s="457"/>
      <c r="I15" s="457"/>
      <c r="J15" s="457"/>
      <c r="K15" s="457"/>
      <c r="L15" s="457"/>
      <c r="M15" s="457"/>
      <c r="N15" s="457"/>
    </row>
    <row r="16" spans="1:14" ht="21.75" customHeight="1" x14ac:dyDescent="0.2">
      <c r="A16" s="454" t="s">
        <v>514</v>
      </c>
      <c r="B16" s="454"/>
      <c r="C16" s="454"/>
      <c r="D16" s="454"/>
      <c r="E16" s="454"/>
      <c r="F16" s="454"/>
      <c r="G16" s="454"/>
      <c r="H16" s="454"/>
      <c r="I16" s="454"/>
      <c r="J16" s="454"/>
      <c r="K16" s="454"/>
      <c r="L16" s="454"/>
      <c r="M16" s="454"/>
      <c r="N16" s="454"/>
    </row>
    <row r="17" spans="1:14" ht="9" customHeight="1" x14ac:dyDescent="0.2">
      <c r="A17" s="218"/>
      <c r="B17" s="216"/>
      <c r="C17" s="216"/>
      <c r="D17" s="216"/>
      <c r="E17" s="216"/>
      <c r="F17" s="216"/>
      <c r="G17" s="217"/>
      <c r="H17" s="217"/>
      <c r="I17" s="217"/>
      <c r="J17" s="217"/>
      <c r="K17" s="217"/>
      <c r="L17" s="217"/>
      <c r="M17" s="217"/>
      <c r="N17" s="217"/>
    </row>
    <row r="18" spans="1:14" ht="52.5" customHeight="1" x14ac:dyDescent="0.2">
      <c r="A18" s="450" t="s">
        <v>517</v>
      </c>
      <c r="B18" s="450"/>
      <c r="C18" s="450"/>
      <c r="D18" s="450"/>
      <c r="E18" s="450"/>
      <c r="F18" s="450"/>
      <c r="G18" s="450"/>
      <c r="H18" s="450"/>
      <c r="I18" s="450"/>
      <c r="J18" s="450"/>
      <c r="K18" s="450"/>
      <c r="L18" s="450"/>
      <c r="M18" s="450"/>
      <c r="N18" s="450"/>
    </row>
    <row r="19" spans="1:14" ht="18.75" customHeight="1" x14ac:dyDescent="0.2">
      <c r="A19" s="450" t="s">
        <v>1073</v>
      </c>
      <c r="B19" s="450"/>
      <c r="C19" s="450"/>
      <c r="D19" s="450"/>
      <c r="E19" s="450"/>
      <c r="F19" s="450"/>
      <c r="G19" s="450"/>
      <c r="H19" s="450"/>
      <c r="I19" s="450"/>
      <c r="J19" s="450"/>
      <c r="K19" s="450"/>
      <c r="L19" s="450"/>
      <c r="M19" s="450"/>
      <c r="N19" s="450"/>
    </row>
    <row r="20" spans="1:14" ht="15.75" customHeight="1" x14ac:dyDescent="0.2">
      <c r="A20" s="455" t="s">
        <v>515</v>
      </c>
      <c r="B20" s="455"/>
      <c r="C20" s="455"/>
      <c r="D20" s="455"/>
      <c r="E20" s="455"/>
      <c r="F20" s="455"/>
      <c r="G20" s="455"/>
      <c r="H20" s="455"/>
      <c r="I20" s="455"/>
      <c r="J20" s="455"/>
      <c r="K20" s="455"/>
      <c r="L20" s="455"/>
      <c r="M20" s="455"/>
      <c r="N20" s="455"/>
    </row>
    <row r="21" spans="1:14" ht="15.75" customHeight="1" x14ac:dyDescent="0.2">
      <c r="A21" s="450" t="s">
        <v>516</v>
      </c>
      <c r="B21" s="450"/>
      <c r="C21" s="450"/>
      <c r="D21" s="450"/>
      <c r="E21" s="450"/>
      <c r="F21" s="450"/>
      <c r="G21" s="450"/>
      <c r="H21" s="450"/>
      <c r="I21" s="450"/>
      <c r="J21" s="450"/>
      <c r="K21" s="450"/>
      <c r="L21" s="450"/>
      <c r="M21" s="450"/>
      <c r="N21" s="450"/>
    </row>
    <row r="22" spans="1:14" ht="29.25" customHeight="1" x14ac:dyDescent="0.2">
      <c r="A22" s="450" t="s">
        <v>518</v>
      </c>
      <c r="B22" s="450"/>
      <c r="C22" s="450"/>
      <c r="D22" s="450"/>
      <c r="E22" s="450"/>
      <c r="F22" s="450"/>
      <c r="G22" s="450"/>
      <c r="H22" s="450"/>
      <c r="I22" s="450"/>
      <c r="J22" s="450"/>
      <c r="K22" s="450"/>
      <c r="L22" s="450"/>
      <c r="M22" s="450"/>
      <c r="N22" s="450"/>
    </row>
    <row r="23" spans="1:14" ht="32.25" customHeight="1" x14ac:dyDescent="0.2">
      <c r="A23" s="450" t="s">
        <v>519</v>
      </c>
      <c r="B23" s="450"/>
      <c r="C23" s="450"/>
      <c r="D23" s="450"/>
      <c r="E23" s="450"/>
      <c r="F23" s="450"/>
      <c r="G23" s="450"/>
      <c r="H23" s="450"/>
      <c r="I23" s="450"/>
      <c r="J23" s="450"/>
      <c r="K23" s="450"/>
      <c r="L23" s="450"/>
      <c r="M23" s="450"/>
      <c r="N23" s="450"/>
    </row>
    <row r="24" spans="1:14" ht="79.5" customHeight="1" x14ac:dyDescent="0.2">
      <c r="A24" s="450" t="s">
        <v>1052</v>
      </c>
      <c r="B24" s="450"/>
      <c r="C24" s="450"/>
      <c r="D24" s="450"/>
      <c r="E24" s="450"/>
      <c r="F24" s="450"/>
      <c r="G24" s="450"/>
      <c r="H24" s="450"/>
      <c r="I24" s="450"/>
      <c r="J24" s="450"/>
      <c r="K24" s="450"/>
      <c r="L24" s="450"/>
      <c r="M24" s="450"/>
      <c r="N24" s="450"/>
    </row>
    <row r="25" spans="1:14" ht="64.5" customHeight="1" x14ac:dyDescent="0.2">
      <c r="A25" s="450" t="s">
        <v>1053</v>
      </c>
      <c r="B25" s="450"/>
      <c r="C25" s="450"/>
      <c r="D25" s="450"/>
      <c r="E25" s="450"/>
      <c r="F25" s="450"/>
      <c r="G25" s="450"/>
      <c r="H25" s="450"/>
      <c r="I25" s="450"/>
      <c r="J25" s="450"/>
      <c r="K25" s="450"/>
      <c r="L25" s="450"/>
      <c r="M25" s="450"/>
      <c r="N25" s="450"/>
    </row>
    <row r="26" spans="1:14" ht="15.75" customHeight="1" x14ac:dyDescent="0.2">
      <c r="A26" s="450" t="s">
        <v>522</v>
      </c>
      <c r="B26" s="450"/>
      <c r="C26" s="450"/>
      <c r="D26" s="450"/>
      <c r="E26" s="450"/>
      <c r="F26" s="450"/>
      <c r="G26" s="450"/>
      <c r="H26" s="450"/>
      <c r="I26" s="450"/>
      <c r="J26" s="450"/>
      <c r="K26" s="450"/>
      <c r="L26" s="450"/>
      <c r="M26" s="450"/>
      <c r="N26" s="450"/>
    </row>
    <row r="27" spans="1:14" ht="15" customHeight="1" x14ac:dyDescent="0.2">
      <c r="A27" s="450" t="s">
        <v>523</v>
      </c>
      <c r="B27" s="450"/>
      <c r="C27" s="450"/>
      <c r="D27" s="450"/>
      <c r="E27" s="450"/>
      <c r="F27" s="450"/>
      <c r="G27" s="450"/>
      <c r="H27" s="450"/>
      <c r="I27" s="450"/>
      <c r="J27" s="450"/>
      <c r="K27" s="450"/>
      <c r="L27" s="450"/>
      <c r="M27" s="450"/>
      <c r="N27" s="450"/>
    </row>
    <row r="28" spans="1:14" ht="37.5" customHeight="1" x14ac:dyDescent="0.2">
      <c r="A28" s="450" t="s">
        <v>524</v>
      </c>
      <c r="B28" s="450"/>
      <c r="C28" s="450"/>
      <c r="D28" s="450"/>
      <c r="E28" s="450"/>
      <c r="F28" s="450"/>
      <c r="G28" s="450"/>
      <c r="H28" s="450"/>
      <c r="I28" s="450"/>
      <c r="J28" s="450"/>
      <c r="K28" s="450"/>
      <c r="L28" s="450"/>
      <c r="M28" s="450"/>
      <c r="N28" s="450"/>
    </row>
    <row r="29" spans="1:14" ht="52.5" customHeight="1" x14ac:dyDescent="0.2">
      <c r="A29" s="450" t="s">
        <v>525</v>
      </c>
      <c r="B29" s="450"/>
      <c r="C29" s="450"/>
      <c r="D29" s="450"/>
      <c r="E29" s="450"/>
      <c r="F29" s="450"/>
      <c r="G29" s="450"/>
      <c r="H29" s="450"/>
      <c r="I29" s="450"/>
      <c r="J29" s="450"/>
      <c r="K29" s="450"/>
      <c r="L29" s="450"/>
      <c r="M29" s="450"/>
      <c r="N29" s="450"/>
    </row>
    <row r="30" spans="1:14" ht="25.5" customHeight="1" x14ac:dyDescent="0.2">
      <c r="A30" s="450" t="s">
        <v>526</v>
      </c>
      <c r="B30" s="450"/>
      <c r="C30" s="450"/>
      <c r="D30" s="450"/>
      <c r="E30" s="450"/>
      <c r="F30" s="450"/>
      <c r="G30" s="450"/>
      <c r="H30" s="450"/>
      <c r="I30" s="450"/>
      <c r="J30" s="450"/>
      <c r="K30" s="450"/>
      <c r="L30" s="450"/>
      <c r="M30" s="450"/>
      <c r="N30" s="450"/>
    </row>
    <row r="31" spans="1:14" ht="27" customHeight="1" x14ac:dyDescent="0.2">
      <c r="A31" s="450" t="s">
        <v>527</v>
      </c>
      <c r="B31" s="450"/>
      <c r="C31" s="450"/>
      <c r="D31" s="450"/>
      <c r="E31" s="450"/>
      <c r="F31" s="450"/>
      <c r="G31" s="450"/>
      <c r="H31" s="450"/>
      <c r="I31" s="450"/>
      <c r="J31" s="450"/>
      <c r="K31" s="450"/>
      <c r="L31" s="450"/>
      <c r="M31" s="450"/>
      <c r="N31" s="450"/>
    </row>
    <row r="32" spans="1:14" ht="39" customHeight="1" x14ac:dyDescent="0.2">
      <c r="A32" s="450" t="s">
        <v>528</v>
      </c>
      <c r="B32" s="450"/>
      <c r="C32" s="450"/>
      <c r="D32" s="450"/>
      <c r="E32" s="450"/>
      <c r="F32" s="450"/>
      <c r="G32" s="450"/>
      <c r="H32" s="450"/>
      <c r="I32" s="450"/>
      <c r="J32" s="450"/>
      <c r="K32" s="450"/>
      <c r="L32" s="450"/>
      <c r="M32" s="450"/>
      <c r="N32" s="450"/>
    </row>
    <row r="33" spans="1:14" ht="27.75" customHeight="1" x14ac:dyDescent="0.2">
      <c r="A33" s="450" t="s">
        <v>529</v>
      </c>
      <c r="B33" s="450"/>
      <c r="C33" s="450"/>
      <c r="D33" s="450"/>
      <c r="E33" s="450"/>
      <c r="F33" s="450"/>
      <c r="G33" s="450"/>
      <c r="H33" s="450"/>
      <c r="I33" s="450"/>
      <c r="J33" s="450"/>
      <c r="K33" s="450"/>
      <c r="L33" s="450"/>
      <c r="M33" s="450"/>
      <c r="N33" s="450"/>
    </row>
    <row r="34" spans="1:14" ht="56.25" customHeight="1" x14ac:dyDescent="0.2">
      <c r="A34" s="450" t="s">
        <v>530</v>
      </c>
      <c r="B34" s="450"/>
      <c r="C34" s="450"/>
      <c r="D34" s="450"/>
      <c r="E34" s="450"/>
      <c r="F34" s="450"/>
      <c r="G34" s="450"/>
      <c r="H34" s="450"/>
      <c r="I34" s="450"/>
      <c r="J34" s="450"/>
      <c r="K34" s="450"/>
      <c r="L34" s="450"/>
      <c r="M34" s="450"/>
      <c r="N34" s="450"/>
    </row>
    <row r="35" spans="1:14" ht="77.25" customHeight="1" x14ac:dyDescent="0.2">
      <c r="A35" s="450" t="s">
        <v>531</v>
      </c>
      <c r="B35" s="450"/>
      <c r="C35" s="450"/>
      <c r="D35" s="450"/>
      <c r="E35" s="450"/>
      <c r="F35" s="450"/>
      <c r="G35" s="450"/>
      <c r="H35" s="450"/>
      <c r="I35" s="450"/>
      <c r="J35" s="450"/>
      <c r="K35" s="450"/>
      <c r="L35" s="450"/>
      <c r="M35" s="450"/>
      <c r="N35" s="450"/>
    </row>
    <row r="36" spans="1:14" ht="14.25" customHeight="1" x14ac:dyDescent="0.2">
      <c r="A36" s="450" t="s">
        <v>532</v>
      </c>
      <c r="B36" s="450"/>
      <c r="C36" s="450"/>
      <c r="D36" s="450"/>
      <c r="E36" s="450"/>
      <c r="F36" s="450"/>
      <c r="G36" s="450"/>
      <c r="H36" s="450"/>
      <c r="I36" s="450"/>
      <c r="J36" s="450"/>
      <c r="K36" s="450"/>
      <c r="L36" s="450"/>
      <c r="M36" s="450"/>
      <c r="N36" s="450"/>
    </row>
    <row r="37" spans="1:14" ht="24.75" customHeight="1" x14ac:dyDescent="0.2">
      <c r="A37" s="450" t="s">
        <v>533</v>
      </c>
      <c r="B37" s="450"/>
      <c r="C37" s="450"/>
      <c r="D37" s="450"/>
      <c r="E37" s="450"/>
      <c r="F37" s="450"/>
      <c r="G37" s="450"/>
      <c r="H37" s="450"/>
      <c r="I37" s="450"/>
      <c r="J37" s="450"/>
      <c r="K37" s="450"/>
      <c r="L37" s="450"/>
      <c r="M37" s="450"/>
      <c r="N37" s="450"/>
    </row>
    <row r="38" spans="1:14" ht="15" customHeight="1" x14ac:dyDescent="0.2">
      <c r="A38" s="450" t="s">
        <v>534</v>
      </c>
      <c r="B38" s="450"/>
      <c r="C38" s="450"/>
      <c r="D38" s="450"/>
      <c r="E38" s="450"/>
      <c r="F38" s="450"/>
      <c r="G38" s="450"/>
      <c r="H38" s="450"/>
      <c r="I38" s="450"/>
      <c r="J38" s="450"/>
      <c r="K38" s="450"/>
      <c r="L38" s="450"/>
      <c r="M38" s="450"/>
      <c r="N38" s="450"/>
    </row>
    <row r="39" spans="1:14" ht="14.25" customHeight="1" x14ac:dyDescent="0.2">
      <c r="A39" s="450" t="s">
        <v>535</v>
      </c>
      <c r="B39" s="450"/>
      <c r="C39" s="450"/>
      <c r="D39" s="450"/>
      <c r="E39" s="450"/>
      <c r="F39" s="450"/>
      <c r="G39" s="450"/>
      <c r="H39" s="450"/>
      <c r="I39" s="450"/>
      <c r="J39" s="450"/>
      <c r="K39" s="450"/>
      <c r="L39" s="450"/>
      <c r="M39" s="450"/>
      <c r="N39" s="450"/>
    </row>
    <row r="40" spans="1:14" ht="15.75" customHeight="1" x14ac:dyDescent="0.2">
      <c r="A40" s="450" t="s">
        <v>536</v>
      </c>
      <c r="B40" s="450"/>
      <c r="C40" s="450"/>
      <c r="D40" s="450"/>
      <c r="E40" s="450"/>
      <c r="F40" s="450"/>
      <c r="G40" s="450"/>
      <c r="H40" s="450"/>
      <c r="I40" s="450"/>
      <c r="J40" s="450"/>
      <c r="K40" s="450"/>
      <c r="L40" s="450"/>
      <c r="M40" s="450"/>
      <c r="N40" s="450"/>
    </row>
    <row r="41" spans="1:14" ht="25.5" customHeight="1" x14ac:dyDescent="0.2">
      <c r="A41" s="450" t="s">
        <v>537</v>
      </c>
      <c r="B41" s="450"/>
      <c r="C41" s="450"/>
      <c r="D41" s="450"/>
      <c r="E41" s="450"/>
      <c r="F41" s="450"/>
      <c r="G41" s="450"/>
      <c r="H41" s="450"/>
      <c r="I41" s="450"/>
      <c r="J41" s="450"/>
      <c r="K41" s="450"/>
      <c r="L41" s="450"/>
      <c r="M41" s="450"/>
      <c r="N41" s="450"/>
    </row>
    <row r="42" spans="1:14" ht="18" customHeight="1" x14ac:dyDescent="0.2">
      <c r="A42" s="450" t="s">
        <v>538</v>
      </c>
      <c r="B42" s="450"/>
      <c r="C42" s="450"/>
      <c r="D42" s="450"/>
      <c r="E42" s="450"/>
      <c r="F42" s="450"/>
      <c r="G42" s="450"/>
      <c r="H42" s="450"/>
      <c r="I42" s="450"/>
      <c r="J42" s="450"/>
      <c r="K42" s="450"/>
      <c r="L42" s="450"/>
      <c r="M42" s="450"/>
      <c r="N42" s="450"/>
    </row>
    <row r="43" spans="1:14" ht="14.25" customHeight="1" x14ac:dyDescent="0.2">
      <c r="A43" s="450" t="s">
        <v>539</v>
      </c>
      <c r="B43" s="450"/>
      <c r="C43" s="450"/>
      <c r="D43" s="450"/>
      <c r="E43" s="450"/>
      <c r="F43" s="450"/>
      <c r="G43" s="450"/>
      <c r="H43" s="450"/>
      <c r="I43" s="450"/>
      <c r="J43" s="450"/>
      <c r="K43" s="450"/>
      <c r="L43" s="450"/>
      <c r="M43" s="450"/>
      <c r="N43" s="450"/>
    </row>
    <row r="44" spans="1:14" x14ac:dyDescent="0.2">
      <c r="A44" s="455" t="s">
        <v>540</v>
      </c>
      <c r="B44" s="455"/>
      <c r="C44" s="455"/>
      <c r="D44" s="455"/>
      <c r="E44" s="455"/>
      <c r="F44" s="455"/>
      <c r="G44" s="455"/>
      <c r="H44" s="455"/>
      <c r="I44" s="455"/>
      <c r="J44" s="455"/>
      <c r="K44" s="455"/>
      <c r="L44" s="455"/>
      <c r="M44" s="455"/>
      <c r="N44" s="455"/>
    </row>
    <row r="45" spans="1:14" ht="25.5" customHeight="1" x14ac:dyDescent="0.2">
      <c r="A45" s="458" t="s">
        <v>541</v>
      </c>
      <c r="B45" s="458"/>
      <c r="C45" s="458"/>
      <c r="D45" s="458"/>
      <c r="E45" s="458"/>
      <c r="F45" s="458"/>
      <c r="G45" s="458"/>
      <c r="H45" s="458"/>
      <c r="I45" s="458"/>
      <c r="J45" s="458"/>
      <c r="K45" s="458"/>
      <c r="L45" s="458"/>
      <c r="M45" s="458"/>
      <c r="N45" s="458"/>
    </row>
    <row r="46" spans="1:14" ht="42" customHeight="1" x14ac:dyDescent="0.2">
      <c r="A46" s="450" t="s">
        <v>542</v>
      </c>
      <c r="B46" s="450"/>
      <c r="C46" s="450"/>
      <c r="D46" s="450"/>
      <c r="E46" s="450"/>
      <c r="F46" s="450"/>
      <c r="G46" s="450"/>
      <c r="H46" s="450"/>
      <c r="I46" s="450"/>
      <c r="J46" s="450"/>
      <c r="K46" s="450"/>
      <c r="L46" s="450"/>
      <c r="M46" s="450"/>
      <c r="N46" s="450"/>
    </row>
    <row r="47" spans="1:14" ht="63.75" customHeight="1" x14ac:dyDescent="0.2">
      <c r="A47" s="450" t="s">
        <v>543</v>
      </c>
      <c r="B47" s="450"/>
      <c r="C47" s="450"/>
      <c r="D47" s="450"/>
      <c r="E47" s="450"/>
      <c r="F47" s="450"/>
      <c r="G47" s="450"/>
      <c r="H47" s="450"/>
      <c r="I47" s="450"/>
      <c r="J47" s="450"/>
      <c r="K47" s="450"/>
      <c r="L47" s="450"/>
      <c r="M47" s="450"/>
      <c r="N47" s="450"/>
    </row>
    <row r="48" spans="1:14" ht="78.75" customHeight="1" x14ac:dyDescent="0.2">
      <c r="A48" s="450" t="s">
        <v>544</v>
      </c>
      <c r="B48" s="450"/>
      <c r="C48" s="450"/>
      <c r="D48" s="450"/>
      <c r="E48" s="450"/>
      <c r="F48" s="450"/>
      <c r="G48" s="450"/>
      <c r="H48" s="450"/>
      <c r="I48" s="450"/>
      <c r="J48" s="450"/>
      <c r="K48" s="450"/>
      <c r="L48" s="450"/>
      <c r="M48" s="450"/>
      <c r="N48" s="450"/>
    </row>
    <row r="49" spans="1:14" ht="66.75" customHeight="1" x14ac:dyDescent="0.2">
      <c r="A49" s="450" t="s">
        <v>545</v>
      </c>
      <c r="B49" s="450"/>
      <c r="C49" s="450"/>
      <c r="D49" s="450"/>
      <c r="E49" s="450"/>
      <c r="F49" s="450"/>
      <c r="G49" s="450"/>
      <c r="H49" s="450"/>
      <c r="I49" s="450"/>
      <c r="J49" s="450"/>
      <c r="K49" s="450"/>
      <c r="L49" s="450"/>
      <c r="M49" s="450"/>
      <c r="N49" s="450"/>
    </row>
    <row r="50" spans="1:14" ht="27" customHeight="1" x14ac:dyDescent="0.2">
      <c r="A50" s="450" t="s">
        <v>546</v>
      </c>
      <c r="B50" s="450"/>
      <c r="C50" s="450"/>
      <c r="D50" s="450"/>
      <c r="E50" s="450"/>
      <c r="F50" s="450"/>
      <c r="G50" s="450"/>
      <c r="H50" s="450"/>
      <c r="I50" s="450"/>
      <c r="J50" s="450"/>
      <c r="K50" s="450"/>
      <c r="L50" s="450"/>
      <c r="M50" s="450"/>
      <c r="N50" s="450"/>
    </row>
    <row r="51" spans="1:14" ht="38.25" customHeight="1" x14ac:dyDescent="0.2">
      <c r="A51" s="450" t="s">
        <v>547</v>
      </c>
      <c r="B51" s="450"/>
      <c r="C51" s="450"/>
      <c r="D51" s="450"/>
      <c r="E51" s="450"/>
      <c r="F51" s="450"/>
      <c r="G51" s="450"/>
      <c r="H51" s="450"/>
      <c r="I51" s="450"/>
      <c r="J51" s="450"/>
      <c r="K51" s="450"/>
      <c r="L51" s="450"/>
      <c r="M51" s="450"/>
      <c r="N51" s="450"/>
    </row>
    <row r="52" spans="1:14" ht="49.5" customHeight="1" x14ac:dyDescent="0.2">
      <c r="A52" s="450" t="s">
        <v>548</v>
      </c>
      <c r="B52" s="450"/>
      <c r="C52" s="450"/>
      <c r="D52" s="450"/>
      <c r="E52" s="450"/>
      <c r="F52" s="450"/>
      <c r="G52" s="450"/>
      <c r="H52" s="450"/>
      <c r="I52" s="450"/>
      <c r="J52" s="450"/>
      <c r="K52" s="450"/>
      <c r="L52" s="450"/>
      <c r="M52" s="450"/>
      <c r="N52" s="450"/>
    </row>
    <row r="53" spans="1:14" ht="26.25" customHeight="1" x14ac:dyDescent="0.2">
      <c r="A53" s="450" t="s">
        <v>1054</v>
      </c>
      <c r="B53" s="450"/>
      <c r="C53" s="450"/>
      <c r="D53" s="450"/>
      <c r="E53" s="450"/>
      <c r="F53" s="450"/>
      <c r="G53" s="450"/>
      <c r="H53" s="450"/>
      <c r="I53" s="450"/>
      <c r="J53" s="450"/>
      <c r="K53" s="450"/>
      <c r="L53" s="450"/>
      <c r="M53" s="450"/>
      <c r="N53" s="450"/>
    </row>
    <row r="54" spans="1:14" ht="27" customHeight="1" x14ac:dyDescent="0.2">
      <c r="A54" s="450" t="s">
        <v>549</v>
      </c>
      <c r="B54" s="450"/>
      <c r="C54" s="450"/>
      <c r="D54" s="450"/>
      <c r="E54" s="450"/>
      <c r="F54" s="450"/>
      <c r="G54" s="450"/>
      <c r="H54" s="450"/>
      <c r="I54" s="450"/>
      <c r="J54" s="450"/>
      <c r="K54" s="450"/>
      <c r="L54" s="450"/>
      <c r="M54" s="450"/>
      <c r="N54" s="450"/>
    </row>
    <row r="55" spans="1:14" ht="16.5" customHeight="1" x14ac:dyDescent="0.2">
      <c r="A55" s="450" t="s">
        <v>550</v>
      </c>
      <c r="B55" s="450"/>
      <c r="C55" s="450"/>
      <c r="D55" s="450"/>
      <c r="E55" s="450"/>
      <c r="F55" s="450"/>
      <c r="G55" s="450"/>
      <c r="H55" s="450"/>
      <c r="I55" s="450"/>
      <c r="J55" s="450"/>
      <c r="K55" s="450"/>
      <c r="L55" s="450"/>
      <c r="M55" s="450"/>
      <c r="N55" s="450"/>
    </row>
    <row r="56" spans="1:14" x14ac:dyDescent="0.2">
      <c r="A56" s="455" t="s">
        <v>551</v>
      </c>
      <c r="B56" s="455"/>
      <c r="C56" s="455"/>
      <c r="D56" s="455"/>
      <c r="E56" s="455"/>
      <c r="F56" s="455"/>
      <c r="G56" s="455"/>
      <c r="H56" s="455"/>
      <c r="I56" s="455"/>
      <c r="J56" s="455"/>
      <c r="K56" s="455"/>
      <c r="L56" s="455"/>
      <c r="M56" s="455"/>
      <c r="N56" s="455"/>
    </row>
    <row r="57" spans="1:14" x14ac:dyDescent="0.2">
      <c r="A57" s="455" t="s">
        <v>540</v>
      </c>
      <c r="B57" s="455"/>
      <c r="C57" s="455"/>
      <c r="D57" s="455"/>
      <c r="E57" s="455"/>
      <c r="F57" s="455"/>
      <c r="G57" s="455"/>
      <c r="H57" s="455"/>
      <c r="I57" s="455"/>
      <c r="J57" s="455"/>
      <c r="K57" s="455"/>
      <c r="L57" s="455"/>
      <c r="M57" s="455"/>
      <c r="N57" s="455"/>
    </row>
    <row r="58" spans="1:14" x14ac:dyDescent="0.2">
      <c r="A58" s="455" t="s">
        <v>552</v>
      </c>
      <c r="B58" s="455"/>
      <c r="C58" s="455"/>
      <c r="D58" s="455"/>
      <c r="E58" s="455"/>
      <c r="F58" s="455"/>
      <c r="G58" s="455"/>
      <c r="H58" s="455"/>
      <c r="I58" s="455"/>
      <c r="J58" s="455"/>
      <c r="K58" s="455"/>
      <c r="L58" s="455"/>
      <c r="M58" s="455"/>
      <c r="N58" s="455"/>
    </row>
    <row r="59" spans="1:14" x14ac:dyDescent="0.2">
      <c r="A59" s="455" t="s">
        <v>553</v>
      </c>
      <c r="B59" s="455"/>
      <c r="C59" s="455"/>
      <c r="D59" s="455"/>
      <c r="E59" s="455"/>
      <c r="F59" s="455"/>
      <c r="G59" s="455"/>
      <c r="H59" s="455"/>
      <c r="I59" s="455"/>
      <c r="J59" s="455"/>
      <c r="K59" s="455"/>
      <c r="L59" s="455"/>
      <c r="M59" s="455"/>
      <c r="N59" s="455"/>
    </row>
    <row r="60" spans="1:14" x14ac:dyDescent="0.2">
      <c r="A60" s="455" t="s">
        <v>554</v>
      </c>
      <c r="B60" s="455"/>
      <c r="C60" s="455"/>
      <c r="D60" s="455"/>
      <c r="E60" s="455"/>
      <c r="F60" s="455"/>
      <c r="G60" s="455"/>
      <c r="H60" s="455"/>
      <c r="I60" s="455"/>
      <c r="J60" s="455"/>
      <c r="K60" s="455"/>
      <c r="L60" s="455"/>
      <c r="M60" s="455"/>
      <c r="N60" s="455"/>
    </row>
    <row r="61" spans="1:14" x14ac:dyDescent="0.2">
      <c r="A61" s="199"/>
    </row>
    <row r="62" spans="1:14" ht="15.75" x14ac:dyDescent="0.2">
      <c r="A62" s="460" t="s">
        <v>555</v>
      </c>
      <c r="B62" s="460"/>
      <c r="C62" s="460"/>
      <c r="D62" s="460"/>
      <c r="E62" s="460"/>
      <c r="F62" s="460"/>
      <c r="G62" s="460"/>
      <c r="H62" s="460"/>
      <c r="I62" s="460"/>
      <c r="J62" s="460"/>
      <c r="K62" s="460"/>
      <c r="L62" s="460"/>
      <c r="M62" s="460"/>
      <c r="N62" s="460"/>
    </row>
    <row r="63" spans="1:14" ht="13.5" customHeight="1" x14ac:dyDescent="0.2">
      <c r="A63" s="455" t="s">
        <v>556</v>
      </c>
      <c r="B63" s="455"/>
      <c r="C63" s="455"/>
      <c r="D63" s="455"/>
      <c r="E63" s="455"/>
      <c r="F63" s="455"/>
      <c r="G63" s="455"/>
      <c r="H63" s="455"/>
      <c r="I63" s="455"/>
      <c r="J63" s="455"/>
      <c r="K63" s="455"/>
      <c r="L63" s="455"/>
      <c r="M63" s="455"/>
      <c r="N63" s="455"/>
    </row>
    <row r="64" spans="1:14" ht="9.75" customHeight="1" x14ac:dyDescent="0.2">
      <c r="A64" s="342"/>
      <c r="B64" s="36"/>
      <c r="C64" s="36"/>
      <c r="D64" s="36"/>
      <c r="E64" s="36"/>
      <c r="F64" s="36"/>
      <c r="G64" s="36"/>
      <c r="H64" s="36"/>
      <c r="I64" s="36"/>
      <c r="J64" s="36"/>
      <c r="K64" s="36"/>
      <c r="L64" s="36"/>
      <c r="M64" s="36"/>
      <c r="N64" s="36"/>
    </row>
    <row r="65" spans="1:14" ht="27" customHeight="1" x14ac:dyDescent="0.2">
      <c r="A65" s="450" t="s">
        <v>557</v>
      </c>
      <c r="B65" s="450"/>
      <c r="C65" s="450"/>
      <c r="D65" s="450"/>
      <c r="E65" s="450"/>
      <c r="F65" s="450"/>
      <c r="G65" s="450"/>
      <c r="H65" s="450"/>
      <c r="I65" s="450"/>
      <c r="J65" s="450"/>
      <c r="K65" s="450"/>
      <c r="L65" s="450"/>
      <c r="M65" s="450"/>
      <c r="N65" s="450"/>
    </row>
    <row r="66" spans="1:14" ht="40.5" customHeight="1" x14ac:dyDescent="0.2">
      <c r="A66" s="450" t="s">
        <v>558</v>
      </c>
      <c r="B66" s="450"/>
      <c r="C66" s="450"/>
      <c r="D66" s="450"/>
      <c r="E66" s="450"/>
      <c r="F66" s="450"/>
      <c r="G66" s="450"/>
      <c r="H66" s="450"/>
      <c r="I66" s="450"/>
      <c r="J66" s="450"/>
      <c r="K66" s="450"/>
      <c r="L66" s="450"/>
      <c r="M66" s="450"/>
      <c r="N66" s="450"/>
    </row>
    <row r="67" spans="1:14" ht="28.5" customHeight="1" x14ac:dyDescent="0.2">
      <c r="A67" s="450" t="s">
        <v>559</v>
      </c>
      <c r="B67" s="450"/>
      <c r="C67" s="450"/>
      <c r="D67" s="450"/>
      <c r="E67" s="450"/>
      <c r="F67" s="450"/>
      <c r="G67" s="450"/>
      <c r="H67" s="450"/>
      <c r="I67" s="450"/>
      <c r="J67" s="450"/>
      <c r="K67" s="450"/>
      <c r="L67" s="450"/>
      <c r="M67" s="450"/>
      <c r="N67" s="450"/>
    </row>
    <row r="68" spans="1:14" ht="27.75" customHeight="1" x14ac:dyDescent="0.2">
      <c r="A68" s="450" t="s">
        <v>560</v>
      </c>
      <c r="B68" s="450"/>
      <c r="C68" s="450"/>
      <c r="D68" s="450"/>
      <c r="E68" s="450"/>
      <c r="F68" s="450"/>
      <c r="G68" s="450"/>
      <c r="H68" s="450"/>
      <c r="I68" s="450"/>
      <c r="J68" s="450"/>
      <c r="K68" s="450"/>
      <c r="L68" s="450"/>
      <c r="M68" s="450"/>
      <c r="N68" s="450"/>
    </row>
    <row r="69" spans="1:14" ht="54" customHeight="1" x14ac:dyDescent="0.2">
      <c r="A69" s="450" t="s">
        <v>561</v>
      </c>
      <c r="B69" s="450"/>
      <c r="C69" s="450"/>
      <c r="D69" s="450"/>
      <c r="E69" s="450"/>
      <c r="F69" s="450"/>
      <c r="G69" s="450"/>
      <c r="H69" s="450"/>
      <c r="I69" s="450"/>
      <c r="J69" s="450"/>
      <c r="K69" s="450"/>
      <c r="L69" s="450"/>
      <c r="M69" s="450"/>
      <c r="N69" s="450"/>
    </row>
    <row r="70" spans="1:14" ht="27" customHeight="1" x14ac:dyDescent="0.2">
      <c r="A70" s="450" t="s">
        <v>562</v>
      </c>
      <c r="B70" s="450"/>
      <c r="C70" s="450"/>
      <c r="D70" s="450"/>
      <c r="E70" s="450"/>
      <c r="F70" s="450"/>
      <c r="G70" s="450"/>
      <c r="H70" s="450"/>
      <c r="I70" s="450"/>
      <c r="J70" s="450"/>
      <c r="K70" s="450"/>
      <c r="L70" s="450"/>
      <c r="M70" s="450"/>
      <c r="N70" s="450"/>
    </row>
    <row r="71" spans="1:14" ht="40.5" customHeight="1" x14ac:dyDescent="0.2">
      <c r="A71" s="450" t="s">
        <v>563</v>
      </c>
      <c r="B71" s="450"/>
      <c r="C71" s="450"/>
      <c r="D71" s="450"/>
      <c r="E71" s="450"/>
      <c r="F71" s="450"/>
      <c r="G71" s="450"/>
      <c r="H71" s="450"/>
      <c r="I71" s="450"/>
      <c r="J71" s="450"/>
      <c r="K71" s="450"/>
      <c r="L71" s="450"/>
      <c r="M71" s="450"/>
      <c r="N71" s="450"/>
    </row>
    <row r="72" spans="1:14" ht="15.75" x14ac:dyDescent="0.2">
      <c r="A72" s="460" t="s">
        <v>564</v>
      </c>
      <c r="B72" s="460"/>
      <c r="C72" s="460"/>
      <c r="D72" s="460"/>
      <c r="E72" s="460"/>
      <c r="F72" s="460"/>
      <c r="G72" s="460"/>
      <c r="H72" s="460"/>
      <c r="I72" s="460"/>
      <c r="J72" s="460"/>
      <c r="K72" s="460"/>
      <c r="L72" s="460"/>
      <c r="M72" s="460"/>
      <c r="N72" s="460"/>
    </row>
    <row r="73" spans="1:14" x14ac:dyDescent="0.2">
      <c r="A73" s="450" t="s">
        <v>567</v>
      </c>
      <c r="B73" s="450"/>
      <c r="C73" s="450"/>
      <c r="D73" s="450"/>
      <c r="E73" s="450"/>
      <c r="F73" s="450"/>
      <c r="G73" s="450"/>
      <c r="H73" s="450"/>
      <c r="I73" s="450"/>
      <c r="J73" s="450"/>
      <c r="K73" s="450"/>
      <c r="L73" s="450"/>
      <c r="M73" s="450"/>
      <c r="N73" s="450"/>
    </row>
    <row r="74" spans="1:14" ht="9.75" customHeight="1" x14ac:dyDescent="0.2">
      <c r="A74" s="323"/>
      <c r="B74" s="36"/>
      <c r="C74" s="36"/>
      <c r="D74" s="36"/>
      <c r="E74" s="36"/>
      <c r="F74" s="36"/>
      <c r="G74" s="36"/>
      <c r="H74" s="36"/>
      <c r="I74" s="36"/>
      <c r="J74" s="36"/>
      <c r="K74" s="36"/>
      <c r="L74" s="36"/>
      <c r="M74" s="36"/>
      <c r="N74" s="36"/>
    </row>
    <row r="75" spans="1:14" ht="15" x14ac:dyDescent="0.2">
      <c r="A75" s="454" t="s">
        <v>565</v>
      </c>
      <c r="B75" s="454"/>
      <c r="C75" s="454"/>
      <c r="D75" s="454"/>
      <c r="E75" s="454"/>
      <c r="F75" s="454"/>
      <c r="G75" s="454"/>
      <c r="H75" s="454"/>
      <c r="I75" s="454"/>
      <c r="J75" s="454"/>
      <c r="K75" s="454"/>
      <c r="L75" s="454"/>
      <c r="M75" s="454"/>
      <c r="N75" s="454"/>
    </row>
    <row r="76" spans="1:14" ht="9" customHeight="1" x14ac:dyDescent="0.2">
      <c r="A76" s="323"/>
      <c r="B76" s="36"/>
      <c r="C76" s="36"/>
      <c r="D76" s="36"/>
      <c r="E76" s="36"/>
      <c r="F76" s="36"/>
      <c r="G76" s="36"/>
      <c r="H76" s="36"/>
      <c r="I76" s="36"/>
      <c r="J76" s="36"/>
      <c r="K76" s="36"/>
      <c r="L76" s="36"/>
      <c r="M76" s="36"/>
      <c r="N76" s="36"/>
    </row>
    <row r="77" spans="1:14" ht="30" customHeight="1" x14ac:dyDescent="0.2">
      <c r="A77" s="450" t="s">
        <v>568</v>
      </c>
      <c r="B77" s="450"/>
      <c r="C77" s="450"/>
      <c r="D77" s="450"/>
      <c r="E77" s="450"/>
      <c r="F77" s="450"/>
      <c r="G77" s="450"/>
      <c r="H77" s="450"/>
      <c r="I77" s="450"/>
      <c r="J77" s="450"/>
      <c r="K77" s="450"/>
      <c r="L77" s="450"/>
      <c r="M77" s="450"/>
      <c r="N77" s="450"/>
    </row>
    <row r="78" spans="1:14" ht="52.5" customHeight="1" x14ac:dyDescent="0.2">
      <c r="A78" s="450" t="s">
        <v>569</v>
      </c>
      <c r="B78" s="450"/>
      <c r="C78" s="450"/>
      <c r="D78" s="450"/>
      <c r="E78" s="450"/>
      <c r="F78" s="450"/>
      <c r="G78" s="450"/>
      <c r="H78" s="450"/>
      <c r="I78" s="450"/>
      <c r="J78" s="450"/>
      <c r="K78" s="450"/>
      <c r="L78" s="450"/>
      <c r="M78" s="450"/>
      <c r="N78" s="450"/>
    </row>
    <row r="79" spans="1:14" ht="27.75" customHeight="1" x14ac:dyDescent="0.2">
      <c r="A79" s="450" t="s">
        <v>570</v>
      </c>
      <c r="B79" s="450"/>
      <c r="C79" s="450"/>
      <c r="D79" s="450"/>
      <c r="E79" s="450"/>
      <c r="F79" s="450"/>
      <c r="G79" s="450"/>
      <c r="H79" s="450"/>
      <c r="I79" s="450"/>
      <c r="J79" s="450"/>
      <c r="K79" s="450"/>
      <c r="L79" s="450"/>
      <c r="M79" s="450"/>
      <c r="N79" s="450"/>
    </row>
    <row r="80" spans="1:14" ht="15" x14ac:dyDescent="0.2">
      <c r="A80" s="459" t="s">
        <v>566</v>
      </c>
      <c r="B80" s="459"/>
      <c r="C80" s="459"/>
      <c r="D80" s="459"/>
      <c r="E80" s="459"/>
      <c r="F80" s="459"/>
      <c r="G80" s="459"/>
      <c r="H80" s="459"/>
      <c r="I80" s="459"/>
      <c r="J80" s="459"/>
      <c r="K80" s="459"/>
      <c r="L80" s="459"/>
      <c r="M80" s="459"/>
      <c r="N80" s="459"/>
    </row>
    <row r="81" spans="1:14" x14ac:dyDescent="0.2">
      <c r="A81" s="455" t="s">
        <v>571</v>
      </c>
      <c r="B81" s="455"/>
      <c r="C81" s="455"/>
      <c r="D81" s="455"/>
      <c r="E81" s="455"/>
      <c r="F81" s="455"/>
      <c r="G81" s="455"/>
      <c r="H81" s="455"/>
      <c r="I81" s="455"/>
      <c r="J81" s="455"/>
      <c r="K81" s="455"/>
      <c r="L81" s="455"/>
      <c r="M81" s="455"/>
      <c r="N81" s="455"/>
    </row>
    <row r="82" spans="1:14" ht="31.5" customHeight="1" x14ac:dyDescent="0.2">
      <c r="A82" s="450" t="s">
        <v>572</v>
      </c>
      <c r="B82" s="450"/>
      <c r="C82" s="450"/>
      <c r="D82" s="450"/>
      <c r="E82" s="450"/>
      <c r="F82" s="450"/>
      <c r="G82" s="450"/>
      <c r="H82" s="450"/>
      <c r="I82" s="450"/>
      <c r="J82" s="450"/>
      <c r="K82" s="450"/>
      <c r="L82" s="450"/>
      <c r="M82" s="450"/>
      <c r="N82" s="450"/>
    </row>
    <row r="83" spans="1:14" ht="20.25" customHeight="1" x14ac:dyDescent="0.2">
      <c r="A83" s="461" t="s">
        <v>646</v>
      </c>
      <c r="B83" s="461"/>
      <c r="C83" s="461"/>
      <c r="D83" s="461"/>
      <c r="E83" s="461"/>
      <c r="F83" s="461"/>
      <c r="G83" s="461"/>
      <c r="H83" s="461"/>
      <c r="I83" s="461"/>
      <c r="J83" s="461"/>
      <c r="K83" s="461"/>
      <c r="L83" s="461"/>
      <c r="M83" s="461"/>
      <c r="N83" s="461"/>
    </row>
    <row r="84" spans="1:14" ht="15.75" customHeight="1" x14ac:dyDescent="0.2">
      <c r="A84" s="466" t="s">
        <v>579</v>
      </c>
      <c r="B84" s="466"/>
      <c r="C84" s="466"/>
      <c r="D84" s="466"/>
      <c r="E84" s="466"/>
      <c r="F84" s="466"/>
      <c r="G84" s="466"/>
      <c r="H84" s="466"/>
      <c r="I84" s="466"/>
      <c r="J84" s="466"/>
      <c r="K84" s="466"/>
      <c r="L84" s="466"/>
      <c r="M84" s="466"/>
      <c r="N84" s="466"/>
    </row>
    <row r="85" spans="1:14" x14ac:dyDescent="0.2">
      <c r="A85" s="466" t="s">
        <v>580</v>
      </c>
      <c r="B85" s="466"/>
      <c r="C85" s="466"/>
      <c r="D85" s="466"/>
      <c r="E85" s="466"/>
      <c r="F85" s="466"/>
      <c r="G85" s="466"/>
      <c r="H85" s="466"/>
      <c r="I85" s="466"/>
      <c r="J85" s="466"/>
      <c r="K85" s="466"/>
      <c r="L85" s="466"/>
      <c r="M85" s="466"/>
      <c r="N85" s="466"/>
    </row>
    <row r="86" spans="1:14" x14ac:dyDescent="0.2">
      <c r="A86" s="466" t="s">
        <v>581</v>
      </c>
      <c r="B86" s="466"/>
      <c r="C86" s="466"/>
      <c r="D86" s="466"/>
      <c r="E86" s="466"/>
      <c r="F86" s="466"/>
      <c r="G86" s="466"/>
      <c r="H86" s="466"/>
      <c r="I86" s="466"/>
      <c r="J86" s="466"/>
      <c r="K86" s="466"/>
      <c r="L86" s="466"/>
      <c r="M86" s="466"/>
      <c r="N86" s="466"/>
    </row>
    <row r="87" spans="1:14" x14ac:dyDescent="0.2">
      <c r="A87" s="466" t="s">
        <v>582</v>
      </c>
      <c r="B87" s="466"/>
      <c r="C87" s="466"/>
      <c r="D87" s="466"/>
      <c r="E87" s="466"/>
      <c r="F87" s="466"/>
      <c r="G87" s="466"/>
      <c r="H87" s="466"/>
      <c r="I87" s="466"/>
      <c r="J87" s="466"/>
      <c r="K87" s="466"/>
      <c r="L87" s="466"/>
      <c r="M87" s="466"/>
      <c r="N87" s="466"/>
    </row>
    <row r="88" spans="1:14" x14ac:dyDescent="0.2">
      <c r="A88" s="466" t="s">
        <v>583</v>
      </c>
      <c r="B88" s="466"/>
      <c r="C88" s="466"/>
      <c r="D88" s="466"/>
      <c r="E88" s="466"/>
      <c r="F88" s="466"/>
      <c r="G88" s="466"/>
      <c r="H88" s="466"/>
      <c r="I88" s="466"/>
      <c r="J88" s="466"/>
      <c r="K88" s="466"/>
      <c r="L88" s="466"/>
      <c r="M88" s="466"/>
      <c r="N88" s="466"/>
    </row>
    <row r="89" spans="1:14" ht="15" customHeight="1" x14ac:dyDescent="0.2">
      <c r="A89" s="466" t="s">
        <v>1074</v>
      </c>
      <c r="B89" s="466"/>
      <c r="C89" s="466"/>
      <c r="D89" s="466"/>
      <c r="E89" s="466"/>
      <c r="F89" s="466"/>
      <c r="G89" s="466"/>
      <c r="H89" s="466"/>
      <c r="I89" s="466"/>
      <c r="J89" s="466"/>
      <c r="K89" s="466"/>
      <c r="L89" s="466"/>
      <c r="M89" s="466"/>
      <c r="N89" s="466"/>
    </row>
    <row r="90" spans="1:14" x14ac:dyDescent="0.2">
      <c r="A90" s="466" t="s">
        <v>584</v>
      </c>
      <c r="B90" s="466"/>
      <c r="C90" s="466"/>
      <c r="D90" s="466"/>
      <c r="E90" s="466"/>
      <c r="F90" s="466"/>
      <c r="G90" s="466"/>
      <c r="H90" s="466"/>
      <c r="I90" s="466"/>
      <c r="J90" s="466"/>
      <c r="K90" s="466"/>
      <c r="L90" s="466"/>
      <c r="M90" s="466"/>
      <c r="N90" s="466"/>
    </row>
    <row r="91" spans="1:14" x14ac:dyDescent="0.2">
      <c r="A91" s="341"/>
      <c r="B91" s="36"/>
      <c r="C91" s="36"/>
      <c r="D91" s="36"/>
      <c r="E91" s="36"/>
      <c r="F91" s="36"/>
      <c r="G91" s="36"/>
      <c r="H91" s="36"/>
      <c r="I91" s="36"/>
      <c r="J91" s="36"/>
      <c r="K91" s="36"/>
      <c r="L91" s="36"/>
      <c r="M91" s="36"/>
      <c r="N91" s="36"/>
    </row>
    <row r="92" spans="1:14" ht="14.25" customHeight="1" x14ac:dyDescent="0.2">
      <c r="A92" s="36" t="s">
        <v>585</v>
      </c>
      <c r="B92" s="36"/>
      <c r="C92" s="36"/>
      <c r="D92" s="36"/>
      <c r="E92" s="36"/>
      <c r="F92" s="36"/>
      <c r="G92" s="36"/>
      <c r="H92" s="36"/>
      <c r="I92" s="36"/>
      <c r="J92" s="36"/>
      <c r="K92" s="36"/>
      <c r="L92" s="36"/>
      <c r="M92" s="36"/>
      <c r="N92" s="36"/>
    </row>
    <row r="93" spans="1:14" ht="15.75" x14ac:dyDescent="0.25">
      <c r="A93" s="206"/>
      <c r="B93" s="206"/>
      <c r="C93" s="206"/>
      <c r="D93" s="206"/>
      <c r="E93" s="206"/>
      <c r="F93" s="206"/>
      <c r="G93" s="206"/>
      <c r="H93" s="206"/>
      <c r="I93" s="206"/>
      <c r="J93" s="206"/>
      <c r="K93" s="206"/>
      <c r="L93" s="206"/>
      <c r="M93" s="206"/>
      <c r="N93" s="206"/>
    </row>
    <row r="94" spans="1:14" ht="15.75" x14ac:dyDescent="0.2">
      <c r="A94" s="481" t="s">
        <v>647</v>
      </c>
      <c r="B94" s="481"/>
      <c r="C94" s="481"/>
      <c r="D94" s="481"/>
      <c r="E94" s="481"/>
      <c r="F94" s="481"/>
      <c r="G94" s="481"/>
      <c r="H94" s="481"/>
      <c r="I94" s="481"/>
      <c r="J94" s="481"/>
      <c r="K94" s="481"/>
      <c r="L94" s="481"/>
      <c r="M94" s="481"/>
      <c r="N94" s="481"/>
    </row>
    <row r="95" spans="1:14" ht="15.75" x14ac:dyDescent="0.25">
      <c r="A95" s="482" t="s">
        <v>586</v>
      </c>
      <c r="B95" s="483"/>
      <c r="C95" s="484"/>
      <c r="D95" s="467" t="s">
        <v>587</v>
      </c>
      <c r="E95" s="468"/>
      <c r="F95" s="469"/>
      <c r="G95" s="467" t="s">
        <v>588</v>
      </c>
      <c r="H95" s="469"/>
      <c r="I95" s="479">
        <v>2012</v>
      </c>
      <c r="J95" s="504"/>
      <c r="K95" s="504"/>
      <c r="L95" s="480"/>
      <c r="M95" s="206"/>
      <c r="N95" s="206"/>
    </row>
    <row r="96" spans="1:14" x14ac:dyDescent="0.2">
      <c r="A96" s="485"/>
      <c r="B96" s="486"/>
      <c r="C96" s="487"/>
      <c r="D96" s="470"/>
      <c r="E96" s="471"/>
      <c r="F96" s="472"/>
      <c r="G96" s="470"/>
      <c r="H96" s="472"/>
      <c r="I96" s="505" t="s">
        <v>589</v>
      </c>
      <c r="J96" s="506"/>
      <c r="K96" s="505" t="s">
        <v>590</v>
      </c>
      <c r="L96" s="506"/>
    </row>
    <row r="97" spans="1:12" ht="29.25" customHeight="1" x14ac:dyDescent="0.2">
      <c r="A97" s="473" t="s">
        <v>591</v>
      </c>
      <c r="B97" s="474"/>
      <c r="C97" s="475"/>
      <c r="D97" s="476" t="s">
        <v>596</v>
      </c>
      <c r="E97" s="477"/>
      <c r="F97" s="478"/>
      <c r="G97" s="479" t="s">
        <v>600</v>
      </c>
      <c r="H97" s="480"/>
      <c r="I97" s="502">
        <v>1729019.2</v>
      </c>
      <c r="J97" s="503"/>
      <c r="K97" s="502">
        <v>3911834.8</v>
      </c>
      <c r="L97" s="503"/>
    </row>
    <row r="98" spans="1:12" ht="18" customHeight="1" x14ac:dyDescent="0.2">
      <c r="A98" s="473" t="s">
        <v>592</v>
      </c>
      <c r="B98" s="474"/>
      <c r="C98" s="475"/>
      <c r="D98" s="476" t="s">
        <v>597</v>
      </c>
      <c r="E98" s="477"/>
      <c r="F98" s="478"/>
      <c r="G98" s="479" t="s">
        <v>601</v>
      </c>
      <c r="H98" s="480"/>
      <c r="I98" s="502">
        <v>845663.6</v>
      </c>
      <c r="J98" s="503"/>
      <c r="K98" s="502">
        <v>155453.20000000001</v>
      </c>
      <c r="L98" s="503"/>
    </row>
    <row r="99" spans="1:12" ht="26.25" customHeight="1" x14ac:dyDescent="0.2">
      <c r="A99" s="496" t="s">
        <v>593</v>
      </c>
      <c r="B99" s="497"/>
      <c r="C99" s="498"/>
      <c r="D99" s="499" t="s">
        <v>598</v>
      </c>
      <c r="E99" s="500"/>
      <c r="F99" s="501"/>
      <c r="G99" s="494" t="s">
        <v>602</v>
      </c>
      <c r="H99" s="495"/>
      <c r="I99" s="502">
        <v>133784.9</v>
      </c>
      <c r="J99" s="503"/>
      <c r="K99" s="502">
        <v>595242.80000000005</v>
      </c>
      <c r="L99" s="503"/>
    </row>
    <row r="100" spans="1:12" ht="28.5" customHeight="1" x14ac:dyDescent="0.2">
      <c r="A100" s="473" t="s">
        <v>594</v>
      </c>
      <c r="B100" s="474"/>
      <c r="C100" s="475"/>
      <c r="D100" s="476" t="s">
        <v>323</v>
      </c>
      <c r="E100" s="477"/>
      <c r="F100" s="478"/>
      <c r="G100" s="479" t="s">
        <v>602</v>
      </c>
      <c r="H100" s="480"/>
      <c r="I100" s="502">
        <v>151089.29999999999</v>
      </c>
      <c r="J100" s="503"/>
      <c r="K100" s="502">
        <v>696126.6</v>
      </c>
      <c r="L100" s="503"/>
    </row>
    <row r="101" spans="1:12" ht="27" customHeight="1" x14ac:dyDescent="0.2">
      <c r="A101" s="488" t="s">
        <v>595</v>
      </c>
      <c r="B101" s="489"/>
      <c r="C101" s="490"/>
      <c r="D101" s="491" t="s">
        <v>599</v>
      </c>
      <c r="E101" s="492"/>
      <c r="F101" s="493"/>
      <c r="G101" s="494" t="s">
        <v>602</v>
      </c>
      <c r="H101" s="495"/>
      <c r="I101" s="502">
        <v>401279.8</v>
      </c>
      <c r="J101" s="503"/>
      <c r="K101" s="502">
        <v>212874.1</v>
      </c>
      <c r="L101" s="503"/>
    </row>
    <row r="102" spans="1:12" ht="31.5" customHeight="1" x14ac:dyDescent="0.2"/>
  </sheetData>
  <mergeCells count="115">
    <mergeCell ref="K99:L99"/>
    <mergeCell ref="I100:J100"/>
    <mergeCell ref="K100:L100"/>
    <mergeCell ref="A100:C100"/>
    <mergeCell ref="D100:F100"/>
    <mergeCell ref="G100:H100"/>
    <mergeCell ref="I101:J101"/>
    <mergeCell ref="K101:L101"/>
    <mergeCell ref="I95:L95"/>
    <mergeCell ref="I96:J96"/>
    <mergeCell ref="K96:L96"/>
    <mergeCell ref="I97:J97"/>
    <mergeCell ref="K97:L97"/>
    <mergeCell ref="I98:J98"/>
    <mergeCell ref="K98:L98"/>
    <mergeCell ref="I99:J99"/>
    <mergeCell ref="A101:C101"/>
    <mergeCell ref="D101:F101"/>
    <mergeCell ref="G101:H101"/>
    <mergeCell ref="A98:C98"/>
    <mergeCell ref="D98:F98"/>
    <mergeCell ref="G98:H98"/>
    <mergeCell ref="A99:C99"/>
    <mergeCell ref="D99:F99"/>
    <mergeCell ref="G99:H99"/>
    <mergeCell ref="D95:F96"/>
    <mergeCell ref="G95:H96"/>
    <mergeCell ref="A97:C97"/>
    <mergeCell ref="D97:F97"/>
    <mergeCell ref="G97:H97"/>
    <mergeCell ref="A90:N90"/>
    <mergeCell ref="A94:N94"/>
    <mergeCell ref="A95:C96"/>
    <mergeCell ref="A84:N84"/>
    <mergeCell ref="A85:N85"/>
    <mergeCell ref="A86:N86"/>
    <mergeCell ref="A87:N87"/>
    <mergeCell ref="A88:N88"/>
    <mergeCell ref="A89:N89"/>
    <mergeCell ref="A83:N83"/>
    <mergeCell ref="A6:N6"/>
    <mergeCell ref="A7:N7"/>
    <mergeCell ref="A8:N8"/>
    <mergeCell ref="A1:N1"/>
    <mergeCell ref="A2:N2"/>
    <mergeCell ref="A3:N3"/>
    <mergeCell ref="A4:N4"/>
    <mergeCell ref="A5:N5"/>
    <mergeCell ref="A78:N78"/>
    <mergeCell ref="A70:N70"/>
    <mergeCell ref="A71:N71"/>
    <mergeCell ref="A72:N72"/>
    <mergeCell ref="A73:N73"/>
    <mergeCell ref="A75:N75"/>
    <mergeCell ref="A68:N68"/>
    <mergeCell ref="A69:N69"/>
    <mergeCell ref="A79:N79"/>
    <mergeCell ref="A80:N80"/>
    <mergeCell ref="A81:N81"/>
    <mergeCell ref="A82:N82"/>
    <mergeCell ref="A57:N57"/>
    <mergeCell ref="A58:N58"/>
    <mergeCell ref="A59:N59"/>
    <mergeCell ref="A60:N60"/>
    <mergeCell ref="A62:N62"/>
    <mergeCell ref="A77:N77"/>
    <mergeCell ref="A63:N63"/>
    <mergeCell ref="A65:N65"/>
    <mergeCell ref="A66:N66"/>
    <mergeCell ref="A67:N67"/>
    <mergeCell ref="A51:N51"/>
    <mergeCell ref="A52:N52"/>
    <mergeCell ref="A53:N53"/>
    <mergeCell ref="A54:N54"/>
    <mergeCell ref="A55:N55"/>
    <mergeCell ref="A56:N56"/>
    <mergeCell ref="A45:N45"/>
    <mergeCell ref="A46:N46"/>
    <mergeCell ref="A47:N47"/>
    <mergeCell ref="A48:N48"/>
    <mergeCell ref="A49:N49"/>
    <mergeCell ref="A50:N50"/>
    <mergeCell ref="A39:N39"/>
    <mergeCell ref="A40:N40"/>
    <mergeCell ref="A41:N41"/>
    <mergeCell ref="A42:N42"/>
    <mergeCell ref="A43:N43"/>
    <mergeCell ref="A44:N44"/>
    <mergeCell ref="A33:N33"/>
    <mergeCell ref="A34:N34"/>
    <mergeCell ref="A35:N35"/>
    <mergeCell ref="A36:N36"/>
    <mergeCell ref="A37:N37"/>
    <mergeCell ref="A38:N38"/>
    <mergeCell ref="A27:N27"/>
    <mergeCell ref="A28:N28"/>
    <mergeCell ref="A29:N29"/>
    <mergeCell ref="A30:N30"/>
    <mergeCell ref="A31:N31"/>
    <mergeCell ref="A32:N32"/>
    <mergeCell ref="A21:N21"/>
    <mergeCell ref="A22:N22"/>
    <mergeCell ref="A23:N23"/>
    <mergeCell ref="A24:N24"/>
    <mergeCell ref="A25:N25"/>
    <mergeCell ref="A26:N26"/>
    <mergeCell ref="A10:N10"/>
    <mergeCell ref="A14:N14"/>
    <mergeCell ref="A16:N16"/>
    <mergeCell ref="A18:N18"/>
    <mergeCell ref="A19:N19"/>
    <mergeCell ref="A20:N20"/>
    <mergeCell ref="A11:N11"/>
    <mergeCell ref="A15:N15"/>
    <mergeCell ref="A12:N1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topLeftCell="A67" workbookViewId="0">
      <selection activeCell="K68" sqref="K68"/>
    </sheetView>
  </sheetViews>
  <sheetFormatPr defaultRowHeight="12.75" x14ac:dyDescent="0.2"/>
  <cols>
    <col min="1" max="1" width="7" customWidth="1"/>
    <col min="2" max="3" width="9.140625" customWidth="1"/>
    <col min="4" max="4" width="5.28515625" customWidth="1"/>
    <col min="5" max="5" width="7.42578125" hidden="1" customWidth="1"/>
    <col min="6" max="6" width="12" customWidth="1"/>
    <col min="7" max="7" width="12.85546875" customWidth="1"/>
    <col min="8" max="8" width="9.5703125" bestFit="1" customWidth="1"/>
    <col min="9" max="9" width="12.140625" customWidth="1"/>
    <col min="10" max="10" width="15.85546875" customWidth="1"/>
    <col min="11" max="11" width="36" customWidth="1"/>
  </cols>
  <sheetData>
    <row r="1" spans="1:14" ht="15.75" customHeight="1" x14ac:dyDescent="0.25">
      <c r="A1" s="511" t="s">
        <v>642</v>
      </c>
      <c r="B1" s="511"/>
      <c r="C1" s="511"/>
      <c r="D1" s="511"/>
      <c r="E1" s="511"/>
      <c r="F1" s="511"/>
      <c r="G1" s="511"/>
      <c r="H1" s="511"/>
      <c r="I1" s="511"/>
      <c r="J1" s="206"/>
      <c r="K1" s="206"/>
      <c r="L1" s="206"/>
      <c r="M1" s="206"/>
      <c r="N1" s="206"/>
    </row>
    <row r="2" spans="1:14" ht="26.25" customHeight="1" x14ac:dyDescent="0.25">
      <c r="A2" s="512" t="s">
        <v>307</v>
      </c>
      <c r="B2" s="512" t="s">
        <v>308</v>
      </c>
      <c r="C2" s="512"/>
      <c r="D2" s="512"/>
      <c r="E2" s="512"/>
      <c r="F2" s="512" t="s">
        <v>309</v>
      </c>
      <c r="G2" s="512" t="s">
        <v>310</v>
      </c>
      <c r="H2" s="512" t="s">
        <v>311</v>
      </c>
      <c r="I2" s="512"/>
      <c r="J2" s="512" t="s">
        <v>312</v>
      </c>
      <c r="K2" s="512" t="s">
        <v>313</v>
      </c>
      <c r="L2" s="206"/>
      <c r="M2" s="206"/>
      <c r="N2" s="206"/>
    </row>
    <row r="3" spans="1:14" ht="50.25" customHeight="1" x14ac:dyDescent="0.2">
      <c r="A3" s="512"/>
      <c r="B3" s="512"/>
      <c r="C3" s="512"/>
      <c r="D3" s="512"/>
      <c r="E3" s="512"/>
      <c r="F3" s="512"/>
      <c r="G3" s="512"/>
      <c r="H3" s="211" t="s">
        <v>314</v>
      </c>
      <c r="I3" s="211" t="s">
        <v>315</v>
      </c>
      <c r="J3" s="512"/>
      <c r="K3" s="512"/>
    </row>
    <row r="4" spans="1:14" x14ac:dyDescent="0.2">
      <c r="A4" s="508" t="s">
        <v>316</v>
      </c>
      <c r="B4" s="509"/>
      <c r="C4" s="509"/>
      <c r="D4" s="509"/>
      <c r="E4" s="509"/>
      <c r="F4" s="509"/>
      <c r="G4" s="509"/>
      <c r="H4" s="509"/>
      <c r="I4" s="509"/>
      <c r="J4" s="509"/>
      <c r="K4" s="510"/>
    </row>
    <row r="5" spans="1:14" ht="22.5" x14ac:dyDescent="0.2">
      <c r="A5" s="208">
        <v>1</v>
      </c>
      <c r="B5" s="507" t="s">
        <v>317</v>
      </c>
      <c r="C5" s="507"/>
      <c r="D5" s="507"/>
      <c r="E5" s="507"/>
      <c r="F5" s="212">
        <v>365209.59999999998</v>
      </c>
      <c r="G5" s="208" t="s">
        <v>318</v>
      </c>
      <c r="H5" s="213">
        <v>100</v>
      </c>
      <c r="I5" s="212">
        <v>365209.59999999998</v>
      </c>
      <c r="J5" s="209" t="s">
        <v>319</v>
      </c>
      <c r="K5" s="209" t="s">
        <v>320</v>
      </c>
    </row>
    <row r="6" spans="1:14" ht="48" customHeight="1" x14ac:dyDescent="0.2">
      <c r="A6" s="208">
        <v>2</v>
      </c>
      <c r="B6" s="507" t="s">
        <v>321</v>
      </c>
      <c r="C6" s="507"/>
      <c r="D6" s="507"/>
      <c r="E6" s="507"/>
      <c r="F6" s="212">
        <v>480083.48</v>
      </c>
      <c r="G6" s="208" t="s">
        <v>318</v>
      </c>
      <c r="H6" s="213">
        <v>100</v>
      </c>
      <c r="I6" s="212">
        <v>480083.48</v>
      </c>
      <c r="J6" s="209" t="s">
        <v>319</v>
      </c>
      <c r="K6" s="209" t="s">
        <v>322</v>
      </c>
    </row>
    <row r="7" spans="1:14" ht="47.25" customHeight="1" x14ac:dyDescent="0.2">
      <c r="A7" s="208">
        <v>3</v>
      </c>
      <c r="B7" s="507" t="s">
        <v>323</v>
      </c>
      <c r="C7" s="507"/>
      <c r="D7" s="507"/>
      <c r="E7" s="507"/>
      <c r="F7" s="212">
        <v>973240.4</v>
      </c>
      <c r="G7" s="208" t="s">
        <v>318</v>
      </c>
      <c r="H7" s="213">
        <v>100</v>
      </c>
      <c r="I7" s="212">
        <v>973240.4</v>
      </c>
      <c r="J7" s="209" t="s">
        <v>324</v>
      </c>
      <c r="K7" s="209" t="s">
        <v>507</v>
      </c>
    </row>
    <row r="8" spans="1:14" x14ac:dyDescent="0.2">
      <c r="A8" s="208">
        <v>4</v>
      </c>
      <c r="B8" s="507" t="s">
        <v>325</v>
      </c>
      <c r="C8" s="507"/>
      <c r="D8" s="507"/>
      <c r="E8" s="507"/>
      <c r="F8" s="212">
        <v>75</v>
      </c>
      <c r="G8" s="208" t="s">
        <v>318</v>
      </c>
      <c r="H8" s="213">
        <v>100</v>
      </c>
      <c r="I8" s="212">
        <v>75</v>
      </c>
      <c r="J8" s="210" t="s">
        <v>326</v>
      </c>
      <c r="K8" s="210" t="s">
        <v>327</v>
      </c>
    </row>
    <row r="9" spans="1:14" ht="48" customHeight="1" x14ac:dyDescent="0.2">
      <c r="A9" s="208">
        <v>5</v>
      </c>
      <c r="B9" s="507" t="s">
        <v>328</v>
      </c>
      <c r="C9" s="507"/>
      <c r="D9" s="507"/>
      <c r="E9" s="507"/>
      <c r="F9" s="212">
        <v>200100</v>
      </c>
      <c r="G9" s="208" t="s">
        <v>318</v>
      </c>
      <c r="H9" s="213">
        <v>100</v>
      </c>
      <c r="I9" s="212">
        <v>200100</v>
      </c>
      <c r="J9" s="209" t="s">
        <v>319</v>
      </c>
      <c r="K9" s="209" t="s">
        <v>508</v>
      </c>
    </row>
    <row r="10" spans="1:14" ht="23.25" customHeight="1" x14ac:dyDescent="0.2">
      <c r="A10" s="208">
        <v>6</v>
      </c>
      <c r="B10" s="507" t="s">
        <v>329</v>
      </c>
      <c r="C10" s="507"/>
      <c r="D10" s="507"/>
      <c r="E10" s="507"/>
      <c r="F10" s="212">
        <v>1800000</v>
      </c>
      <c r="G10" s="208" t="s">
        <v>318</v>
      </c>
      <c r="H10" s="213">
        <v>100</v>
      </c>
      <c r="I10" s="212">
        <v>1800000</v>
      </c>
      <c r="J10" s="209" t="s">
        <v>324</v>
      </c>
      <c r="K10" s="209" t="s">
        <v>330</v>
      </c>
    </row>
    <row r="11" spans="1:14" ht="24" customHeight="1" x14ac:dyDescent="0.2">
      <c r="A11" s="208">
        <v>7</v>
      </c>
      <c r="B11" s="507" t="s">
        <v>331</v>
      </c>
      <c r="C11" s="507"/>
      <c r="D11" s="507"/>
      <c r="E11" s="507"/>
      <c r="F11" s="212">
        <v>3390874.4</v>
      </c>
      <c r="G11" s="208" t="s">
        <v>318</v>
      </c>
      <c r="H11" s="213">
        <v>100</v>
      </c>
      <c r="I11" s="212">
        <v>3390874.4</v>
      </c>
      <c r="J11" s="209" t="s">
        <v>324</v>
      </c>
      <c r="K11" s="209" t="s">
        <v>330</v>
      </c>
    </row>
    <row r="12" spans="1:14" ht="22.5" x14ac:dyDescent="0.2">
      <c r="A12" s="208">
        <v>8</v>
      </c>
      <c r="B12" s="507" t="s">
        <v>332</v>
      </c>
      <c r="C12" s="507"/>
      <c r="D12" s="507"/>
      <c r="E12" s="507"/>
      <c r="F12" s="212">
        <v>600000</v>
      </c>
      <c r="G12" s="208" t="s">
        <v>318</v>
      </c>
      <c r="H12" s="213">
        <v>100</v>
      </c>
      <c r="I12" s="212">
        <v>600000</v>
      </c>
      <c r="J12" s="209" t="s">
        <v>324</v>
      </c>
      <c r="K12" s="209" t="s">
        <v>333</v>
      </c>
    </row>
    <row r="13" spans="1:14" ht="24.75" customHeight="1" x14ac:dyDescent="0.2">
      <c r="A13" s="208">
        <v>9</v>
      </c>
      <c r="B13" s="507" t="s">
        <v>334</v>
      </c>
      <c r="C13" s="507"/>
      <c r="D13" s="507"/>
      <c r="E13" s="507"/>
      <c r="F13" s="212">
        <v>180000</v>
      </c>
      <c r="G13" s="208" t="s">
        <v>318</v>
      </c>
      <c r="H13" s="213">
        <v>100</v>
      </c>
      <c r="I13" s="212">
        <v>180000</v>
      </c>
      <c r="J13" s="209" t="s">
        <v>324</v>
      </c>
      <c r="K13" s="209" t="s">
        <v>330</v>
      </c>
    </row>
    <row r="14" spans="1:14" ht="22.5" x14ac:dyDescent="0.2">
      <c r="A14" s="208">
        <v>10</v>
      </c>
      <c r="B14" s="507" t="s">
        <v>335</v>
      </c>
      <c r="C14" s="507"/>
      <c r="D14" s="507"/>
      <c r="E14" s="507"/>
      <c r="F14" s="212">
        <v>500000</v>
      </c>
      <c r="G14" s="208" t="s">
        <v>318</v>
      </c>
      <c r="H14" s="213">
        <v>100</v>
      </c>
      <c r="I14" s="212">
        <v>500000</v>
      </c>
      <c r="J14" s="209" t="s">
        <v>324</v>
      </c>
      <c r="K14" s="209" t="s">
        <v>336</v>
      </c>
    </row>
    <row r="15" spans="1:14" ht="36.75" customHeight="1" x14ac:dyDescent="0.2">
      <c r="A15" s="208">
        <v>11</v>
      </c>
      <c r="B15" s="507" t="s">
        <v>337</v>
      </c>
      <c r="C15" s="507"/>
      <c r="D15" s="507"/>
      <c r="E15" s="507"/>
      <c r="F15" s="212">
        <v>150100</v>
      </c>
      <c r="G15" s="208" t="s">
        <v>318</v>
      </c>
      <c r="H15" s="213">
        <v>100</v>
      </c>
      <c r="I15" s="212">
        <v>150100</v>
      </c>
      <c r="J15" s="209" t="s">
        <v>324</v>
      </c>
      <c r="K15" s="209" t="s">
        <v>338</v>
      </c>
    </row>
    <row r="16" spans="1:14" ht="48.75" customHeight="1" x14ac:dyDescent="0.2">
      <c r="A16" s="208">
        <v>12</v>
      </c>
      <c r="B16" s="507" t="s">
        <v>339</v>
      </c>
      <c r="C16" s="507"/>
      <c r="D16" s="507"/>
      <c r="E16" s="507"/>
      <c r="F16" s="212">
        <v>10000</v>
      </c>
      <c r="G16" s="208" t="s">
        <v>318</v>
      </c>
      <c r="H16" s="213">
        <v>100</v>
      </c>
      <c r="I16" s="212">
        <v>10000</v>
      </c>
      <c r="J16" s="209" t="s">
        <v>324</v>
      </c>
      <c r="K16" s="209" t="s">
        <v>340</v>
      </c>
    </row>
    <row r="17" spans="1:11" ht="22.5" x14ac:dyDescent="0.2">
      <c r="A17" s="208">
        <v>13</v>
      </c>
      <c r="B17" s="507" t="s">
        <v>341</v>
      </c>
      <c r="C17" s="507"/>
      <c r="D17" s="507"/>
      <c r="E17" s="507"/>
      <c r="F17" s="212">
        <v>10000</v>
      </c>
      <c r="G17" s="208" t="s">
        <v>318</v>
      </c>
      <c r="H17" s="213">
        <v>100</v>
      </c>
      <c r="I17" s="212">
        <v>10000</v>
      </c>
      <c r="J17" s="209" t="s">
        <v>342</v>
      </c>
      <c r="K17" s="209" t="s">
        <v>343</v>
      </c>
    </row>
    <row r="18" spans="1:11" ht="33.75" x14ac:dyDescent="0.2">
      <c r="A18" s="208">
        <v>14</v>
      </c>
      <c r="B18" s="507" t="s">
        <v>344</v>
      </c>
      <c r="C18" s="507"/>
      <c r="D18" s="507"/>
      <c r="E18" s="507"/>
      <c r="F18" s="212">
        <v>1440.07</v>
      </c>
      <c r="G18" s="208" t="s">
        <v>318</v>
      </c>
      <c r="H18" s="213">
        <v>100</v>
      </c>
      <c r="I18" s="212">
        <v>1440.07</v>
      </c>
      <c r="J18" s="209" t="s">
        <v>319</v>
      </c>
      <c r="K18" s="209" t="s">
        <v>345</v>
      </c>
    </row>
    <row r="19" spans="1:11" ht="38.25" customHeight="1" x14ac:dyDescent="0.2">
      <c r="A19" s="208">
        <v>15</v>
      </c>
      <c r="B19" s="507" t="s">
        <v>346</v>
      </c>
      <c r="C19" s="507"/>
      <c r="D19" s="507"/>
      <c r="E19" s="507"/>
      <c r="F19" s="212">
        <v>10000</v>
      </c>
      <c r="G19" s="208" t="s">
        <v>318</v>
      </c>
      <c r="H19" s="213">
        <v>100</v>
      </c>
      <c r="I19" s="212">
        <v>10000</v>
      </c>
      <c r="J19" s="209" t="s">
        <v>347</v>
      </c>
      <c r="K19" s="209" t="s">
        <v>348</v>
      </c>
    </row>
    <row r="20" spans="1:11" ht="22.5" x14ac:dyDescent="0.2">
      <c r="A20" s="208">
        <v>16</v>
      </c>
      <c r="B20" s="507" t="s">
        <v>349</v>
      </c>
      <c r="C20" s="507"/>
      <c r="D20" s="507"/>
      <c r="E20" s="507"/>
      <c r="F20" s="212">
        <v>1500</v>
      </c>
      <c r="G20" s="208" t="s">
        <v>318</v>
      </c>
      <c r="H20" s="213">
        <v>100</v>
      </c>
      <c r="I20" s="212">
        <v>1500</v>
      </c>
      <c r="J20" s="209" t="s">
        <v>319</v>
      </c>
      <c r="K20" s="209" t="s">
        <v>350</v>
      </c>
    </row>
    <row r="21" spans="1:11" ht="22.5" x14ac:dyDescent="0.2">
      <c r="A21" s="208">
        <v>17</v>
      </c>
      <c r="B21" s="507" t="s">
        <v>351</v>
      </c>
      <c r="C21" s="507"/>
      <c r="D21" s="507"/>
      <c r="E21" s="507"/>
      <c r="F21" s="212">
        <v>2000000</v>
      </c>
      <c r="G21" s="208" t="s">
        <v>318</v>
      </c>
      <c r="H21" s="213">
        <v>100</v>
      </c>
      <c r="I21" s="212">
        <v>2000000</v>
      </c>
      <c r="J21" s="209" t="s">
        <v>352</v>
      </c>
      <c r="K21" s="209" t="s">
        <v>353</v>
      </c>
    </row>
    <row r="22" spans="1:11" ht="48" customHeight="1" x14ac:dyDescent="0.2">
      <c r="A22" s="208">
        <v>18</v>
      </c>
      <c r="B22" s="507" t="s">
        <v>354</v>
      </c>
      <c r="C22" s="507"/>
      <c r="D22" s="507"/>
      <c r="E22" s="507"/>
      <c r="F22" s="212">
        <v>10</v>
      </c>
      <c r="G22" s="208" t="s">
        <v>318</v>
      </c>
      <c r="H22" s="213">
        <v>100</v>
      </c>
      <c r="I22" s="212">
        <v>10</v>
      </c>
      <c r="J22" s="210" t="s">
        <v>355</v>
      </c>
      <c r="K22" s="210" t="s">
        <v>356</v>
      </c>
    </row>
    <row r="23" spans="1:11" ht="22.5" x14ac:dyDescent="0.2">
      <c r="A23" s="208">
        <v>19</v>
      </c>
      <c r="B23" s="507" t="s">
        <v>357</v>
      </c>
      <c r="C23" s="507"/>
      <c r="D23" s="507"/>
      <c r="E23" s="507"/>
      <c r="F23" s="212">
        <v>37577.9</v>
      </c>
      <c r="G23" s="208" t="s">
        <v>318</v>
      </c>
      <c r="H23" s="213">
        <v>100</v>
      </c>
      <c r="I23" s="212">
        <v>37577.9</v>
      </c>
      <c r="J23" s="209" t="s">
        <v>324</v>
      </c>
      <c r="K23" s="209" t="s">
        <v>1066</v>
      </c>
    </row>
    <row r="24" spans="1:11" ht="22.5" x14ac:dyDescent="0.2">
      <c r="A24" s="208">
        <v>20</v>
      </c>
      <c r="B24" s="507" t="s">
        <v>358</v>
      </c>
      <c r="C24" s="507"/>
      <c r="D24" s="507"/>
      <c r="E24" s="507"/>
      <c r="F24" s="212">
        <v>10</v>
      </c>
      <c r="G24" s="208" t="s">
        <v>318</v>
      </c>
      <c r="H24" s="213">
        <v>100</v>
      </c>
      <c r="I24" s="212">
        <v>10</v>
      </c>
      <c r="J24" s="210" t="s">
        <v>319</v>
      </c>
      <c r="K24" s="210" t="s">
        <v>359</v>
      </c>
    </row>
    <row r="25" spans="1:11" ht="48" customHeight="1" x14ac:dyDescent="0.2">
      <c r="A25" s="208">
        <v>21</v>
      </c>
      <c r="B25" s="507" t="s">
        <v>360</v>
      </c>
      <c r="C25" s="507"/>
      <c r="D25" s="507"/>
      <c r="E25" s="507"/>
      <c r="F25" s="212">
        <v>1391943.24</v>
      </c>
      <c r="G25" s="208" t="s">
        <v>318</v>
      </c>
      <c r="H25" s="213">
        <v>100</v>
      </c>
      <c r="I25" s="212">
        <v>1391943.24</v>
      </c>
      <c r="J25" s="209" t="s">
        <v>324</v>
      </c>
      <c r="K25" s="209" t="s">
        <v>361</v>
      </c>
    </row>
    <row r="26" spans="1:11" ht="22.5" x14ac:dyDescent="0.2">
      <c r="A26" s="208">
        <v>22</v>
      </c>
      <c r="B26" s="507" t="s">
        <v>362</v>
      </c>
      <c r="C26" s="507"/>
      <c r="D26" s="507"/>
      <c r="E26" s="507"/>
      <c r="F26" s="212">
        <v>30000</v>
      </c>
      <c r="G26" s="208" t="s">
        <v>318</v>
      </c>
      <c r="H26" s="213">
        <v>100</v>
      </c>
      <c r="I26" s="212">
        <v>30000</v>
      </c>
      <c r="J26" s="209" t="s">
        <v>324</v>
      </c>
      <c r="K26" s="209" t="s">
        <v>363</v>
      </c>
    </row>
    <row r="27" spans="1:11" ht="22.5" x14ac:dyDescent="0.2">
      <c r="A27" s="208">
        <v>23</v>
      </c>
      <c r="B27" s="507" t="s">
        <v>364</v>
      </c>
      <c r="C27" s="507"/>
      <c r="D27" s="507"/>
      <c r="E27" s="507"/>
      <c r="F27" s="212">
        <v>10</v>
      </c>
      <c r="G27" s="208" t="s">
        <v>318</v>
      </c>
      <c r="H27" s="213">
        <v>100</v>
      </c>
      <c r="I27" s="212">
        <v>10</v>
      </c>
      <c r="J27" s="210" t="s">
        <v>319</v>
      </c>
      <c r="K27" s="210" t="s">
        <v>365</v>
      </c>
    </row>
    <row r="28" spans="1:11" ht="22.5" x14ac:dyDescent="0.2">
      <c r="A28" s="208">
        <v>24</v>
      </c>
      <c r="B28" s="507" t="s">
        <v>366</v>
      </c>
      <c r="C28" s="507"/>
      <c r="D28" s="507"/>
      <c r="E28" s="507"/>
      <c r="F28" s="212">
        <v>79401.7</v>
      </c>
      <c r="G28" s="208" t="s">
        <v>318</v>
      </c>
      <c r="H28" s="213">
        <v>100</v>
      </c>
      <c r="I28" s="212">
        <v>79401.7</v>
      </c>
      <c r="J28" s="209" t="s">
        <v>319</v>
      </c>
      <c r="K28" s="209" t="s">
        <v>336</v>
      </c>
    </row>
    <row r="29" spans="1:11" ht="45" x14ac:dyDescent="0.2">
      <c r="A29" s="208">
        <v>25</v>
      </c>
      <c r="B29" s="507" t="s">
        <v>367</v>
      </c>
      <c r="C29" s="507"/>
      <c r="D29" s="507"/>
      <c r="E29" s="507"/>
      <c r="F29" s="212">
        <v>10</v>
      </c>
      <c r="G29" s="208" t="s">
        <v>318</v>
      </c>
      <c r="H29" s="213">
        <v>100</v>
      </c>
      <c r="I29" s="212">
        <v>10</v>
      </c>
      <c r="J29" s="210" t="s">
        <v>319</v>
      </c>
      <c r="K29" s="210" t="s">
        <v>1067</v>
      </c>
    </row>
    <row r="30" spans="1:11" ht="47.25" customHeight="1" x14ac:dyDescent="0.2">
      <c r="A30" s="208">
        <v>26</v>
      </c>
      <c r="B30" s="507" t="s">
        <v>368</v>
      </c>
      <c r="C30" s="507"/>
      <c r="D30" s="507"/>
      <c r="E30" s="507"/>
      <c r="F30" s="212">
        <v>10901</v>
      </c>
      <c r="G30" s="208" t="s">
        <v>369</v>
      </c>
      <c r="H30" s="213">
        <v>100</v>
      </c>
      <c r="I30" s="212">
        <v>10901</v>
      </c>
      <c r="J30" s="209" t="s">
        <v>370</v>
      </c>
      <c r="K30" s="209" t="s">
        <v>1068</v>
      </c>
    </row>
    <row r="31" spans="1:11" ht="22.5" x14ac:dyDescent="0.2">
      <c r="A31" s="208">
        <v>27</v>
      </c>
      <c r="B31" s="507" t="s">
        <v>371</v>
      </c>
      <c r="C31" s="507"/>
      <c r="D31" s="507"/>
      <c r="E31" s="507"/>
      <c r="F31" s="212">
        <v>5</v>
      </c>
      <c r="G31" s="208" t="s">
        <v>372</v>
      </c>
      <c r="H31" s="213">
        <v>100</v>
      </c>
      <c r="I31" s="212">
        <v>5</v>
      </c>
      <c r="J31" s="210" t="s">
        <v>373</v>
      </c>
      <c r="K31" s="210" t="s">
        <v>374</v>
      </c>
    </row>
    <row r="32" spans="1:11" ht="33.75" x14ac:dyDescent="0.2">
      <c r="A32" s="208">
        <v>28</v>
      </c>
      <c r="B32" s="507" t="s">
        <v>375</v>
      </c>
      <c r="C32" s="507"/>
      <c r="D32" s="507"/>
      <c r="E32" s="507"/>
      <c r="F32" s="212">
        <v>97.7</v>
      </c>
      <c r="G32" s="208" t="s">
        <v>318</v>
      </c>
      <c r="H32" s="213">
        <v>100</v>
      </c>
      <c r="I32" s="212">
        <v>97.7</v>
      </c>
      <c r="J32" s="210" t="s">
        <v>376</v>
      </c>
      <c r="K32" s="210" t="s">
        <v>386</v>
      </c>
    </row>
    <row r="33" spans="1:11" ht="33.75" x14ac:dyDescent="0.2">
      <c r="A33" s="208">
        <v>29</v>
      </c>
      <c r="B33" s="507" t="s">
        <v>377</v>
      </c>
      <c r="C33" s="507"/>
      <c r="D33" s="507"/>
      <c r="E33" s="507"/>
      <c r="F33" s="212">
        <v>29000</v>
      </c>
      <c r="G33" s="208" t="s">
        <v>318</v>
      </c>
      <c r="H33" s="213">
        <v>100</v>
      </c>
      <c r="I33" s="212">
        <v>29000</v>
      </c>
      <c r="J33" s="209" t="s">
        <v>378</v>
      </c>
      <c r="K33" s="209" t="s">
        <v>379</v>
      </c>
    </row>
    <row r="34" spans="1:11" ht="36.75" customHeight="1" x14ac:dyDescent="0.2">
      <c r="A34" s="208">
        <v>30</v>
      </c>
      <c r="B34" s="507" t="s">
        <v>380</v>
      </c>
      <c r="C34" s="507"/>
      <c r="D34" s="507"/>
      <c r="E34" s="507"/>
      <c r="F34" s="212">
        <v>169.28</v>
      </c>
      <c r="G34" s="208" t="s">
        <v>318</v>
      </c>
      <c r="H34" s="213">
        <v>100</v>
      </c>
      <c r="I34" s="212">
        <v>169.28</v>
      </c>
      <c r="J34" s="210" t="s">
        <v>352</v>
      </c>
      <c r="K34" s="210" t="s">
        <v>381</v>
      </c>
    </row>
    <row r="35" spans="1:11" ht="36" customHeight="1" x14ac:dyDescent="0.2">
      <c r="A35" s="208">
        <v>31</v>
      </c>
      <c r="B35" s="507" t="s">
        <v>382</v>
      </c>
      <c r="C35" s="507"/>
      <c r="D35" s="507"/>
      <c r="E35" s="507"/>
      <c r="F35" s="212">
        <v>10</v>
      </c>
      <c r="G35" s="208" t="s">
        <v>318</v>
      </c>
      <c r="H35" s="213">
        <v>100</v>
      </c>
      <c r="I35" s="212">
        <v>10</v>
      </c>
      <c r="J35" s="210" t="s">
        <v>383</v>
      </c>
      <c r="K35" s="210" t="s">
        <v>509</v>
      </c>
    </row>
    <row r="36" spans="1:11" ht="33.75" customHeight="1" x14ac:dyDescent="0.2">
      <c r="A36" s="208">
        <v>32</v>
      </c>
      <c r="B36" s="507" t="s">
        <v>384</v>
      </c>
      <c r="C36" s="507"/>
      <c r="D36" s="507"/>
      <c r="E36" s="507"/>
      <c r="F36" s="212">
        <v>10</v>
      </c>
      <c r="G36" s="208" t="s">
        <v>318</v>
      </c>
      <c r="H36" s="213">
        <v>100</v>
      </c>
      <c r="I36" s="212">
        <v>10</v>
      </c>
      <c r="J36" s="210" t="s">
        <v>385</v>
      </c>
      <c r="K36" s="210" t="s">
        <v>386</v>
      </c>
    </row>
    <row r="37" spans="1:11" ht="24.75" customHeight="1" x14ac:dyDescent="0.2">
      <c r="A37" s="208">
        <v>33</v>
      </c>
      <c r="B37" s="507" t="s">
        <v>387</v>
      </c>
      <c r="C37" s="507"/>
      <c r="D37" s="507"/>
      <c r="E37" s="507"/>
      <c r="F37" s="212">
        <v>550</v>
      </c>
      <c r="G37" s="208" t="s">
        <v>388</v>
      </c>
      <c r="H37" s="213">
        <v>100</v>
      </c>
      <c r="I37" s="212">
        <v>550</v>
      </c>
      <c r="J37" s="210" t="s">
        <v>389</v>
      </c>
      <c r="K37" s="210" t="s">
        <v>390</v>
      </c>
    </row>
    <row r="38" spans="1:11" ht="24.75" customHeight="1" x14ac:dyDescent="0.2">
      <c r="A38" s="208">
        <v>34</v>
      </c>
      <c r="B38" s="507" t="s">
        <v>391</v>
      </c>
      <c r="C38" s="507"/>
      <c r="D38" s="507"/>
      <c r="E38" s="507"/>
      <c r="F38" s="212">
        <v>4473.72</v>
      </c>
      <c r="G38" s="208" t="s">
        <v>388</v>
      </c>
      <c r="H38" s="213">
        <v>100</v>
      </c>
      <c r="I38" s="212">
        <v>4473.72</v>
      </c>
      <c r="J38" s="209" t="s">
        <v>392</v>
      </c>
      <c r="K38" s="209" t="s">
        <v>393</v>
      </c>
    </row>
    <row r="39" spans="1:11" ht="23.25" customHeight="1" x14ac:dyDescent="0.2">
      <c r="A39" s="208">
        <v>35</v>
      </c>
      <c r="B39" s="507" t="s">
        <v>394</v>
      </c>
      <c r="C39" s="507"/>
      <c r="D39" s="507"/>
      <c r="E39" s="507"/>
      <c r="F39" s="212">
        <v>350000</v>
      </c>
      <c r="G39" s="208" t="s">
        <v>318</v>
      </c>
      <c r="H39" s="213">
        <v>99</v>
      </c>
      <c r="I39" s="212">
        <v>346500</v>
      </c>
      <c r="J39" s="209" t="s">
        <v>319</v>
      </c>
      <c r="K39" s="209" t="s">
        <v>395</v>
      </c>
    </row>
    <row r="40" spans="1:11" ht="33.75" customHeight="1" x14ac:dyDescent="0.2">
      <c r="A40" s="208">
        <v>36</v>
      </c>
      <c r="B40" s="507" t="s">
        <v>396</v>
      </c>
      <c r="C40" s="507"/>
      <c r="D40" s="507"/>
      <c r="E40" s="507"/>
      <c r="F40" s="212">
        <v>11000</v>
      </c>
      <c r="G40" s="208" t="s">
        <v>318</v>
      </c>
      <c r="H40" s="213">
        <v>99</v>
      </c>
      <c r="I40" s="212">
        <v>10890</v>
      </c>
      <c r="J40" s="209" t="s">
        <v>397</v>
      </c>
      <c r="K40" s="209" t="s">
        <v>398</v>
      </c>
    </row>
    <row r="41" spans="1:11" ht="33.75" x14ac:dyDescent="0.2">
      <c r="A41" s="208">
        <v>37</v>
      </c>
      <c r="B41" s="507" t="s">
        <v>399</v>
      </c>
      <c r="C41" s="507"/>
      <c r="D41" s="507"/>
      <c r="E41" s="507"/>
      <c r="F41" s="212">
        <v>164339.15</v>
      </c>
      <c r="G41" s="208" t="s">
        <v>318</v>
      </c>
      <c r="H41" s="213">
        <v>97.487799999999993</v>
      </c>
      <c r="I41" s="212">
        <v>160210.54</v>
      </c>
      <c r="J41" s="209" t="s">
        <v>397</v>
      </c>
      <c r="K41" s="209" t="s">
        <v>510</v>
      </c>
    </row>
    <row r="42" spans="1:11" ht="45" customHeight="1" x14ac:dyDescent="0.2">
      <c r="A42" s="208">
        <v>38</v>
      </c>
      <c r="B42" s="507" t="s">
        <v>400</v>
      </c>
      <c r="C42" s="507"/>
      <c r="D42" s="507"/>
      <c r="E42" s="507"/>
      <c r="F42" s="212">
        <v>3000</v>
      </c>
      <c r="G42" s="208" t="s">
        <v>318</v>
      </c>
      <c r="H42" s="213">
        <v>95.661000000000001</v>
      </c>
      <c r="I42" s="212">
        <v>2869.82</v>
      </c>
      <c r="J42" s="209" t="s">
        <v>324</v>
      </c>
      <c r="K42" s="209" t="s">
        <v>1069</v>
      </c>
    </row>
    <row r="43" spans="1:11" ht="22.5" x14ac:dyDescent="0.2">
      <c r="A43" s="208">
        <v>39</v>
      </c>
      <c r="B43" s="507" t="s">
        <v>401</v>
      </c>
      <c r="C43" s="507"/>
      <c r="D43" s="507"/>
      <c r="E43" s="507"/>
      <c r="F43" s="212">
        <v>17669.07</v>
      </c>
      <c r="G43" s="208" t="s">
        <v>318</v>
      </c>
      <c r="H43" s="213">
        <v>94.780600000000007</v>
      </c>
      <c r="I43" s="212">
        <v>16746.849999999999</v>
      </c>
      <c r="J43" s="209" t="s">
        <v>402</v>
      </c>
      <c r="K43" s="209" t="s">
        <v>403</v>
      </c>
    </row>
    <row r="44" spans="1:11" x14ac:dyDescent="0.2">
      <c r="A44" s="208">
        <v>40</v>
      </c>
      <c r="B44" s="507" t="s">
        <v>404</v>
      </c>
      <c r="C44" s="507"/>
      <c r="D44" s="507"/>
      <c r="E44" s="507"/>
      <c r="F44" s="212">
        <v>240581.7</v>
      </c>
      <c r="G44" s="208" t="s">
        <v>318</v>
      </c>
      <c r="H44" s="213">
        <v>90</v>
      </c>
      <c r="I44" s="212">
        <v>216523.5</v>
      </c>
      <c r="J44" s="209" t="s">
        <v>405</v>
      </c>
      <c r="K44" s="209" t="s">
        <v>494</v>
      </c>
    </row>
    <row r="45" spans="1:11" ht="22.5" x14ac:dyDescent="0.2">
      <c r="A45" s="208">
        <v>41</v>
      </c>
      <c r="B45" s="507" t="s">
        <v>406</v>
      </c>
      <c r="C45" s="507"/>
      <c r="D45" s="507"/>
      <c r="E45" s="507"/>
      <c r="F45" s="212">
        <v>6.85</v>
      </c>
      <c r="G45" s="208" t="s">
        <v>318</v>
      </c>
      <c r="H45" s="213">
        <v>62.7</v>
      </c>
      <c r="I45" s="212">
        <v>4.29</v>
      </c>
      <c r="J45" s="210" t="s">
        <v>407</v>
      </c>
      <c r="K45" s="210" t="s">
        <v>436</v>
      </c>
    </row>
    <row r="46" spans="1:11" ht="22.5" x14ac:dyDescent="0.2">
      <c r="A46" s="208">
        <v>42</v>
      </c>
      <c r="B46" s="507" t="s">
        <v>408</v>
      </c>
      <c r="C46" s="507"/>
      <c r="D46" s="507"/>
      <c r="E46" s="507"/>
      <c r="F46" s="212">
        <v>65</v>
      </c>
      <c r="G46" s="208" t="s">
        <v>318</v>
      </c>
      <c r="H46" s="213">
        <v>57.42</v>
      </c>
      <c r="I46" s="212">
        <v>37.32</v>
      </c>
      <c r="J46" s="210" t="s">
        <v>409</v>
      </c>
      <c r="K46" s="210" t="s">
        <v>410</v>
      </c>
    </row>
    <row r="47" spans="1:11" ht="33.75" x14ac:dyDescent="0.2">
      <c r="A47" s="208">
        <v>43</v>
      </c>
      <c r="B47" s="507" t="s">
        <v>411</v>
      </c>
      <c r="C47" s="507"/>
      <c r="D47" s="507"/>
      <c r="E47" s="507"/>
      <c r="F47" s="212">
        <v>1.81</v>
      </c>
      <c r="G47" s="208" t="s">
        <v>412</v>
      </c>
      <c r="H47" s="213">
        <v>55.919899999999998</v>
      </c>
      <c r="I47" s="212">
        <v>1.01</v>
      </c>
      <c r="J47" s="210" t="s">
        <v>413</v>
      </c>
      <c r="K47" s="210" t="s">
        <v>414</v>
      </c>
    </row>
    <row r="48" spans="1:11" ht="22.5" x14ac:dyDescent="0.2">
      <c r="A48" s="208">
        <v>44</v>
      </c>
      <c r="B48" s="507" t="s">
        <v>415</v>
      </c>
      <c r="C48" s="507"/>
      <c r="D48" s="507"/>
      <c r="E48" s="507"/>
      <c r="F48" s="212">
        <v>893852</v>
      </c>
      <c r="G48" s="208" t="s">
        <v>318</v>
      </c>
      <c r="H48" s="213">
        <v>73.149900000000002</v>
      </c>
      <c r="I48" s="212">
        <v>653852</v>
      </c>
      <c r="J48" s="209" t="s">
        <v>324</v>
      </c>
      <c r="K48" s="209" t="s">
        <v>416</v>
      </c>
    </row>
    <row r="49" spans="1:11" ht="59.25" customHeight="1" x14ac:dyDescent="0.2">
      <c r="A49" s="208">
        <v>45</v>
      </c>
      <c r="B49" s="507" t="s">
        <v>417</v>
      </c>
      <c r="C49" s="507"/>
      <c r="D49" s="507"/>
      <c r="E49" s="507"/>
      <c r="F49" s="212">
        <v>82200</v>
      </c>
      <c r="G49" s="208" t="s">
        <v>318</v>
      </c>
      <c r="H49" s="213">
        <v>51.779299999999999</v>
      </c>
      <c r="I49" s="212">
        <v>42562.59</v>
      </c>
      <c r="J49" s="209" t="s">
        <v>418</v>
      </c>
      <c r="K49" s="209" t="s">
        <v>419</v>
      </c>
    </row>
    <row r="50" spans="1:11" ht="34.5" customHeight="1" x14ac:dyDescent="0.2">
      <c r="A50" s="208">
        <v>46</v>
      </c>
      <c r="B50" s="507" t="s">
        <v>420</v>
      </c>
      <c r="C50" s="507"/>
      <c r="D50" s="507"/>
      <c r="E50" s="507"/>
      <c r="F50" s="212">
        <v>828000</v>
      </c>
      <c r="G50" s="208" t="s">
        <v>388</v>
      </c>
      <c r="H50" s="213">
        <v>51</v>
      </c>
      <c r="I50" s="212">
        <v>422280</v>
      </c>
      <c r="J50" s="209" t="s">
        <v>421</v>
      </c>
      <c r="K50" s="209" t="s">
        <v>422</v>
      </c>
    </row>
    <row r="51" spans="1:11" ht="57.75" customHeight="1" x14ac:dyDescent="0.2">
      <c r="A51" s="208">
        <v>47</v>
      </c>
      <c r="B51" s="507" t="s">
        <v>423</v>
      </c>
      <c r="C51" s="507"/>
      <c r="D51" s="507"/>
      <c r="E51" s="507"/>
      <c r="F51" s="212">
        <v>10</v>
      </c>
      <c r="G51" s="208" t="s">
        <v>318</v>
      </c>
      <c r="H51" s="213">
        <v>51</v>
      </c>
      <c r="I51" s="212">
        <v>5.0999999999999996</v>
      </c>
      <c r="J51" s="210" t="s">
        <v>424</v>
      </c>
      <c r="K51" s="210" t="s">
        <v>1070</v>
      </c>
    </row>
    <row r="52" spans="1:11" ht="27" customHeight="1" x14ac:dyDescent="0.2">
      <c r="A52" s="208">
        <v>48</v>
      </c>
      <c r="B52" s="507" t="s">
        <v>425</v>
      </c>
      <c r="C52" s="507"/>
      <c r="D52" s="507"/>
      <c r="E52" s="507"/>
      <c r="F52" s="212">
        <v>79.59</v>
      </c>
      <c r="G52" s="208" t="s">
        <v>318</v>
      </c>
      <c r="H52" s="213">
        <v>51</v>
      </c>
      <c r="I52" s="212">
        <v>40.590000000000003</v>
      </c>
      <c r="J52" s="210" t="s">
        <v>426</v>
      </c>
      <c r="K52" s="210" t="s">
        <v>427</v>
      </c>
    </row>
    <row r="53" spans="1:11" ht="44.25" customHeight="1" x14ac:dyDescent="0.2">
      <c r="A53" s="208">
        <v>49</v>
      </c>
      <c r="B53" s="507" t="s">
        <v>428</v>
      </c>
      <c r="C53" s="507"/>
      <c r="D53" s="507"/>
      <c r="E53" s="507"/>
      <c r="F53" s="212">
        <v>23</v>
      </c>
      <c r="G53" s="208" t="s">
        <v>318</v>
      </c>
      <c r="H53" s="213">
        <v>51</v>
      </c>
      <c r="I53" s="212">
        <v>11.73</v>
      </c>
      <c r="J53" s="210" t="s">
        <v>429</v>
      </c>
      <c r="K53" s="210" t="s">
        <v>511</v>
      </c>
    </row>
    <row r="54" spans="1:11" ht="45.75" customHeight="1" x14ac:dyDescent="0.2">
      <c r="A54" s="208">
        <v>50</v>
      </c>
      <c r="B54" s="507" t="s">
        <v>430</v>
      </c>
      <c r="C54" s="507"/>
      <c r="D54" s="507"/>
      <c r="E54" s="507"/>
      <c r="F54" s="212">
        <v>1</v>
      </c>
      <c r="G54" s="208" t="s">
        <v>431</v>
      </c>
      <c r="H54" s="213">
        <v>51</v>
      </c>
      <c r="I54" s="212">
        <v>0.51</v>
      </c>
      <c r="J54" s="210" t="s">
        <v>432</v>
      </c>
      <c r="K54" s="210" t="s">
        <v>433</v>
      </c>
    </row>
    <row r="55" spans="1:11" ht="27.75" customHeight="1" x14ac:dyDescent="0.2">
      <c r="A55" s="208">
        <v>51</v>
      </c>
      <c r="B55" s="507" t="s">
        <v>434</v>
      </c>
      <c r="C55" s="507"/>
      <c r="D55" s="507"/>
      <c r="E55" s="507"/>
      <c r="F55" s="212">
        <v>10.199999999999999</v>
      </c>
      <c r="G55" s="208" t="s">
        <v>318</v>
      </c>
      <c r="H55" s="213">
        <v>51</v>
      </c>
      <c r="I55" s="212">
        <v>5.2</v>
      </c>
      <c r="J55" s="210" t="s">
        <v>435</v>
      </c>
      <c r="K55" s="210" t="s">
        <v>436</v>
      </c>
    </row>
    <row r="56" spans="1:11" ht="72.75" customHeight="1" x14ac:dyDescent="0.2">
      <c r="A56" s="208">
        <v>52</v>
      </c>
      <c r="B56" s="507" t="s">
        <v>437</v>
      </c>
      <c r="C56" s="507"/>
      <c r="D56" s="507"/>
      <c r="E56" s="507"/>
      <c r="F56" s="212">
        <v>530</v>
      </c>
      <c r="G56" s="208" t="s">
        <v>388</v>
      </c>
      <c r="H56" s="213">
        <v>51</v>
      </c>
      <c r="I56" s="212">
        <v>270.3</v>
      </c>
      <c r="J56" s="210" t="s">
        <v>438</v>
      </c>
      <c r="K56" s="210" t="s">
        <v>439</v>
      </c>
    </row>
    <row r="57" spans="1:11" ht="70.5" customHeight="1" x14ac:dyDescent="0.2">
      <c r="A57" s="208">
        <v>53</v>
      </c>
      <c r="B57" s="507" t="s">
        <v>440</v>
      </c>
      <c r="C57" s="507"/>
      <c r="D57" s="507"/>
      <c r="E57" s="507"/>
      <c r="F57" s="212">
        <v>1335.7</v>
      </c>
      <c r="G57" s="208" t="s">
        <v>388</v>
      </c>
      <c r="H57" s="213">
        <v>51</v>
      </c>
      <c r="I57" s="212">
        <v>681.21</v>
      </c>
      <c r="J57" s="209" t="s">
        <v>441</v>
      </c>
      <c r="K57" s="209" t="s">
        <v>390</v>
      </c>
    </row>
    <row r="58" spans="1:11" ht="33.75" x14ac:dyDescent="0.2">
      <c r="A58" s="208">
        <v>54</v>
      </c>
      <c r="B58" s="507" t="s">
        <v>442</v>
      </c>
      <c r="C58" s="507"/>
      <c r="D58" s="507"/>
      <c r="E58" s="507"/>
      <c r="F58" s="212">
        <v>2203.3000000000002</v>
      </c>
      <c r="G58" s="208" t="s">
        <v>388</v>
      </c>
      <c r="H58" s="213">
        <v>51</v>
      </c>
      <c r="I58" s="212">
        <v>1123.68</v>
      </c>
      <c r="J58" s="209" t="s">
        <v>443</v>
      </c>
      <c r="K58" s="209" t="s">
        <v>390</v>
      </c>
    </row>
    <row r="59" spans="1:11" ht="33.75" x14ac:dyDescent="0.2">
      <c r="A59" s="208">
        <v>55</v>
      </c>
      <c r="B59" s="507" t="s">
        <v>444</v>
      </c>
      <c r="C59" s="507"/>
      <c r="D59" s="507"/>
      <c r="E59" s="507"/>
      <c r="F59" s="212">
        <v>2800</v>
      </c>
      <c r="G59" s="208" t="s">
        <v>388</v>
      </c>
      <c r="H59" s="213">
        <v>51</v>
      </c>
      <c r="I59" s="212">
        <v>1428</v>
      </c>
      <c r="J59" s="209" t="s">
        <v>445</v>
      </c>
      <c r="K59" s="209" t="s">
        <v>390</v>
      </c>
    </row>
    <row r="60" spans="1:11" ht="33.75" x14ac:dyDescent="0.2">
      <c r="A60" s="208">
        <v>56</v>
      </c>
      <c r="B60" s="507" t="s">
        <v>446</v>
      </c>
      <c r="C60" s="507"/>
      <c r="D60" s="507"/>
      <c r="E60" s="507"/>
      <c r="F60" s="212">
        <v>2971.54</v>
      </c>
      <c r="G60" s="208" t="s">
        <v>388</v>
      </c>
      <c r="H60" s="213">
        <v>51</v>
      </c>
      <c r="I60" s="212">
        <v>1515.49</v>
      </c>
      <c r="J60" s="209" t="s">
        <v>447</v>
      </c>
      <c r="K60" s="209" t="s">
        <v>390</v>
      </c>
    </row>
    <row r="61" spans="1:11" x14ac:dyDescent="0.2">
      <c r="A61" s="208">
        <v>57</v>
      </c>
      <c r="B61" s="507" t="s">
        <v>448</v>
      </c>
      <c r="C61" s="507"/>
      <c r="D61" s="507"/>
      <c r="E61" s="507"/>
      <c r="F61" s="212">
        <v>3.9</v>
      </c>
      <c r="G61" s="208" t="s">
        <v>318</v>
      </c>
      <c r="H61" s="213">
        <v>51</v>
      </c>
      <c r="I61" s="212">
        <v>1.99</v>
      </c>
      <c r="J61" s="210" t="s">
        <v>449</v>
      </c>
      <c r="K61" s="210" t="s">
        <v>450</v>
      </c>
    </row>
    <row r="62" spans="1:11" ht="25.5" customHeight="1" x14ac:dyDescent="0.2">
      <c r="A62" s="208">
        <v>58</v>
      </c>
      <c r="B62" s="507" t="s">
        <v>451</v>
      </c>
      <c r="C62" s="507"/>
      <c r="D62" s="507"/>
      <c r="E62" s="507"/>
      <c r="F62" s="212">
        <v>380</v>
      </c>
      <c r="G62" s="208" t="s">
        <v>388</v>
      </c>
      <c r="H62" s="213">
        <v>51</v>
      </c>
      <c r="I62" s="212">
        <v>193.8</v>
      </c>
      <c r="J62" s="210" t="s">
        <v>452</v>
      </c>
      <c r="K62" s="210" t="s">
        <v>390</v>
      </c>
    </row>
    <row r="63" spans="1:11" ht="34.5" customHeight="1" x14ac:dyDescent="0.2">
      <c r="A63" s="208">
        <v>59</v>
      </c>
      <c r="B63" s="507" t="s">
        <v>453</v>
      </c>
      <c r="C63" s="507"/>
      <c r="D63" s="507"/>
      <c r="E63" s="507"/>
      <c r="F63" s="212">
        <v>605.17999999999995</v>
      </c>
      <c r="G63" s="208" t="s">
        <v>318</v>
      </c>
      <c r="H63" s="213">
        <v>50.1</v>
      </c>
      <c r="I63" s="212">
        <v>303.2</v>
      </c>
      <c r="J63" s="210" t="s">
        <v>454</v>
      </c>
      <c r="K63" s="210" t="s">
        <v>455</v>
      </c>
    </row>
    <row r="64" spans="1:11" ht="48.75" customHeight="1" x14ac:dyDescent="0.2">
      <c r="A64" s="208">
        <v>60</v>
      </c>
      <c r="B64" s="507" t="s">
        <v>456</v>
      </c>
      <c r="C64" s="507"/>
      <c r="D64" s="507"/>
      <c r="E64" s="507"/>
      <c r="F64" s="212">
        <v>8038.9</v>
      </c>
      <c r="G64" s="208" t="s">
        <v>318</v>
      </c>
      <c r="H64" s="213">
        <v>50.02</v>
      </c>
      <c r="I64" s="212">
        <v>4021.06</v>
      </c>
      <c r="J64" s="209" t="s">
        <v>457</v>
      </c>
      <c r="K64" s="209" t="s">
        <v>458</v>
      </c>
    </row>
    <row r="65" spans="1:11" x14ac:dyDescent="0.2">
      <c r="A65" s="508" t="s">
        <v>459</v>
      </c>
      <c r="B65" s="509"/>
      <c r="C65" s="509"/>
      <c r="D65" s="509"/>
      <c r="E65" s="509"/>
      <c r="F65" s="509"/>
      <c r="G65" s="509"/>
      <c r="H65" s="509"/>
      <c r="I65" s="509"/>
      <c r="J65" s="509"/>
      <c r="K65" s="510"/>
    </row>
    <row r="66" spans="1:11" ht="63.75" customHeight="1" x14ac:dyDescent="0.2">
      <c r="A66" s="208">
        <v>61</v>
      </c>
      <c r="B66" s="507" t="s">
        <v>460</v>
      </c>
      <c r="C66" s="507"/>
      <c r="D66" s="507"/>
      <c r="E66" s="507"/>
      <c r="F66" s="212">
        <v>90</v>
      </c>
      <c r="G66" s="208" t="s">
        <v>369</v>
      </c>
      <c r="H66" s="214">
        <v>50</v>
      </c>
      <c r="I66" s="212">
        <v>45</v>
      </c>
      <c r="J66" s="210" t="s">
        <v>461</v>
      </c>
      <c r="K66" s="210" t="s">
        <v>462</v>
      </c>
    </row>
    <row r="67" spans="1:11" ht="22.5" x14ac:dyDescent="0.2">
      <c r="A67" s="208">
        <v>62</v>
      </c>
      <c r="B67" s="507" t="s">
        <v>463</v>
      </c>
      <c r="C67" s="507"/>
      <c r="D67" s="507"/>
      <c r="E67" s="507"/>
      <c r="F67" s="212">
        <v>532129.19999999995</v>
      </c>
      <c r="G67" s="208" t="s">
        <v>318</v>
      </c>
      <c r="H67" s="214">
        <v>50</v>
      </c>
      <c r="I67" s="212">
        <v>266064.59999999998</v>
      </c>
      <c r="J67" s="209" t="s">
        <v>324</v>
      </c>
      <c r="K67" s="209" t="s">
        <v>464</v>
      </c>
    </row>
    <row r="68" spans="1:11" ht="33.75" x14ac:dyDescent="0.2">
      <c r="A68" s="208">
        <v>63</v>
      </c>
      <c r="B68" s="507" t="s">
        <v>465</v>
      </c>
      <c r="C68" s="507"/>
      <c r="D68" s="507"/>
      <c r="E68" s="507"/>
      <c r="F68" s="212">
        <v>54000</v>
      </c>
      <c r="G68" s="208" t="s">
        <v>318</v>
      </c>
      <c r="H68" s="214">
        <v>50</v>
      </c>
      <c r="I68" s="212">
        <v>27000</v>
      </c>
      <c r="J68" s="209" t="s">
        <v>319</v>
      </c>
      <c r="K68" s="209" t="s">
        <v>1071</v>
      </c>
    </row>
    <row r="69" spans="1:11" ht="45" x14ac:dyDescent="0.2">
      <c r="A69" s="208">
        <v>64</v>
      </c>
      <c r="B69" s="507" t="s">
        <v>466</v>
      </c>
      <c r="C69" s="507"/>
      <c r="D69" s="507"/>
      <c r="E69" s="507"/>
      <c r="F69" s="212">
        <v>138500</v>
      </c>
      <c r="G69" s="208" t="s">
        <v>318</v>
      </c>
      <c r="H69" s="214">
        <v>50</v>
      </c>
      <c r="I69" s="212">
        <v>69250</v>
      </c>
      <c r="J69" s="209" t="s">
        <v>319</v>
      </c>
      <c r="K69" s="209" t="s">
        <v>467</v>
      </c>
    </row>
    <row r="70" spans="1:11" ht="33.75" x14ac:dyDescent="0.2">
      <c r="A70" s="208">
        <v>65</v>
      </c>
      <c r="B70" s="507" t="s">
        <v>468</v>
      </c>
      <c r="C70" s="507"/>
      <c r="D70" s="507"/>
      <c r="E70" s="507"/>
      <c r="F70" s="212">
        <v>1740529.4</v>
      </c>
      <c r="G70" s="208" t="s">
        <v>318</v>
      </c>
      <c r="H70" s="214">
        <v>50</v>
      </c>
      <c r="I70" s="212">
        <v>870264.7</v>
      </c>
      <c r="J70" s="209" t="s">
        <v>469</v>
      </c>
      <c r="K70" s="209" t="s">
        <v>470</v>
      </c>
    </row>
    <row r="71" spans="1:11" x14ac:dyDescent="0.2">
      <c r="A71" s="208">
        <v>66</v>
      </c>
      <c r="B71" s="507" t="s">
        <v>471</v>
      </c>
      <c r="C71" s="507"/>
      <c r="D71" s="507"/>
      <c r="E71" s="507"/>
      <c r="F71" s="212">
        <v>234</v>
      </c>
      <c r="G71" s="208" t="s">
        <v>412</v>
      </c>
      <c r="H71" s="214">
        <v>49.9</v>
      </c>
      <c r="I71" s="212">
        <v>116.77</v>
      </c>
      <c r="J71" s="210" t="s">
        <v>472</v>
      </c>
      <c r="K71" s="210" t="s">
        <v>473</v>
      </c>
    </row>
    <row r="72" spans="1:11" ht="45" x14ac:dyDescent="0.2">
      <c r="A72" s="208">
        <v>67</v>
      </c>
      <c r="B72" s="507" t="s">
        <v>474</v>
      </c>
      <c r="C72" s="507"/>
      <c r="D72" s="507"/>
      <c r="E72" s="507"/>
      <c r="F72" s="212">
        <v>90</v>
      </c>
      <c r="G72" s="208" t="s">
        <v>369</v>
      </c>
      <c r="H72" s="214">
        <v>49</v>
      </c>
      <c r="I72" s="212">
        <v>44.1</v>
      </c>
      <c r="J72" s="210" t="s">
        <v>461</v>
      </c>
      <c r="K72" s="210" t="s">
        <v>475</v>
      </c>
    </row>
    <row r="73" spans="1:11" ht="22.5" x14ac:dyDescent="0.2">
      <c r="A73" s="208">
        <v>68</v>
      </c>
      <c r="B73" s="507" t="s">
        <v>476</v>
      </c>
      <c r="C73" s="507"/>
      <c r="D73" s="507"/>
      <c r="E73" s="507"/>
      <c r="F73" s="212">
        <v>694017.24</v>
      </c>
      <c r="G73" s="208" t="s">
        <v>318</v>
      </c>
      <c r="H73" s="214">
        <v>49</v>
      </c>
      <c r="I73" s="212">
        <v>340068.45</v>
      </c>
      <c r="J73" s="209" t="s">
        <v>324</v>
      </c>
      <c r="K73" s="209" t="s">
        <v>477</v>
      </c>
    </row>
    <row r="74" spans="1:11" x14ac:dyDescent="0.2">
      <c r="A74" s="208">
        <v>69</v>
      </c>
      <c r="B74" s="507" t="s">
        <v>478</v>
      </c>
      <c r="C74" s="507"/>
      <c r="D74" s="507"/>
      <c r="E74" s="507"/>
      <c r="F74" s="212">
        <v>300</v>
      </c>
      <c r="G74" s="208" t="s">
        <v>479</v>
      </c>
      <c r="H74" s="214">
        <v>49</v>
      </c>
      <c r="I74" s="212">
        <v>147</v>
      </c>
      <c r="J74" s="210" t="s">
        <v>480</v>
      </c>
      <c r="K74" s="210" t="s">
        <v>481</v>
      </c>
    </row>
    <row r="75" spans="1:11" ht="33.75" x14ac:dyDescent="0.2">
      <c r="A75" s="208">
        <v>70</v>
      </c>
      <c r="B75" s="507" t="s">
        <v>482</v>
      </c>
      <c r="C75" s="507"/>
      <c r="D75" s="507"/>
      <c r="E75" s="507"/>
      <c r="F75" s="212">
        <v>8798.4599999999991</v>
      </c>
      <c r="G75" s="208" t="s">
        <v>318</v>
      </c>
      <c r="H75" s="214">
        <v>44.208199999999998</v>
      </c>
      <c r="I75" s="212">
        <v>3889.64</v>
      </c>
      <c r="J75" s="209" t="s">
        <v>347</v>
      </c>
      <c r="K75" s="209" t="s">
        <v>386</v>
      </c>
    </row>
    <row r="76" spans="1:11" ht="22.5" x14ac:dyDescent="0.2">
      <c r="A76" s="208">
        <v>71</v>
      </c>
      <c r="B76" s="507" t="s">
        <v>483</v>
      </c>
      <c r="C76" s="507"/>
      <c r="D76" s="507"/>
      <c r="E76" s="507"/>
      <c r="F76" s="212">
        <v>282.7</v>
      </c>
      <c r="G76" s="208" t="s">
        <v>318</v>
      </c>
      <c r="H76" s="214">
        <v>40.6</v>
      </c>
      <c r="I76" s="212">
        <v>114.78</v>
      </c>
      <c r="J76" s="210" t="s">
        <v>484</v>
      </c>
      <c r="K76" s="210" t="s">
        <v>410</v>
      </c>
    </row>
    <row r="77" spans="1:11" ht="45" x14ac:dyDescent="0.2">
      <c r="A77" s="208">
        <v>72</v>
      </c>
      <c r="B77" s="507" t="s">
        <v>485</v>
      </c>
      <c r="C77" s="507"/>
      <c r="D77" s="507"/>
      <c r="E77" s="507"/>
      <c r="F77" s="212">
        <v>100</v>
      </c>
      <c r="G77" s="208" t="s">
        <v>486</v>
      </c>
      <c r="H77" s="214">
        <v>40</v>
      </c>
      <c r="I77" s="212">
        <v>40</v>
      </c>
      <c r="J77" s="210" t="s">
        <v>487</v>
      </c>
      <c r="K77" s="210" t="s">
        <v>488</v>
      </c>
    </row>
    <row r="78" spans="1:11" ht="45" x14ac:dyDescent="0.2">
      <c r="A78" s="208">
        <v>73</v>
      </c>
      <c r="B78" s="507" t="s">
        <v>489</v>
      </c>
      <c r="C78" s="507"/>
      <c r="D78" s="507"/>
      <c r="E78" s="507"/>
      <c r="F78" s="215">
        <v>25.82</v>
      </c>
      <c r="G78" s="208" t="s">
        <v>369</v>
      </c>
      <c r="H78" s="214">
        <v>30</v>
      </c>
      <c r="I78" s="212">
        <v>7.75</v>
      </c>
      <c r="J78" s="210" t="s">
        <v>490</v>
      </c>
      <c r="K78" s="210" t="s">
        <v>491</v>
      </c>
    </row>
    <row r="79" spans="1:11" ht="26.25" customHeight="1" x14ac:dyDescent="0.2">
      <c r="A79" s="208">
        <v>74</v>
      </c>
      <c r="B79" s="507" t="s">
        <v>492</v>
      </c>
      <c r="C79" s="507"/>
      <c r="D79" s="507"/>
      <c r="E79" s="507"/>
      <c r="F79" s="212">
        <v>163.19999999999999</v>
      </c>
      <c r="G79" s="208" t="s">
        <v>318</v>
      </c>
      <c r="H79" s="214">
        <v>25</v>
      </c>
      <c r="I79" s="212">
        <v>40.799999999999997</v>
      </c>
      <c r="J79" s="210" t="s">
        <v>493</v>
      </c>
      <c r="K79" s="210" t="s">
        <v>494</v>
      </c>
    </row>
    <row r="80" spans="1:11" x14ac:dyDescent="0.2">
      <c r="A80" s="508" t="s">
        <v>495</v>
      </c>
      <c r="B80" s="509"/>
      <c r="C80" s="509"/>
      <c r="D80" s="509"/>
      <c r="E80" s="509"/>
      <c r="F80" s="509"/>
      <c r="G80" s="509"/>
      <c r="H80" s="509"/>
      <c r="I80" s="509"/>
      <c r="J80" s="509"/>
      <c r="K80" s="510"/>
    </row>
    <row r="81" spans="1:11" ht="30" customHeight="1" x14ac:dyDescent="0.2">
      <c r="A81" s="208">
        <v>75</v>
      </c>
      <c r="B81" s="507" t="s">
        <v>496</v>
      </c>
      <c r="C81" s="507"/>
      <c r="D81" s="507"/>
      <c r="E81" s="507"/>
      <c r="F81" s="212">
        <v>2080000</v>
      </c>
      <c r="G81" s="208" t="s">
        <v>388</v>
      </c>
      <c r="H81" s="214">
        <v>11.06</v>
      </c>
      <c r="I81" s="212">
        <v>230051.9</v>
      </c>
      <c r="J81" s="209" t="s">
        <v>497</v>
      </c>
      <c r="K81" s="209" t="s">
        <v>498</v>
      </c>
    </row>
    <row r="82" spans="1:11" ht="45" x14ac:dyDescent="0.2">
      <c r="A82" s="208">
        <v>76</v>
      </c>
      <c r="B82" s="507" t="s">
        <v>499</v>
      </c>
      <c r="C82" s="507"/>
      <c r="D82" s="507"/>
      <c r="E82" s="507"/>
      <c r="F82" s="212">
        <v>138</v>
      </c>
      <c r="G82" s="208" t="s">
        <v>318</v>
      </c>
      <c r="H82" s="214">
        <v>6.5</v>
      </c>
      <c r="I82" s="212">
        <v>9</v>
      </c>
      <c r="J82" s="210" t="s">
        <v>500</v>
      </c>
      <c r="K82" s="210" t="s">
        <v>501</v>
      </c>
    </row>
    <row r="83" spans="1:11" ht="45" x14ac:dyDescent="0.2">
      <c r="A83" s="208">
        <v>77</v>
      </c>
      <c r="B83" s="507" t="s">
        <v>502</v>
      </c>
      <c r="C83" s="507"/>
      <c r="D83" s="507"/>
      <c r="E83" s="507"/>
      <c r="F83" s="212">
        <v>100</v>
      </c>
      <c r="G83" s="208" t="s">
        <v>318</v>
      </c>
      <c r="H83" s="214">
        <v>5</v>
      </c>
      <c r="I83" s="212">
        <v>5</v>
      </c>
      <c r="J83" s="210" t="s">
        <v>503</v>
      </c>
      <c r="K83" s="210" t="s">
        <v>504</v>
      </c>
    </row>
    <row r="84" spans="1:11" ht="45" x14ac:dyDescent="0.2">
      <c r="A84" s="208">
        <v>78</v>
      </c>
      <c r="B84" s="507" t="s">
        <v>505</v>
      </c>
      <c r="C84" s="507"/>
      <c r="D84" s="507"/>
      <c r="E84" s="507"/>
      <c r="F84" s="212">
        <v>3000</v>
      </c>
      <c r="G84" s="208" t="s">
        <v>318</v>
      </c>
      <c r="H84" s="214">
        <v>5</v>
      </c>
      <c r="I84" s="212">
        <v>150</v>
      </c>
      <c r="J84" s="209" t="s">
        <v>500</v>
      </c>
      <c r="K84" s="209" t="s">
        <v>506</v>
      </c>
    </row>
  </sheetData>
  <mergeCells count="89">
    <mergeCell ref="J2:J3"/>
    <mergeCell ref="K2:K3"/>
    <mergeCell ref="A4:K4"/>
    <mergeCell ref="B5:E5"/>
    <mergeCell ref="A2:A3"/>
    <mergeCell ref="B2:E3"/>
    <mergeCell ref="B55:E55"/>
    <mergeCell ref="B56:E56"/>
    <mergeCell ref="B39:E39"/>
    <mergeCell ref="B12:E12"/>
    <mergeCell ref="B13:E13"/>
    <mergeCell ref="A1:I1"/>
    <mergeCell ref="F2:F3"/>
    <mergeCell ref="G2:G3"/>
    <mergeCell ref="H2:I2"/>
    <mergeCell ref="B11:E11"/>
    <mergeCell ref="B62:E62"/>
    <mergeCell ref="B40:E40"/>
    <mergeCell ref="B41:E41"/>
    <mergeCell ref="B42:E42"/>
    <mergeCell ref="B38:E38"/>
    <mergeCell ref="B6:E6"/>
    <mergeCell ref="B7:E7"/>
    <mergeCell ref="B8:E8"/>
    <mergeCell ref="B9:E9"/>
    <mergeCell ref="B10:E10"/>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43:E43"/>
    <mergeCell ref="B44:E44"/>
    <mergeCell ref="B45:E45"/>
    <mergeCell ref="B46:E46"/>
    <mergeCell ref="B47:E47"/>
    <mergeCell ref="B48:E48"/>
    <mergeCell ref="B53:E53"/>
    <mergeCell ref="B54:E54"/>
    <mergeCell ref="B49:E49"/>
    <mergeCell ref="B50:E50"/>
    <mergeCell ref="B51:E51"/>
    <mergeCell ref="B52:E52"/>
    <mergeCell ref="B57:E57"/>
    <mergeCell ref="B58:E58"/>
    <mergeCell ref="B64:E64"/>
    <mergeCell ref="A65:K65"/>
    <mergeCell ref="B66:E66"/>
    <mergeCell ref="B67:E67"/>
    <mergeCell ref="B63:E63"/>
    <mergeCell ref="B60:E60"/>
    <mergeCell ref="B61:E61"/>
    <mergeCell ref="B59:E59"/>
    <mergeCell ref="A80:K80"/>
    <mergeCell ref="B68:E68"/>
    <mergeCell ref="B69:E69"/>
    <mergeCell ref="B70:E70"/>
    <mergeCell ref="B71:E71"/>
    <mergeCell ref="B72:E72"/>
    <mergeCell ref="B73:E73"/>
    <mergeCell ref="B81:E81"/>
    <mergeCell ref="B74:E74"/>
    <mergeCell ref="B75:E75"/>
    <mergeCell ref="B82:E82"/>
    <mergeCell ref="B83:E83"/>
    <mergeCell ref="B84:E84"/>
    <mergeCell ref="B76:E76"/>
    <mergeCell ref="B77:E77"/>
    <mergeCell ref="B78:E78"/>
    <mergeCell ref="B79:E79"/>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5"/>
  <sheetViews>
    <sheetView topLeftCell="A52" workbookViewId="0">
      <selection sqref="A1:N64"/>
    </sheetView>
  </sheetViews>
  <sheetFormatPr defaultRowHeight="12.75" x14ac:dyDescent="0.2"/>
  <cols>
    <col min="1" max="1" width="7" customWidth="1"/>
    <col min="3" max="5" width="9.140625" customWidth="1"/>
  </cols>
  <sheetData>
    <row r="1" spans="1:14" ht="15.75" x14ac:dyDescent="0.25">
      <c r="A1" s="425" t="s">
        <v>640</v>
      </c>
      <c r="B1" s="425"/>
      <c r="C1" s="425"/>
      <c r="D1" s="425"/>
      <c r="E1" s="425"/>
      <c r="F1" s="425"/>
      <c r="G1" s="425"/>
      <c r="H1" s="425"/>
      <c r="I1" s="425"/>
    </row>
    <row r="2" spans="1:14" ht="15.75" x14ac:dyDescent="0.25">
      <c r="A2" s="201"/>
    </row>
    <row r="3" spans="1:14" x14ac:dyDescent="0.2">
      <c r="A3" s="513" t="s">
        <v>255</v>
      </c>
      <c r="B3" s="513"/>
      <c r="C3" s="513"/>
      <c r="D3" s="513"/>
      <c r="E3" s="513"/>
      <c r="F3" s="513"/>
      <c r="G3" s="513"/>
      <c r="H3" s="513"/>
      <c r="I3" s="513"/>
      <c r="J3" s="513"/>
      <c r="K3" s="513"/>
      <c r="L3" s="513"/>
      <c r="M3" s="513"/>
      <c r="N3" s="513"/>
    </row>
    <row r="4" spans="1:14" x14ac:dyDescent="0.2">
      <c r="A4" s="513" t="s">
        <v>256</v>
      </c>
      <c r="B4" s="513"/>
      <c r="C4" s="513"/>
      <c r="D4" s="513"/>
      <c r="E4" s="513"/>
      <c r="F4" s="513"/>
      <c r="G4" s="513"/>
      <c r="H4" s="513"/>
      <c r="I4" s="513"/>
      <c r="J4" s="513"/>
      <c r="K4" s="513"/>
      <c r="L4" s="513"/>
      <c r="M4" s="513"/>
      <c r="N4" s="513"/>
    </row>
    <row r="5" spans="1:14" x14ac:dyDescent="0.2">
      <c r="A5" s="513" t="s">
        <v>257</v>
      </c>
      <c r="B5" s="513"/>
      <c r="C5" s="513"/>
      <c r="D5" s="513"/>
      <c r="E5" s="513"/>
      <c r="F5" s="513"/>
      <c r="G5" s="513"/>
      <c r="H5" s="513"/>
      <c r="I5" s="513"/>
      <c r="J5" s="513"/>
      <c r="K5" s="513"/>
      <c r="L5" s="513"/>
      <c r="M5" s="513"/>
      <c r="N5" s="513"/>
    </row>
    <row r="6" spans="1:14" x14ac:dyDescent="0.2">
      <c r="A6" s="513" t="s">
        <v>258</v>
      </c>
      <c r="B6" s="513"/>
      <c r="C6" s="513"/>
      <c r="D6" s="513"/>
      <c r="E6" s="513"/>
      <c r="F6" s="513"/>
      <c r="G6" s="513"/>
      <c r="H6" s="513"/>
      <c r="I6" s="513"/>
      <c r="J6" s="513"/>
      <c r="K6" s="513"/>
      <c r="L6" s="513"/>
      <c r="M6" s="513"/>
      <c r="N6" s="513"/>
    </row>
    <row r="7" spans="1:14" x14ac:dyDescent="0.2">
      <c r="A7" s="462" t="s">
        <v>259</v>
      </c>
      <c r="B7" s="462"/>
      <c r="C7" s="462"/>
      <c r="D7" s="462"/>
      <c r="E7" s="462"/>
      <c r="F7" s="462"/>
      <c r="G7" s="462"/>
      <c r="H7" s="462"/>
      <c r="I7" s="462"/>
      <c r="J7" s="462"/>
      <c r="K7" s="462"/>
      <c r="L7" s="462"/>
      <c r="M7" s="462"/>
      <c r="N7" s="462"/>
    </row>
    <row r="8" spans="1:14" ht="9.75" customHeight="1" x14ac:dyDescent="0.2">
      <c r="A8" s="514"/>
      <c r="B8" s="514"/>
      <c r="C8" s="514"/>
      <c r="D8" s="514"/>
      <c r="E8" s="514"/>
      <c r="F8" s="514"/>
      <c r="G8" s="514"/>
      <c r="H8" s="514"/>
      <c r="I8" s="514"/>
      <c r="J8" s="514"/>
      <c r="K8" s="514"/>
      <c r="L8" s="514"/>
      <c r="M8" s="514"/>
      <c r="N8" s="514"/>
    </row>
    <row r="9" spans="1:14" ht="15.75" x14ac:dyDescent="0.2">
      <c r="A9" s="515" t="s">
        <v>260</v>
      </c>
      <c r="B9" s="515"/>
      <c r="C9" s="515"/>
      <c r="D9" s="515"/>
      <c r="E9" s="515"/>
      <c r="F9" s="515"/>
      <c r="G9" s="515"/>
      <c r="H9" s="515"/>
      <c r="I9" s="515"/>
      <c r="J9" s="515"/>
      <c r="K9" s="515"/>
      <c r="L9" s="515"/>
      <c r="M9" s="515"/>
      <c r="N9" s="515"/>
    </row>
    <row r="10" spans="1:14" x14ac:dyDescent="0.2">
      <c r="A10" s="516" t="s">
        <v>261</v>
      </c>
      <c r="B10" s="516"/>
      <c r="C10" s="516"/>
      <c r="D10" s="516"/>
      <c r="E10" s="516"/>
      <c r="F10" s="516"/>
      <c r="G10" s="516"/>
      <c r="H10" s="516"/>
      <c r="I10" s="516"/>
      <c r="J10" s="516"/>
      <c r="K10" s="516"/>
      <c r="L10" s="516"/>
      <c r="M10" s="516"/>
      <c r="N10" s="516"/>
    </row>
    <row r="11" spans="1:14" ht="8.25" customHeight="1" x14ac:dyDescent="0.2">
      <c r="A11" s="200"/>
    </row>
    <row r="12" spans="1:14" x14ac:dyDescent="0.2">
      <c r="A12" s="517" t="s">
        <v>262</v>
      </c>
      <c r="B12" s="518"/>
      <c r="C12" s="518"/>
      <c r="D12" s="518"/>
      <c r="E12" s="36"/>
      <c r="F12" s="519" t="s">
        <v>263</v>
      </c>
      <c r="G12" s="519"/>
      <c r="H12" s="519"/>
      <c r="I12" s="519"/>
      <c r="J12" s="519"/>
      <c r="K12" s="519"/>
      <c r="L12" s="519"/>
      <c r="M12" s="519"/>
      <c r="N12" s="519"/>
    </row>
    <row r="13" spans="1:14" x14ac:dyDescent="0.2">
      <c r="A13" s="327"/>
      <c r="B13" s="36"/>
      <c r="C13" s="36"/>
      <c r="D13" s="36"/>
      <c r="E13" s="36"/>
      <c r="F13" s="513" t="s">
        <v>264</v>
      </c>
      <c r="G13" s="513"/>
      <c r="H13" s="513"/>
      <c r="I13" s="513"/>
      <c r="J13" s="513"/>
      <c r="K13" s="513"/>
      <c r="L13" s="513"/>
      <c r="M13" s="513"/>
      <c r="N13" s="513"/>
    </row>
    <row r="14" spans="1:14" ht="9" customHeight="1" x14ac:dyDescent="0.2">
      <c r="A14" s="325"/>
      <c r="B14" s="36"/>
      <c r="C14" s="36"/>
      <c r="D14" s="36"/>
      <c r="E14" s="36"/>
      <c r="F14" s="36"/>
      <c r="G14" s="36"/>
      <c r="H14" s="36"/>
      <c r="I14" s="36"/>
      <c r="J14" s="36"/>
      <c r="K14" s="36"/>
      <c r="L14" s="36"/>
      <c r="M14" s="36"/>
      <c r="N14" s="36"/>
    </row>
    <row r="15" spans="1:14" x14ac:dyDescent="0.2">
      <c r="A15" s="462" t="s">
        <v>265</v>
      </c>
      <c r="B15" s="462"/>
      <c r="C15" s="462"/>
      <c r="D15" s="462"/>
      <c r="E15" s="36"/>
      <c r="F15" s="513" t="s">
        <v>266</v>
      </c>
      <c r="G15" s="513"/>
      <c r="H15" s="513"/>
      <c r="I15" s="513"/>
      <c r="J15" s="513"/>
      <c r="K15" s="513"/>
      <c r="L15" s="513"/>
      <c r="M15" s="513"/>
      <c r="N15" s="513"/>
    </row>
    <row r="16" spans="1:14" ht="9.75" customHeight="1" x14ac:dyDescent="0.2">
      <c r="A16" s="325"/>
      <c r="B16" s="36"/>
      <c r="C16" s="36"/>
      <c r="D16" s="36"/>
      <c r="E16" s="36"/>
      <c r="F16" s="36"/>
      <c r="G16" s="36"/>
      <c r="H16" s="36"/>
      <c r="I16" s="36"/>
      <c r="J16" s="36"/>
      <c r="K16" s="36"/>
      <c r="L16" s="36"/>
      <c r="M16" s="36"/>
      <c r="N16" s="36"/>
    </row>
    <row r="17" spans="1:14" x14ac:dyDescent="0.2">
      <c r="A17" s="462" t="s">
        <v>267</v>
      </c>
      <c r="B17" s="462"/>
      <c r="C17" s="462"/>
      <c r="D17" s="462"/>
      <c r="E17" s="36"/>
      <c r="F17" s="513" t="s">
        <v>268</v>
      </c>
      <c r="G17" s="513"/>
      <c r="H17" s="513"/>
      <c r="I17" s="513"/>
      <c r="J17" s="513"/>
      <c r="K17" s="513"/>
      <c r="L17" s="513"/>
      <c r="M17" s="513"/>
      <c r="N17" s="513"/>
    </row>
    <row r="18" spans="1:14" ht="8.25" customHeight="1" x14ac:dyDescent="0.2">
      <c r="A18" s="325"/>
      <c r="B18" s="36"/>
      <c r="C18" s="36"/>
      <c r="D18" s="36"/>
      <c r="E18" s="36"/>
      <c r="F18" s="36"/>
      <c r="G18" s="36"/>
      <c r="H18" s="36"/>
      <c r="I18" s="36"/>
      <c r="J18" s="36"/>
      <c r="K18" s="36"/>
      <c r="L18" s="36"/>
      <c r="M18" s="36"/>
      <c r="N18" s="36"/>
    </row>
    <row r="19" spans="1:14" ht="31.5" customHeight="1" x14ac:dyDescent="0.2">
      <c r="A19" s="462" t="s">
        <v>269</v>
      </c>
      <c r="B19" s="462"/>
      <c r="C19" s="462"/>
      <c r="D19" s="462"/>
      <c r="E19" s="36"/>
      <c r="F19" s="442" t="s">
        <v>270</v>
      </c>
      <c r="G19" s="442"/>
      <c r="H19" s="442"/>
      <c r="I19" s="442"/>
      <c r="J19" s="442"/>
      <c r="K19" s="442"/>
      <c r="L19" s="442"/>
      <c r="M19" s="442"/>
      <c r="N19" s="442"/>
    </row>
    <row r="20" spans="1:14" ht="8.25" customHeight="1" x14ac:dyDescent="0.2">
      <c r="A20" s="325"/>
      <c r="B20" s="36"/>
      <c r="C20" s="36"/>
      <c r="D20" s="36"/>
      <c r="E20" s="36"/>
      <c r="F20" s="36"/>
      <c r="G20" s="36"/>
      <c r="H20" s="36"/>
      <c r="I20" s="36"/>
      <c r="J20" s="36"/>
      <c r="K20" s="36"/>
      <c r="L20" s="36"/>
      <c r="M20" s="36"/>
      <c r="N20" s="36"/>
    </row>
    <row r="21" spans="1:14" x14ac:dyDescent="0.2">
      <c r="A21" s="462" t="s">
        <v>271</v>
      </c>
      <c r="B21" s="462"/>
      <c r="C21" s="462"/>
      <c r="D21" s="462"/>
      <c r="E21" s="36"/>
      <c r="F21" s="442" t="s">
        <v>272</v>
      </c>
      <c r="G21" s="442"/>
      <c r="H21" s="442"/>
      <c r="I21" s="442"/>
      <c r="J21" s="442"/>
      <c r="K21" s="442"/>
      <c r="L21" s="442"/>
      <c r="M21" s="442"/>
      <c r="N21" s="442"/>
    </row>
    <row r="22" spans="1:14" ht="9" customHeight="1" x14ac:dyDescent="0.2">
      <c r="A22" s="325"/>
      <c r="B22" s="36"/>
      <c r="C22" s="36"/>
      <c r="D22" s="36"/>
      <c r="E22" s="36"/>
      <c r="F22" s="36"/>
      <c r="G22" s="36"/>
      <c r="H22" s="36"/>
      <c r="I22" s="36"/>
      <c r="J22" s="36"/>
      <c r="K22" s="36"/>
      <c r="L22" s="36"/>
      <c r="M22" s="36"/>
      <c r="N22" s="36"/>
    </row>
    <row r="23" spans="1:14" x14ac:dyDescent="0.2">
      <c r="A23" s="462" t="s">
        <v>273</v>
      </c>
      <c r="B23" s="462"/>
      <c r="C23" s="462"/>
      <c r="D23" s="462"/>
      <c r="E23" s="36"/>
      <c r="F23" s="513" t="s">
        <v>274</v>
      </c>
      <c r="G23" s="513"/>
      <c r="H23" s="513"/>
      <c r="I23" s="513"/>
      <c r="J23" s="513"/>
      <c r="K23" s="513"/>
      <c r="L23" s="513"/>
      <c r="M23" s="513"/>
      <c r="N23" s="513"/>
    </row>
    <row r="24" spans="1:14" ht="9.75" customHeight="1" x14ac:dyDescent="0.2">
      <c r="A24" s="325"/>
      <c r="B24" s="36"/>
      <c r="C24" s="36"/>
      <c r="D24" s="36"/>
      <c r="E24" s="36"/>
      <c r="F24" s="36"/>
      <c r="G24" s="36"/>
      <c r="H24" s="36"/>
      <c r="I24" s="36"/>
      <c r="J24" s="36"/>
      <c r="K24" s="36"/>
      <c r="L24" s="36"/>
      <c r="M24" s="36"/>
      <c r="N24" s="36"/>
    </row>
    <row r="25" spans="1:14" x14ac:dyDescent="0.2">
      <c r="A25" s="462" t="s">
        <v>275</v>
      </c>
      <c r="B25" s="462"/>
      <c r="C25" s="462"/>
      <c r="D25" s="462"/>
      <c r="E25" s="36"/>
      <c r="F25" s="513" t="s">
        <v>276</v>
      </c>
      <c r="G25" s="513"/>
      <c r="H25" s="513"/>
      <c r="I25" s="513"/>
      <c r="J25" s="513"/>
      <c r="K25" s="513"/>
      <c r="L25" s="513"/>
      <c r="M25" s="513"/>
      <c r="N25" s="513"/>
    </row>
    <row r="26" spans="1:14" ht="9.75" customHeight="1" x14ac:dyDescent="0.2">
      <c r="A26" s="325"/>
      <c r="B26" s="36"/>
      <c r="C26" s="36"/>
      <c r="D26" s="36"/>
      <c r="E26" s="36"/>
      <c r="F26" s="36"/>
      <c r="G26" s="36"/>
      <c r="H26" s="36"/>
      <c r="I26" s="36"/>
      <c r="J26" s="36"/>
      <c r="K26" s="36"/>
      <c r="L26" s="36"/>
      <c r="M26" s="36"/>
      <c r="N26" s="36"/>
    </row>
    <row r="27" spans="1:14" ht="33" customHeight="1" x14ac:dyDescent="0.2">
      <c r="A27" s="517" t="s">
        <v>277</v>
      </c>
      <c r="B27" s="517"/>
      <c r="C27" s="517"/>
      <c r="D27" s="517"/>
      <c r="E27" s="36"/>
      <c r="F27" s="455" t="s">
        <v>278</v>
      </c>
      <c r="G27" s="455"/>
      <c r="H27" s="455"/>
      <c r="I27" s="455"/>
      <c r="J27" s="455"/>
      <c r="K27" s="455"/>
      <c r="L27" s="455"/>
      <c r="M27" s="455"/>
      <c r="N27" s="455"/>
    </row>
    <row r="28" spans="1:14" ht="9.75" customHeight="1" x14ac:dyDescent="0.2">
      <c r="A28" s="325"/>
      <c r="B28" s="36"/>
      <c r="C28" s="36"/>
      <c r="D28" s="36"/>
      <c r="E28" s="36"/>
      <c r="F28" s="36"/>
      <c r="G28" s="36"/>
      <c r="H28" s="36"/>
      <c r="I28" s="36"/>
      <c r="J28" s="36"/>
      <c r="K28" s="36"/>
      <c r="L28" s="36"/>
      <c r="M28" s="36"/>
      <c r="N28" s="36"/>
    </row>
    <row r="29" spans="1:14" ht="19.5" customHeight="1" x14ac:dyDescent="0.2">
      <c r="A29" s="462" t="s">
        <v>279</v>
      </c>
      <c r="B29" s="462"/>
      <c r="C29" s="462"/>
      <c r="D29" s="462"/>
      <c r="E29" s="36"/>
      <c r="F29" s="455" t="s">
        <v>280</v>
      </c>
      <c r="G29" s="455"/>
      <c r="H29" s="455"/>
      <c r="I29" s="455"/>
      <c r="J29" s="455"/>
      <c r="K29" s="455"/>
      <c r="L29" s="455"/>
      <c r="M29" s="455"/>
      <c r="N29" s="455"/>
    </row>
    <row r="30" spans="1:14" ht="9" customHeight="1" x14ac:dyDescent="0.2">
      <c r="A30" s="325"/>
      <c r="B30" s="36"/>
      <c r="C30" s="36"/>
      <c r="D30" s="36"/>
      <c r="E30" s="36"/>
      <c r="F30" s="36"/>
      <c r="G30" s="36"/>
      <c r="H30" s="36"/>
      <c r="I30" s="36"/>
      <c r="J30" s="36"/>
      <c r="K30" s="36"/>
      <c r="L30" s="36"/>
      <c r="M30" s="36"/>
      <c r="N30" s="36"/>
    </row>
    <row r="31" spans="1:14" ht="24.75" customHeight="1" x14ac:dyDescent="0.2">
      <c r="A31" s="444" t="s">
        <v>281</v>
      </c>
      <c r="B31" s="444"/>
      <c r="C31" s="444"/>
      <c r="D31" s="444"/>
      <c r="E31" s="36"/>
      <c r="F31" s="450" t="s">
        <v>282</v>
      </c>
      <c r="G31" s="450"/>
      <c r="H31" s="450"/>
      <c r="I31" s="450"/>
      <c r="J31" s="450"/>
      <c r="K31" s="450"/>
      <c r="L31" s="450"/>
      <c r="M31" s="450"/>
      <c r="N31" s="450"/>
    </row>
    <row r="32" spans="1:14" ht="8.25" customHeight="1" x14ac:dyDescent="0.2">
      <c r="A32" s="328"/>
      <c r="B32" s="36"/>
      <c r="C32" s="36"/>
      <c r="D32" s="36"/>
      <c r="E32" s="36"/>
      <c r="F32" s="36"/>
      <c r="G32" s="36"/>
      <c r="H32" s="36"/>
      <c r="I32" s="36"/>
      <c r="J32" s="36"/>
      <c r="K32" s="36"/>
      <c r="L32" s="36"/>
      <c r="M32" s="36"/>
      <c r="N32" s="36"/>
    </row>
    <row r="33" spans="1:14" x14ac:dyDescent="0.2">
      <c r="A33" s="455" t="s">
        <v>283</v>
      </c>
      <c r="B33" s="455"/>
      <c r="C33" s="455"/>
      <c r="D33" s="455"/>
      <c r="E33" s="36"/>
      <c r="F33" s="455" t="s">
        <v>284</v>
      </c>
      <c r="G33" s="455"/>
      <c r="H33" s="455"/>
      <c r="I33" s="455"/>
      <c r="J33" s="455"/>
      <c r="K33" s="455"/>
      <c r="L33" s="455"/>
      <c r="M33" s="455"/>
      <c r="N33" s="455"/>
    </row>
    <row r="34" spans="1:14" ht="8.25" customHeight="1" x14ac:dyDescent="0.2">
      <c r="A34" s="328"/>
      <c r="B34" s="36"/>
      <c r="C34" s="36"/>
      <c r="D34" s="36"/>
      <c r="E34" s="36"/>
      <c r="F34" s="36"/>
      <c r="G34" s="36"/>
      <c r="H34" s="36"/>
      <c r="I34" s="36"/>
      <c r="J34" s="36"/>
      <c r="K34" s="36"/>
      <c r="L34" s="36"/>
      <c r="M34" s="36"/>
      <c r="N34" s="36"/>
    </row>
    <row r="35" spans="1:14" ht="8.25" customHeight="1" x14ac:dyDescent="0.2">
      <c r="A35" s="328"/>
      <c r="B35" s="36"/>
      <c r="C35" s="36"/>
      <c r="D35" s="36"/>
      <c r="E35" s="36"/>
      <c r="F35" s="36"/>
      <c r="G35" s="36"/>
      <c r="H35" s="36"/>
      <c r="I35" s="36"/>
      <c r="J35" s="36"/>
      <c r="K35" s="36"/>
      <c r="L35" s="36"/>
      <c r="M35" s="36"/>
      <c r="N35" s="36"/>
    </row>
    <row r="36" spans="1:14" ht="8.25" customHeight="1" x14ac:dyDescent="0.2">
      <c r="A36" s="328"/>
      <c r="B36" s="36"/>
      <c r="C36" s="36"/>
      <c r="D36" s="36"/>
      <c r="E36" s="36"/>
      <c r="F36" s="36"/>
      <c r="G36" s="36"/>
      <c r="H36" s="36"/>
      <c r="I36" s="36"/>
      <c r="J36" s="36"/>
      <c r="K36" s="36"/>
      <c r="L36" s="36"/>
      <c r="M36" s="36"/>
      <c r="N36" s="36"/>
    </row>
    <row r="37" spans="1:14" ht="15.75" x14ac:dyDescent="0.2">
      <c r="A37" s="198"/>
    </row>
    <row r="39" spans="1:14" ht="16.5" customHeight="1" x14ac:dyDescent="0.2"/>
    <row r="40" spans="1:14" ht="16.5" customHeight="1" x14ac:dyDescent="0.2">
      <c r="A40" s="460" t="s">
        <v>285</v>
      </c>
      <c r="B40" s="460"/>
      <c r="C40" s="460"/>
      <c r="D40" s="460"/>
      <c r="E40" s="460"/>
      <c r="F40" s="460"/>
      <c r="G40" s="460"/>
      <c r="H40" s="460"/>
      <c r="I40" s="460"/>
      <c r="J40" s="460"/>
      <c r="K40" s="460"/>
      <c r="L40" s="460"/>
      <c r="M40" s="460"/>
      <c r="N40" s="460"/>
    </row>
    <row r="41" spans="1:14" ht="16.5" customHeight="1" x14ac:dyDescent="0.2">
      <c r="A41" s="520" t="s">
        <v>286</v>
      </c>
      <c r="B41" s="520"/>
      <c r="C41" s="520"/>
      <c r="D41" s="520"/>
      <c r="E41" s="520"/>
      <c r="F41" s="520"/>
      <c r="G41" s="520"/>
      <c r="H41" s="520"/>
      <c r="I41" s="520"/>
      <c r="J41" s="520"/>
      <c r="K41" s="520"/>
      <c r="L41" s="520"/>
      <c r="M41" s="520"/>
      <c r="N41" s="520"/>
    </row>
    <row r="42" spans="1:14" ht="15.75" x14ac:dyDescent="0.2">
      <c r="A42" s="202"/>
    </row>
    <row r="43" spans="1:14" x14ac:dyDescent="0.2">
      <c r="A43" s="521" t="s">
        <v>287</v>
      </c>
      <c r="B43" s="521"/>
      <c r="C43" s="521"/>
      <c r="D43" s="521"/>
      <c r="E43" s="36"/>
      <c r="F43" s="522" t="s">
        <v>1050</v>
      </c>
      <c r="G43" s="522"/>
      <c r="H43" s="522"/>
      <c r="I43" s="522"/>
      <c r="J43" s="522"/>
      <c r="K43" s="522"/>
      <c r="L43" s="522"/>
      <c r="M43" s="522"/>
      <c r="N43" s="522"/>
    </row>
    <row r="44" spans="1:14" x14ac:dyDescent="0.2">
      <c r="A44" s="341"/>
      <c r="B44" s="36"/>
      <c r="C44" s="36"/>
      <c r="D44" s="36"/>
      <c r="E44" s="36"/>
      <c r="F44" s="513" t="s">
        <v>274</v>
      </c>
      <c r="G44" s="513"/>
      <c r="H44" s="513"/>
      <c r="I44" s="513"/>
      <c r="J44" s="513"/>
      <c r="K44" s="513"/>
      <c r="L44" s="513"/>
      <c r="M44" s="513"/>
      <c r="N44" s="513"/>
    </row>
    <row r="45" spans="1:14" x14ac:dyDescent="0.2">
      <c r="A45" s="466" t="s">
        <v>288</v>
      </c>
      <c r="B45" s="466"/>
      <c r="C45" s="466"/>
      <c r="D45" s="466"/>
      <c r="E45" s="36"/>
      <c r="F45" s="455" t="s">
        <v>289</v>
      </c>
      <c r="G45" s="455"/>
      <c r="H45" s="455"/>
      <c r="I45" s="455"/>
      <c r="J45" s="455"/>
      <c r="K45" s="455"/>
      <c r="L45" s="455"/>
      <c r="M45" s="455"/>
      <c r="N45" s="455"/>
    </row>
    <row r="46" spans="1:14" ht="17.25" customHeight="1" x14ac:dyDescent="0.2">
      <c r="A46" s="462" t="s">
        <v>290</v>
      </c>
      <c r="B46" s="462"/>
      <c r="C46" s="462"/>
      <c r="D46" s="462"/>
      <c r="E46" s="36"/>
      <c r="F46" s="444" t="s">
        <v>1051</v>
      </c>
      <c r="G46" s="444"/>
      <c r="H46" s="444"/>
      <c r="I46" s="444"/>
      <c r="J46" s="444"/>
      <c r="K46" s="444"/>
      <c r="L46" s="444"/>
      <c r="M46" s="444"/>
      <c r="N46" s="444"/>
    </row>
    <row r="47" spans="1:14" x14ac:dyDescent="0.2">
      <c r="A47" s="466" t="s">
        <v>291</v>
      </c>
      <c r="B47" s="466"/>
      <c r="C47" s="466"/>
      <c r="D47" s="466"/>
      <c r="E47" s="36"/>
      <c r="F47" s="455" t="s">
        <v>292</v>
      </c>
      <c r="G47" s="455"/>
      <c r="H47" s="455"/>
      <c r="I47" s="455"/>
      <c r="J47" s="455"/>
      <c r="K47" s="455"/>
      <c r="L47" s="455"/>
      <c r="M47" s="455"/>
      <c r="N47" s="455"/>
    </row>
    <row r="48" spans="1:14" x14ac:dyDescent="0.2">
      <c r="A48" s="466" t="s">
        <v>293</v>
      </c>
      <c r="B48" s="466"/>
      <c r="C48" s="466"/>
      <c r="D48" s="466"/>
      <c r="E48" s="36"/>
      <c r="F48" s="455" t="s">
        <v>294</v>
      </c>
      <c r="G48" s="455"/>
      <c r="H48" s="455"/>
      <c r="I48" s="455"/>
      <c r="J48" s="455"/>
      <c r="K48" s="455"/>
      <c r="L48" s="455"/>
      <c r="M48" s="455"/>
      <c r="N48" s="455"/>
    </row>
    <row r="49" spans="1:14" ht="32.25" customHeight="1" x14ac:dyDescent="0.2">
      <c r="A49" s="462" t="s">
        <v>295</v>
      </c>
      <c r="B49" s="462"/>
      <c r="C49" s="462"/>
      <c r="D49" s="462"/>
      <c r="E49" s="36"/>
      <c r="F49" s="444" t="s">
        <v>296</v>
      </c>
      <c r="G49" s="444"/>
      <c r="H49" s="444"/>
      <c r="I49" s="444"/>
      <c r="J49" s="444"/>
      <c r="K49" s="444"/>
      <c r="L49" s="444"/>
      <c r="M49" s="444"/>
      <c r="N49" s="444"/>
    </row>
    <row r="50" spans="1:14" x14ac:dyDescent="0.2">
      <c r="A50" s="466" t="s">
        <v>297</v>
      </c>
      <c r="B50" s="466"/>
      <c r="C50" s="466"/>
      <c r="D50" s="466"/>
      <c r="E50" s="36"/>
      <c r="F50" s="455" t="s">
        <v>298</v>
      </c>
      <c r="G50" s="455"/>
      <c r="H50" s="455"/>
      <c r="I50" s="455"/>
      <c r="J50" s="455"/>
      <c r="K50" s="455"/>
      <c r="L50" s="455"/>
      <c r="M50" s="455"/>
      <c r="N50" s="455"/>
    </row>
    <row r="51" spans="1:14" ht="15.75" x14ac:dyDescent="0.25">
      <c r="A51" s="207"/>
      <c r="B51" s="206"/>
      <c r="C51" s="206"/>
      <c r="D51" s="206"/>
      <c r="E51" s="206"/>
      <c r="F51" s="206"/>
      <c r="G51" s="206"/>
      <c r="H51" s="206"/>
      <c r="I51" s="206"/>
      <c r="J51" s="206"/>
      <c r="K51" s="206"/>
      <c r="L51" s="206"/>
      <c r="M51" s="206"/>
      <c r="N51" s="206"/>
    </row>
    <row r="52" spans="1:14" ht="15.75" x14ac:dyDescent="0.25">
      <c r="A52" s="511" t="s">
        <v>641</v>
      </c>
      <c r="B52" s="511"/>
      <c r="C52" s="511"/>
      <c r="D52" s="511"/>
      <c r="E52" s="511"/>
      <c r="F52" s="511"/>
      <c r="G52" s="511"/>
      <c r="H52" s="511"/>
      <c r="I52" s="511"/>
      <c r="J52" s="511"/>
      <c r="K52" s="511"/>
      <c r="L52" s="511"/>
      <c r="M52" s="511"/>
      <c r="N52" s="511"/>
    </row>
    <row r="53" spans="1:14" ht="15.75" x14ac:dyDescent="0.25">
      <c r="A53" s="207"/>
      <c r="B53" s="206"/>
      <c r="C53" s="206"/>
      <c r="D53" s="206"/>
      <c r="E53" s="206"/>
      <c r="F53" s="206"/>
      <c r="G53" s="206"/>
      <c r="H53" s="206"/>
      <c r="I53" s="206"/>
      <c r="J53" s="206"/>
      <c r="K53" s="206"/>
      <c r="L53" s="206"/>
      <c r="M53" s="206"/>
      <c r="N53" s="206"/>
    </row>
    <row r="54" spans="1:14" ht="31.5" customHeight="1" x14ac:dyDescent="0.25">
      <c r="A54" s="479"/>
      <c r="B54" s="504"/>
      <c r="C54" s="504"/>
      <c r="D54" s="504"/>
      <c r="E54" s="480"/>
      <c r="F54" s="523" t="s">
        <v>576</v>
      </c>
      <c r="G54" s="524"/>
      <c r="H54" s="523" t="s">
        <v>577</v>
      </c>
      <c r="I54" s="524"/>
      <c r="J54" s="505" t="s">
        <v>299</v>
      </c>
      <c r="K54" s="506"/>
      <c r="L54" s="206"/>
      <c r="M54" s="206"/>
      <c r="N54" s="206"/>
    </row>
    <row r="55" spans="1:14" ht="15.75" x14ac:dyDescent="0.25">
      <c r="A55" s="473" t="s">
        <v>300</v>
      </c>
      <c r="B55" s="474"/>
      <c r="C55" s="474"/>
      <c r="D55" s="474"/>
      <c r="E55" s="475"/>
      <c r="F55" s="525">
        <v>40224</v>
      </c>
      <c r="G55" s="526"/>
      <c r="H55" s="525">
        <v>32797</v>
      </c>
      <c r="I55" s="526"/>
      <c r="J55" s="525">
        <v>7427</v>
      </c>
      <c r="K55" s="526"/>
      <c r="L55" s="206"/>
      <c r="M55" s="206"/>
      <c r="N55" s="206"/>
    </row>
    <row r="56" spans="1:14" ht="15.75" x14ac:dyDescent="0.25">
      <c r="A56" s="473" t="s">
        <v>301</v>
      </c>
      <c r="B56" s="474"/>
      <c r="C56" s="474"/>
      <c r="D56" s="474"/>
      <c r="E56" s="475"/>
      <c r="F56" s="525"/>
      <c r="G56" s="526"/>
      <c r="H56" s="525"/>
      <c r="I56" s="526"/>
      <c r="J56" s="525"/>
      <c r="K56" s="526"/>
      <c r="L56" s="206"/>
      <c r="M56" s="206"/>
      <c r="N56" s="206"/>
    </row>
    <row r="57" spans="1:14" ht="15.75" x14ac:dyDescent="0.25">
      <c r="A57" s="473" t="s">
        <v>302</v>
      </c>
      <c r="B57" s="474"/>
      <c r="C57" s="474"/>
      <c r="D57" s="474"/>
      <c r="E57" s="475"/>
      <c r="F57" s="525">
        <v>40037</v>
      </c>
      <c r="G57" s="526"/>
      <c r="H57" s="525">
        <v>32655</v>
      </c>
      <c r="I57" s="526"/>
      <c r="J57" s="525">
        <v>7382</v>
      </c>
      <c r="K57" s="526"/>
      <c r="L57" s="206"/>
      <c r="M57" s="206"/>
      <c r="N57" s="206"/>
    </row>
    <row r="58" spans="1:14" ht="15.75" x14ac:dyDescent="0.25">
      <c r="A58" s="473" t="s">
        <v>303</v>
      </c>
      <c r="B58" s="474"/>
      <c r="C58" s="474"/>
      <c r="D58" s="474"/>
      <c r="E58" s="475"/>
      <c r="F58" s="525">
        <v>30496</v>
      </c>
      <c r="G58" s="526"/>
      <c r="H58" s="525">
        <v>23977</v>
      </c>
      <c r="I58" s="526"/>
      <c r="J58" s="525">
        <v>6519</v>
      </c>
      <c r="K58" s="526"/>
      <c r="L58" s="206"/>
      <c r="M58" s="206"/>
      <c r="N58" s="206"/>
    </row>
    <row r="59" spans="1:14" ht="15.75" x14ac:dyDescent="0.25">
      <c r="A59" s="473" t="s">
        <v>304</v>
      </c>
      <c r="B59" s="474"/>
      <c r="C59" s="474"/>
      <c r="D59" s="474"/>
      <c r="E59" s="475"/>
      <c r="F59" s="527">
        <v>76.2</v>
      </c>
      <c r="G59" s="528"/>
      <c r="H59" s="527">
        <v>73.400000000000006</v>
      </c>
      <c r="I59" s="528"/>
      <c r="J59" s="527">
        <v>2.8</v>
      </c>
      <c r="K59" s="528"/>
      <c r="L59" s="206"/>
      <c r="M59" s="206"/>
      <c r="N59" s="206"/>
    </row>
    <row r="60" spans="1:14" ht="15.75" x14ac:dyDescent="0.25">
      <c r="A60" s="473" t="s">
        <v>305</v>
      </c>
      <c r="B60" s="474"/>
      <c r="C60" s="474"/>
      <c r="D60" s="474"/>
      <c r="E60" s="475"/>
      <c r="F60" s="525">
        <v>9541</v>
      </c>
      <c r="G60" s="526"/>
      <c r="H60" s="525">
        <v>8678</v>
      </c>
      <c r="I60" s="526"/>
      <c r="J60" s="525">
        <v>863</v>
      </c>
      <c r="K60" s="526"/>
      <c r="L60" s="206"/>
      <c r="M60" s="206"/>
      <c r="N60" s="206"/>
    </row>
    <row r="61" spans="1:14" ht="15.75" x14ac:dyDescent="0.25">
      <c r="A61" s="473" t="s">
        <v>304</v>
      </c>
      <c r="B61" s="474"/>
      <c r="C61" s="474"/>
      <c r="D61" s="474"/>
      <c r="E61" s="475"/>
      <c r="F61" s="527">
        <v>23.8</v>
      </c>
      <c r="G61" s="528"/>
      <c r="H61" s="527">
        <v>26.6</v>
      </c>
      <c r="I61" s="528"/>
      <c r="J61" s="527">
        <v>-2.8</v>
      </c>
      <c r="K61" s="528"/>
      <c r="L61" s="206"/>
      <c r="M61" s="206"/>
      <c r="N61" s="206"/>
    </row>
    <row r="62" spans="1:14" ht="15.75" x14ac:dyDescent="0.25">
      <c r="A62" s="473" t="s">
        <v>306</v>
      </c>
      <c r="B62" s="474"/>
      <c r="C62" s="474"/>
      <c r="D62" s="474"/>
      <c r="E62" s="475"/>
      <c r="F62" s="525">
        <v>187</v>
      </c>
      <c r="G62" s="526"/>
      <c r="H62" s="525">
        <v>142</v>
      </c>
      <c r="I62" s="526"/>
      <c r="J62" s="525">
        <v>45</v>
      </c>
      <c r="K62" s="526"/>
      <c r="L62" s="206"/>
      <c r="M62" s="206"/>
      <c r="N62" s="206"/>
    </row>
    <row r="63" spans="1:14" ht="15.75" x14ac:dyDescent="0.25">
      <c r="A63" s="207"/>
      <c r="B63" s="206"/>
      <c r="C63" s="206"/>
      <c r="D63" s="206"/>
      <c r="E63" s="206"/>
      <c r="F63" s="206"/>
      <c r="G63" s="206"/>
      <c r="H63" s="206"/>
      <c r="I63" s="206"/>
      <c r="J63" s="206"/>
      <c r="K63" s="206"/>
      <c r="L63" s="206"/>
      <c r="M63" s="206"/>
      <c r="N63" s="206"/>
    </row>
    <row r="64" spans="1:14" ht="43.5" customHeight="1" x14ac:dyDescent="0.2">
      <c r="A64" s="450" t="s">
        <v>578</v>
      </c>
      <c r="B64" s="450"/>
      <c r="C64" s="450"/>
      <c r="D64" s="450"/>
      <c r="E64" s="450"/>
      <c r="F64" s="450"/>
      <c r="G64" s="450"/>
      <c r="H64" s="450"/>
      <c r="I64" s="450"/>
      <c r="J64" s="450"/>
      <c r="K64" s="450"/>
      <c r="L64" s="450"/>
      <c r="M64" s="450"/>
      <c r="N64" s="450"/>
    </row>
    <row r="65" spans="1:14" ht="15.75" x14ac:dyDescent="0.25">
      <c r="A65" s="207"/>
      <c r="B65" s="206"/>
      <c r="C65" s="206"/>
      <c r="D65" s="206"/>
      <c r="E65" s="206"/>
      <c r="F65" s="206"/>
      <c r="G65" s="206"/>
      <c r="H65" s="206"/>
      <c r="I65" s="206"/>
      <c r="J65" s="206"/>
      <c r="K65" s="206"/>
      <c r="L65" s="206"/>
      <c r="M65" s="206"/>
      <c r="N65" s="206"/>
    </row>
    <row r="66" spans="1:14" ht="12.75" customHeight="1" x14ac:dyDescent="0.2">
      <c r="A66" s="199"/>
    </row>
    <row r="67" spans="1:14" x14ac:dyDescent="0.2">
      <c r="A67" s="199"/>
    </row>
    <row r="68" spans="1:14" x14ac:dyDescent="0.2">
      <c r="A68" s="199"/>
    </row>
    <row r="69" spans="1:14" x14ac:dyDescent="0.2">
      <c r="A69" s="199"/>
    </row>
    <row r="70" spans="1:14" x14ac:dyDescent="0.2">
      <c r="A70" s="199"/>
    </row>
    <row r="71" spans="1:14" x14ac:dyDescent="0.2">
      <c r="A71" s="199"/>
    </row>
    <row r="72" spans="1:14" x14ac:dyDescent="0.2">
      <c r="A72" s="199"/>
    </row>
    <row r="73" spans="1:14" x14ac:dyDescent="0.2">
      <c r="A73" s="199"/>
    </row>
    <row r="74" spans="1:14" x14ac:dyDescent="0.2">
      <c r="A74" s="199"/>
    </row>
    <row r="75" spans="1:14" x14ac:dyDescent="0.2">
      <c r="A75" s="199"/>
    </row>
    <row r="76" spans="1:14" ht="45" customHeight="1" x14ac:dyDescent="0.2">
      <c r="A76" s="199"/>
    </row>
    <row r="77" spans="1:14" x14ac:dyDescent="0.2">
      <c r="A77" s="199"/>
    </row>
    <row r="78" spans="1:14" x14ac:dyDescent="0.2">
      <c r="A78" s="199"/>
    </row>
    <row r="79" spans="1:14" x14ac:dyDescent="0.2">
      <c r="A79" s="199"/>
    </row>
    <row r="80" spans="1:14" x14ac:dyDescent="0.2">
      <c r="A80" s="199"/>
    </row>
    <row r="81" spans="1:1" x14ac:dyDescent="0.2">
      <c r="A81" s="199"/>
    </row>
    <row r="82" spans="1:1" x14ac:dyDescent="0.2">
      <c r="A82" s="199"/>
    </row>
    <row r="83" spans="1:1" x14ac:dyDescent="0.2">
      <c r="A83" s="199"/>
    </row>
    <row r="84" spans="1:1" x14ac:dyDescent="0.2">
      <c r="A84" s="199"/>
    </row>
    <row r="85" spans="1:1" x14ac:dyDescent="0.2">
      <c r="A85" s="199"/>
    </row>
    <row r="86" spans="1:1" x14ac:dyDescent="0.2">
      <c r="A86" s="199"/>
    </row>
    <row r="87" spans="1:1" x14ac:dyDescent="0.2">
      <c r="A87" s="199"/>
    </row>
    <row r="88" spans="1:1" x14ac:dyDescent="0.2">
      <c r="A88" s="199"/>
    </row>
    <row r="89" spans="1:1" x14ac:dyDescent="0.2">
      <c r="A89" s="199"/>
    </row>
    <row r="90" spans="1:1" x14ac:dyDescent="0.2">
      <c r="A90" s="199"/>
    </row>
    <row r="91" spans="1:1" x14ac:dyDescent="0.2">
      <c r="A91" s="199"/>
    </row>
    <row r="92" spans="1:1" x14ac:dyDescent="0.2">
      <c r="A92" s="199"/>
    </row>
    <row r="93" spans="1:1" x14ac:dyDescent="0.2">
      <c r="A93" s="199"/>
    </row>
    <row r="94" spans="1:1" x14ac:dyDescent="0.2">
      <c r="A94" s="199"/>
    </row>
    <row r="95" spans="1:1" x14ac:dyDescent="0.2">
      <c r="A95" s="199"/>
    </row>
    <row r="96" spans="1:1" x14ac:dyDescent="0.2">
      <c r="A96" s="199"/>
    </row>
    <row r="97" spans="1:1" x14ac:dyDescent="0.2">
      <c r="A97" s="199"/>
    </row>
    <row r="98" spans="1:1" x14ac:dyDescent="0.2">
      <c r="A98" s="199"/>
    </row>
    <row r="99" spans="1:1" x14ac:dyDescent="0.2">
      <c r="A99" s="199"/>
    </row>
    <row r="100" spans="1:1" x14ac:dyDescent="0.2">
      <c r="A100" s="199"/>
    </row>
    <row r="101" spans="1:1" x14ac:dyDescent="0.2">
      <c r="A101" s="199"/>
    </row>
    <row r="102" spans="1:1" x14ac:dyDescent="0.2">
      <c r="A102" s="199"/>
    </row>
    <row r="103" spans="1:1" x14ac:dyDescent="0.2">
      <c r="A103" s="199"/>
    </row>
    <row r="104" spans="1:1" x14ac:dyDescent="0.2">
      <c r="A104" s="199"/>
    </row>
    <row r="105" spans="1:1" ht="45" customHeight="1" x14ac:dyDescent="0.2">
      <c r="A105" s="199"/>
    </row>
    <row r="106" spans="1:1" x14ac:dyDescent="0.2">
      <c r="A106" s="199"/>
    </row>
    <row r="107" spans="1:1" x14ac:dyDescent="0.2">
      <c r="A107" s="199"/>
    </row>
    <row r="108" spans="1:1" x14ac:dyDescent="0.2">
      <c r="A108" s="199"/>
    </row>
    <row r="109" spans="1:1" x14ac:dyDescent="0.2">
      <c r="A109" s="199"/>
    </row>
    <row r="110" spans="1:1" x14ac:dyDescent="0.2">
      <c r="A110" s="199"/>
    </row>
    <row r="111" spans="1:1" x14ac:dyDescent="0.2">
      <c r="A111" s="199"/>
    </row>
    <row r="112" spans="1:1" x14ac:dyDescent="0.2">
      <c r="A112" s="199"/>
    </row>
    <row r="113" spans="1:1" x14ac:dyDescent="0.2">
      <c r="A113" s="199"/>
    </row>
    <row r="114" spans="1:1" x14ac:dyDescent="0.2">
      <c r="A114" s="199"/>
    </row>
    <row r="115" spans="1:1" x14ac:dyDescent="0.2">
      <c r="A115" s="199"/>
    </row>
    <row r="116" spans="1:1" x14ac:dyDescent="0.2">
      <c r="A116" s="199"/>
    </row>
    <row r="117" spans="1:1" x14ac:dyDescent="0.2">
      <c r="A117" s="199"/>
    </row>
    <row r="118" spans="1:1" ht="191.25" customHeight="1" x14ac:dyDescent="0.2">
      <c r="A118" s="199"/>
    </row>
    <row r="119" spans="1:1" ht="123.75" customHeight="1" x14ac:dyDescent="0.2">
      <c r="A119" s="199"/>
    </row>
    <row r="120" spans="1:1" x14ac:dyDescent="0.2">
      <c r="A120" s="199"/>
    </row>
    <row r="121" spans="1:1" x14ac:dyDescent="0.2">
      <c r="A121" s="199"/>
    </row>
    <row r="122" spans="1:1" x14ac:dyDescent="0.2">
      <c r="A122" s="199"/>
    </row>
    <row r="123" spans="1:1" x14ac:dyDescent="0.2">
      <c r="A123" s="199"/>
    </row>
    <row r="124" spans="1:1" x14ac:dyDescent="0.2">
      <c r="A124" s="199"/>
    </row>
    <row r="125" spans="1:1" x14ac:dyDescent="0.2">
      <c r="A125" s="199"/>
    </row>
  </sheetData>
  <mergeCells count="87">
    <mergeCell ref="A55:E55"/>
    <mergeCell ref="F55:G55"/>
    <mergeCell ref="H55:I55"/>
    <mergeCell ref="J55:K55"/>
    <mergeCell ref="A57:E57"/>
    <mergeCell ref="F57:G57"/>
    <mergeCell ref="H57:I57"/>
    <mergeCell ref="J57:K57"/>
    <mergeCell ref="A56:E56"/>
    <mergeCell ref="A59:E59"/>
    <mergeCell ref="F59:G59"/>
    <mergeCell ref="H59:I59"/>
    <mergeCell ref="J59:K59"/>
    <mergeCell ref="A58:E58"/>
    <mergeCell ref="F58:G58"/>
    <mergeCell ref="H58:I58"/>
    <mergeCell ref="F60:G60"/>
    <mergeCell ref="H60:I60"/>
    <mergeCell ref="J60:K60"/>
    <mergeCell ref="F56:G56"/>
    <mergeCell ref="H56:I56"/>
    <mergeCell ref="J56:K56"/>
    <mergeCell ref="A62:E62"/>
    <mergeCell ref="F62:G62"/>
    <mergeCell ref="H62:I62"/>
    <mergeCell ref="J62:K62"/>
    <mergeCell ref="A61:E61"/>
    <mergeCell ref="J58:K58"/>
    <mergeCell ref="F61:G61"/>
    <mergeCell ref="H61:I61"/>
    <mergeCell ref="J61:K61"/>
    <mergeCell ref="A60:E60"/>
    <mergeCell ref="A50:D50"/>
    <mergeCell ref="F50:N50"/>
    <mergeCell ref="A52:N52"/>
    <mergeCell ref="A54:E54"/>
    <mergeCell ref="F54:G54"/>
    <mergeCell ref="H54:I54"/>
    <mergeCell ref="J54:K54"/>
    <mergeCell ref="A47:D47"/>
    <mergeCell ref="F47:N47"/>
    <mergeCell ref="A48:D48"/>
    <mergeCell ref="F48:N48"/>
    <mergeCell ref="A49:D49"/>
    <mergeCell ref="F49:N49"/>
    <mergeCell ref="A43:D43"/>
    <mergeCell ref="F43:N43"/>
    <mergeCell ref="F44:N44"/>
    <mergeCell ref="A45:D45"/>
    <mergeCell ref="F45:N45"/>
    <mergeCell ref="A46:D46"/>
    <mergeCell ref="F46:N46"/>
    <mergeCell ref="A31:D31"/>
    <mergeCell ref="F31:N31"/>
    <mergeCell ref="A33:D33"/>
    <mergeCell ref="F33:N33"/>
    <mergeCell ref="A40:N40"/>
    <mergeCell ref="A41:N41"/>
    <mergeCell ref="A25:D25"/>
    <mergeCell ref="F25:N25"/>
    <mergeCell ref="A27:D27"/>
    <mergeCell ref="F27:N27"/>
    <mergeCell ref="A29:D29"/>
    <mergeCell ref="F29:N29"/>
    <mergeCell ref="A19:D19"/>
    <mergeCell ref="F19:N19"/>
    <mergeCell ref="A21:D21"/>
    <mergeCell ref="F21:N21"/>
    <mergeCell ref="A23:D23"/>
    <mergeCell ref="F23:N23"/>
    <mergeCell ref="A12:D12"/>
    <mergeCell ref="F12:N12"/>
    <mergeCell ref="F13:N13"/>
    <mergeCell ref="A15:D15"/>
    <mergeCell ref="F15:N15"/>
    <mergeCell ref="A17:D17"/>
    <mergeCell ref="F17:N17"/>
    <mergeCell ref="A64:N64"/>
    <mergeCell ref="A1:I1"/>
    <mergeCell ref="A3:N3"/>
    <mergeCell ref="A4:N4"/>
    <mergeCell ref="A5:N5"/>
    <mergeCell ref="A6:N6"/>
    <mergeCell ref="A7:N7"/>
    <mergeCell ref="A8:N8"/>
    <mergeCell ref="A9:N9"/>
    <mergeCell ref="A10:N10"/>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4"/>
  <sheetViews>
    <sheetView workbookViewId="0">
      <selection activeCell="A53" sqref="A53"/>
    </sheetView>
  </sheetViews>
  <sheetFormatPr defaultRowHeight="12.75" x14ac:dyDescent="0.2"/>
  <cols>
    <col min="1" max="1" width="82.85546875" customWidth="1"/>
    <col min="2" max="2" width="20.28515625" customWidth="1"/>
    <col min="3" max="3" width="27.140625" customWidth="1"/>
  </cols>
  <sheetData>
    <row r="1" spans="1:3" ht="15.75" x14ac:dyDescent="0.25">
      <c r="A1" s="532" t="s">
        <v>638</v>
      </c>
      <c r="B1" s="532"/>
      <c r="C1" s="532"/>
    </row>
    <row r="2" spans="1:3" ht="15.75" x14ac:dyDescent="0.25">
      <c r="A2" s="201"/>
    </row>
    <row r="3" spans="1:3" ht="25.5" x14ac:dyDescent="0.2">
      <c r="A3" s="204" t="s">
        <v>243</v>
      </c>
      <c r="B3" s="203" t="s">
        <v>244</v>
      </c>
      <c r="C3" s="203" t="s">
        <v>245</v>
      </c>
    </row>
    <row r="4" spans="1:3" ht="25.5" x14ac:dyDescent="0.2">
      <c r="A4" s="329" t="s">
        <v>246</v>
      </c>
      <c r="B4" s="330">
        <v>352907550</v>
      </c>
      <c r="C4" s="331">
        <v>49.9</v>
      </c>
    </row>
    <row r="5" spans="1:3" x14ac:dyDescent="0.2">
      <c r="A5" s="332" t="s">
        <v>247</v>
      </c>
      <c r="B5" s="330">
        <v>173513271</v>
      </c>
      <c r="C5" s="331">
        <v>24.53</v>
      </c>
    </row>
    <row r="6" spans="1:3" x14ac:dyDescent="0.2">
      <c r="A6" s="332" t="s">
        <v>248</v>
      </c>
      <c r="B6" s="330">
        <v>77795252</v>
      </c>
      <c r="C6" s="331">
        <v>11</v>
      </c>
    </row>
    <row r="7" spans="1:3" x14ac:dyDescent="0.2">
      <c r="A7" s="333" t="s">
        <v>249</v>
      </c>
      <c r="B7" s="330">
        <v>28289182</v>
      </c>
      <c r="C7" s="331">
        <v>4</v>
      </c>
    </row>
    <row r="8" spans="1:3" ht="19.5" customHeight="1" x14ac:dyDescent="0.2">
      <c r="A8" s="334" t="s">
        <v>250</v>
      </c>
      <c r="B8" s="330">
        <v>30040041</v>
      </c>
      <c r="C8" s="331">
        <v>4.25</v>
      </c>
    </row>
    <row r="9" spans="1:3" ht="25.5" x14ac:dyDescent="0.2">
      <c r="A9" s="334" t="s">
        <v>251</v>
      </c>
      <c r="B9" s="330">
        <v>19301535</v>
      </c>
      <c r="C9" s="331">
        <v>2.73</v>
      </c>
    </row>
    <row r="10" spans="1:3" ht="15.75" x14ac:dyDescent="0.2">
      <c r="A10" s="200"/>
    </row>
    <row r="11" spans="1:3" ht="15.75" x14ac:dyDescent="0.2">
      <c r="A11" s="453" t="s">
        <v>252</v>
      </c>
      <c r="B11" s="453"/>
      <c r="C11" s="453"/>
    </row>
    <row r="12" spans="1:3" ht="8.25" customHeight="1" x14ac:dyDescent="0.2">
      <c r="A12" s="200"/>
    </row>
    <row r="13" spans="1:3" x14ac:dyDescent="0.2">
      <c r="A13" s="325" t="s">
        <v>253</v>
      </c>
      <c r="B13" s="138"/>
      <c r="C13" s="138"/>
    </row>
    <row r="14" spans="1:3" x14ac:dyDescent="0.2">
      <c r="A14" s="325" t="s">
        <v>254</v>
      </c>
      <c r="B14" s="138"/>
      <c r="C14" s="138"/>
    </row>
    <row r="15" spans="1:3" x14ac:dyDescent="0.2">
      <c r="A15" s="205"/>
      <c r="B15" s="138"/>
      <c r="C15" s="138"/>
    </row>
    <row r="16" spans="1:3" ht="15.75" x14ac:dyDescent="0.2">
      <c r="A16" s="453" t="s">
        <v>639</v>
      </c>
      <c r="B16" s="453"/>
      <c r="C16" s="453"/>
    </row>
    <row r="17" spans="1:3" ht="15.75" customHeight="1" x14ac:dyDescent="0.2">
      <c r="A17" s="457" t="s">
        <v>573</v>
      </c>
      <c r="B17" s="457"/>
      <c r="C17" s="457"/>
    </row>
    <row r="18" spans="1:3" ht="15.75" customHeight="1" x14ac:dyDescent="0.2">
      <c r="A18" s="457"/>
      <c r="B18" s="457"/>
      <c r="C18" s="457"/>
    </row>
    <row r="19" spans="1:3" ht="15.75" customHeight="1" x14ac:dyDescent="0.2">
      <c r="A19" s="457"/>
      <c r="B19" s="457"/>
      <c r="C19" s="457"/>
    </row>
    <row r="20" spans="1:3" ht="15.75" customHeight="1" x14ac:dyDescent="0.2">
      <c r="A20" s="457"/>
      <c r="B20" s="457"/>
      <c r="C20" s="457"/>
    </row>
    <row r="21" spans="1:3" ht="15.75" customHeight="1" x14ac:dyDescent="0.2">
      <c r="A21" s="457"/>
      <c r="B21" s="457"/>
      <c r="C21" s="457"/>
    </row>
    <row r="22" spans="1:3" ht="15.75" customHeight="1" x14ac:dyDescent="0.2">
      <c r="A22" s="457"/>
      <c r="B22" s="457"/>
      <c r="C22" s="457"/>
    </row>
    <row r="23" spans="1:3" ht="15.75" customHeight="1" x14ac:dyDescent="0.2">
      <c r="A23" s="457"/>
      <c r="B23" s="457"/>
      <c r="C23" s="457"/>
    </row>
    <row r="24" spans="1:3" ht="18" customHeight="1" x14ac:dyDescent="0.2">
      <c r="A24" s="457"/>
      <c r="B24" s="457"/>
      <c r="C24" s="457"/>
    </row>
    <row r="25" spans="1:3" ht="3.75" customHeight="1" x14ac:dyDescent="0.2">
      <c r="A25" s="457"/>
      <c r="B25" s="457"/>
      <c r="C25" s="457"/>
    </row>
    <row r="26" spans="1:3" ht="15.75" hidden="1" customHeight="1" x14ac:dyDescent="0.2">
      <c r="A26" s="457"/>
      <c r="B26" s="457"/>
      <c r="C26" s="457"/>
    </row>
    <row r="27" spans="1:3" ht="9" hidden="1" customHeight="1" x14ac:dyDescent="0.2">
      <c r="A27" s="457"/>
      <c r="B27" s="457"/>
      <c r="C27" s="457"/>
    </row>
    <row r="28" spans="1:3" ht="15.75" hidden="1" customHeight="1" x14ac:dyDescent="0.2">
      <c r="A28" s="457"/>
      <c r="B28" s="457"/>
      <c r="C28" s="457"/>
    </row>
    <row r="29" spans="1:3" ht="24.75" hidden="1" customHeight="1" x14ac:dyDescent="0.2">
      <c r="A29" s="457"/>
      <c r="B29" s="457"/>
      <c r="C29" s="457"/>
    </row>
    <row r="30" spans="1:3" ht="41.25" customHeight="1" x14ac:dyDescent="0.2">
      <c r="A30" s="450" t="s">
        <v>1049</v>
      </c>
      <c r="B30" s="450"/>
      <c r="C30" s="450"/>
    </row>
    <row r="31" spans="1:3" ht="45.75" customHeight="1" x14ac:dyDescent="0.2">
      <c r="A31" s="444" t="s">
        <v>574</v>
      </c>
      <c r="B31" s="444"/>
      <c r="C31" s="444"/>
    </row>
    <row r="32" spans="1:3" ht="15.75" customHeight="1" x14ac:dyDescent="0.2">
      <c r="A32" s="444" t="s">
        <v>575</v>
      </c>
      <c r="B32" s="444"/>
      <c r="C32" s="444"/>
    </row>
    <row r="33" spans="1:3" ht="7.5" customHeight="1" x14ac:dyDescent="0.2">
      <c r="A33" s="199"/>
    </row>
    <row r="34" spans="1:3" ht="15.75" customHeight="1" x14ac:dyDescent="0.2">
      <c r="A34" s="533" t="s">
        <v>921</v>
      </c>
      <c r="B34" s="533"/>
      <c r="C34" s="533"/>
    </row>
    <row r="35" spans="1:3" ht="6.75" customHeight="1" x14ac:dyDescent="0.2">
      <c r="A35" s="199"/>
    </row>
    <row r="36" spans="1:3" x14ac:dyDescent="0.2">
      <c r="A36" s="335" t="s">
        <v>922</v>
      </c>
      <c r="B36" s="336">
        <v>2012</v>
      </c>
      <c r="C36" s="336">
        <v>2011</v>
      </c>
    </row>
    <row r="37" spans="1:3" x14ac:dyDescent="0.2">
      <c r="A37" s="337" t="s">
        <v>923</v>
      </c>
      <c r="B37" s="330">
        <v>4896535</v>
      </c>
      <c r="C37" s="330">
        <v>66668</v>
      </c>
    </row>
    <row r="38" spans="1:3" x14ac:dyDescent="0.2">
      <c r="A38" s="338" t="s">
        <v>924</v>
      </c>
      <c r="B38" s="330">
        <v>4896535</v>
      </c>
      <c r="C38" s="330">
        <v>66668</v>
      </c>
    </row>
    <row r="39" spans="1:3" x14ac:dyDescent="0.2">
      <c r="A39" s="338" t="s">
        <v>925</v>
      </c>
      <c r="B39" s="330">
        <v>707229559</v>
      </c>
      <c r="C39" s="330">
        <v>707229559</v>
      </c>
    </row>
    <row r="40" spans="1:3" x14ac:dyDescent="0.2">
      <c r="A40" s="338" t="s">
        <v>926</v>
      </c>
      <c r="B40" s="330">
        <v>707229559</v>
      </c>
      <c r="C40" s="330">
        <v>707229559</v>
      </c>
    </row>
    <row r="41" spans="1:3" x14ac:dyDescent="0.2">
      <c r="A41" s="338" t="s">
        <v>927</v>
      </c>
      <c r="B41" s="339">
        <v>6.92</v>
      </c>
      <c r="C41" s="340">
        <v>0.09</v>
      </c>
    </row>
    <row r="42" spans="1:3" x14ac:dyDescent="0.2">
      <c r="A42" s="199"/>
    </row>
    <row r="43" spans="1:3" ht="27.75" customHeight="1" x14ac:dyDescent="0.2">
      <c r="A43" s="444" t="s">
        <v>929</v>
      </c>
      <c r="B43" s="444"/>
      <c r="C43" s="444"/>
    </row>
    <row r="44" spans="1:3" x14ac:dyDescent="0.2">
      <c r="A44" s="529" t="s">
        <v>930</v>
      </c>
      <c r="B44" s="530"/>
      <c r="C44" s="530"/>
    </row>
    <row r="45" spans="1:3" ht="27" customHeight="1" x14ac:dyDescent="0.2">
      <c r="A45" s="530"/>
      <c r="B45" s="530"/>
      <c r="C45" s="530"/>
    </row>
    <row r="46" spans="1:3" x14ac:dyDescent="0.2">
      <c r="A46" s="299" t="s">
        <v>931</v>
      </c>
      <c r="B46" s="36"/>
      <c r="C46" s="36"/>
    </row>
    <row r="47" spans="1:3" ht="26.25" customHeight="1" x14ac:dyDescent="0.2">
      <c r="A47" s="529" t="s">
        <v>932</v>
      </c>
      <c r="B47" s="531"/>
      <c r="C47" s="531"/>
    </row>
    <row r="48" spans="1:3" x14ac:dyDescent="0.2">
      <c r="A48" s="199"/>
    </row>
    <row r="49" spans="1:1" x14ac:dyDescent="0.2">
      <c r="A49" s="199"/>
    </row>
    <row r="50" spans="1:1" x14ac:dyDescent="0.2">
      <c r="A50" s="199"/>
    </row>
    <row r="51" spans="1:1" x14ac:dyDescent="0.2">
      <c r="A51" s="199"/>
    </row>
    <row r="52" spans="1:1" x14ac:dyDescent="0.2">
      <c r="A52" s="199"/>
    </row>
    <row r="53" spans="1:1" x14ac:dyDescent="0.2">
      <c r="A53" s="199"/>
    </row>
    <row r="54" spans="1:1" x14ac:dyDescent="0.2">
      <c r="A54" s="199"/>
    </row>
    <row r="55" spans="1:1" x14ac:dyDescent="0.2">
      <c r="A55" s="199"/>
    </row>
    <row r="56" spans="1:1" x14ac:dyDescent="0.2">
      <c r="A56" s="199"/>
    </row>
    <row r="57" spans="1:1" x14ac:dyDescent="0.2">
      <c r="A57" s="199"/>
    </row>
    <row r="58" spans="1:1" x14ac:dyDescent="0.2">
      <c r="A58" s="199"/>
    </row>
    <row r="59" spans="1:1" x14ac:dyDescent="0.2">
      <c r="A59" s="199"/>
    </row>
    <row r="60" spans="1:1" x14ac:dyDescent="0.2">
      <c r="A60" s="199"/>
    </row>
    <row r="61" spans="1:1" x14ac:dyDescent="0.2">
      <c r="A61" s="199"/>
    </row>
    <row r="62" spans="1:1" x14ac:dyDescent="0.2">
      <c r="A62" s="199"/>
    </row>
    <row r="63" spans="1:1" x14ac:dyDescent="0.2">
      <c r="A63" s="199"/>
    </row>
    <row r="64" spans="1:1" x14ac:dyDescent="0.2">
      <c r="A64" s="199"/>
    </row>
    <row r="65" spans="1:1" x14ac:dyDescent="0.2">
      <c r="A65" s="199"/>
    </row>
    <row r="66" spans="1:1" x14ac:dyDescent="0.2">
      <c r="A66" s="199"/>
    </row>
    <row r="67" spans="1:1" x14ac:dyDescent="0.2">
      <c r="A67" s="199"/>
    </row>
    <row r="68" spans="1:1" x14ac:dyDescent="0.2">
      <c r="A68" s="199"/>
    </row>
    <row r="69" spans="1:1" x14ac:dyDescent="0.2">
      <c r="A69" s="199"/>
    </row>
    <row r="70" spans="1:1" x14ac:dyDescent="0.2">
      <c r="A70" s="199"/>
    </row>
    <row r="71" spans="1:1" x14ac:dyDescent="0.2">
      <c r="A71" s="199"/>
    </row>
    <row r="72" spans="1:1" x14ac:dyDescent="0.2">
      <c r="A72" s="199"/>
    </row>
    <row r="73" spans="1:1" x14ac:dyDescent="0.2">
      <c r="A73" s="199"/>
    </row>
    <row r="74" spans="1:1" x14ac:dyDescent="0.2">
      <c r="A74" s="199"/>
    </row>
    <row r="75" spans="1:1" x14ac:dyDescent="0.2">
      <c r="A75" s="199"/>
    </row>
    <row r="76" spans="1:1" x14ac:dyDescent="0.2">
      <c r="A76" s="199"/>
    </row>
    <row r="77" spans="1:1" x14ac:dyDescent="0.2">
      <c r="A77" s="199"/>
    </row>
    <row r="78" spans="1:1" x14ac:dyDescent="0.2">
      <c r="A78" s="199"/>
    </row>
    <row r="79" spans="1:1" x14ac:dyDescent="0.2">
      <c r="A79" s="199"/>
    </row>
    <row r="80" spans="1:1" x14ac:dyDescent="0.2">
      <c r="A80" s="199"/>
    </row>
    <row r="81" spans="1:1" x14ac:dyDescent="0.2">
      <c r="A81" s="199"/>
    </row>
    <row r="82" spans="1:1" x14ac:dyDescent="0.2">
      <c r="A82" s="199"/>
    </row>
    <row r="83" spans="1:1" x14ac:dyDescent="0.2">
      <c r="A83" s="199"/>
    </row>
    <row r="84" spans="1:1" x14ac:dyDescent="0.2">
      <c r="A84" s="199"/>
    </row>
    <row r="85" spans="1:1" x14ac:dyDescent="0.2">
      <c r="A85" s="199"/>
    </row>
    <row r="86" spans="1:1" x14ac:dyDescent="0.2">
      <c r="A86" s="199"/>
    </row>
    <row r="87" spans="1:1" x14ac:dyDescent="0.2">
      <c r="A87" s="199"/>
    </row>
    <row r="88" spans="1:1" x14ac:dyDescent="0.2">
      <c r="A88" s="199"/>
    </row>
    <row r="89" spans="1:1" x14ac:dyDescent="0.2">
      <c r="A89" s="199"/>
    </row>
    <row r="90" spans="1:1" x14ac:dyDescent="0.2">
      <c r="A90" s="199"/>
    </row>
    <row r="91" spans="1:1" x14ac:dyDescent="0.2">
      <c r="A91" s="199"/>
    </row>
    <row r="92" spans="1:1" x14ac:dyDescent="0.2">
      <c r="A92" s="199"/>
    </row>
    <row r="93" spans="1:1" x14ac:dyDescent="0.2">
      <c r="A93" s="199"/>
    </row>
    <row r="94" spans="1:1" x14ac:dyDescent="0.2">
      <c r="A94" s="199"/>
    </row>
    <row r="95" spans="1:1" x14ac:dyDescent="0.2">
      <c r="A95" s="199"/>
    </row>
    <row r="96" spans="1:1" x14ac:dyDescent="0.2">
      <c r="A96" s="199"/>
    </row>
    <row r="97" spans="1:1" x14ac:dyDescent="0.2">
      <c r="A97" s="199"/>
    </row>
    <row r="98" spans="1:1" x14ac:dyDescent="0.2">
      <c r="A98" s="199"/>
    </row>
    <row r="99" spans="1:1" x14ac:dyDescent="0.2">
      <c r="A99" s="199"/>
    </row>
    <row r="100" spans="1:1" x14ac:dyDescent="0.2">
      <c r="A100" s="199"/>
    </row>
    <row r="101" spans="1:1" x14ac:dyDescent="0.2">
      <c r="A101" s="199"/>
    </row>
    <row r="102" spans="1:1" x14ac:dyDescent="0.2">
      <c r="A102" s="199"/>
    </row>
    <row r="103" spans="1:1" x14ac:dyDescent="0.2">
      <c r="A103" s="199"/>
    </row>
    <row r="104" spans="1:1" x14ac:dyDescent="0.2">
      <c r="A104" s="199"/>
    </row>
    <row r="105" spans="1:1" x14ac:dyDescent="0.2">
      <c r="A105" s="199"/>
    </row>
    <row r="106" spans="1:1" x14ac:dyDescent="0.2">
      <c r="A106" s="199"/>
    </row>
    <row r="107" spans="1:1" x14ac:dyDescent="0.2">
      <c r="A107" s="199"/>
    </row>
    <row r="108" spans="1:1" x14ac:dyDescent="0.2">
      <c r="A108" s="199"/>
    </row>
    <row r="109" spans="1:1" x14ac:dyDescent="0.2">
      <c r="A109" s="199"/>
    </row>
    <row r="110" spans="1:1" x14ac:dyDescent="0.2">
      <c r="A110" s="199"/>
    </row>
    <row r="111" spans="1:1" x14ac:dyDescent="0.2">
      <c r="A111" s="199"/>
    </row>
    <row r="112" spans="1:1" x14ac:dyDescent="0.2">
      <c r="A112" s="199"/>
    </row>
    <row r="113" spans="1:1" x14ac:dyDescent="0.2">
      <c r="A113" s="199"/>
    </row>
    <row r="114" spans="1:1" x14ac:dyDescent="0.2">
      <c r="A114" s="199"/>
    </row>
    <row r="115" spans="1:1" x14ac:dyDescent="0.2">
      <c r="A115" s="199"/>
    </row>
    <row r="116" spans="1:1" x14ac:dyDescent="0.2">
      <c r="A116" s="199"/>
    </row>
    <row r="117" spans="1:1" x14ac:dyDescent="0.2">
      <c r="A117" s="199"/>
    </row>
    <row r="118" spans="1:1" x14ac:dyDescent="0.2">
      <c r="A118" s="199"/>
    </row>
    <row r="119" spans="1:1" x14ac:dyDescent="0.2">
      <c r="A119" s="199"/>
    </row>
    <row r="120" spans="1:1" x14ac:dyDescent="0.2">
      <c r="A120" s="199"/>
    </row>
    <row r="121" spans="1:1" x14ac:dyDescent="0.2">
      <c r="A121" s="199"/>
    </row>
    <row r="122" spans="1:1" x14ac:dyDescent="0.2">
      <c r="A122" s="199"/>
    </row>
    <row r="123" spans="1:1" x14ac:dyDescent="0.2">
      <c r="A123" s="199"/>
    </row>
    <row r="124" spans="1:1" x14ac:dyDescent="0.2">
      <c r="A124" s="199"/>
    </row>
  </sheetData>
  <mergeCells count="11">
    <mergeCell ref="A1:C1"/>
    <mergeCell ref="A11:C11"/>
    <mergeCell ref="A16:C16"/>
    <mergeCell ref="A30:C30"/>
    <mergeCell ref="A34:C34"/>
    <mergeCell ref="A43:C43"/>
    <mergeCell ref="A44:C45"/>
    <mergeCell ref="A47:C47"/>
    <mergeCell ref="A31:C31"/>
    <mergeCell ref="A32:C32"/>
    <mergeCell ref="A17:C29"/>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7"/>
  <sheetViews>
    <sheetView tabSelected="1" workbookViewId="0">
      <selection activeCell="A29" sqref="A29"/>
    </sheetView>
  </sheetViews>
  <sheetFormatPr defaultRowHeight="12.75" x14ac:dyDescent="0.2"/>
  <cols>
    <col min="1" max="1" width="136.5703125" customWidth="1"/>
  </cols>
  <sheetData>
    <row r="1" spans="1:1" ht="15.75" x14ac:dyDescent="0.25">
      <c r="A1" s="201" t="s">
        <v>238</v>
      </c>
    </row>
    <row r="2" spans="1:1" ht="15.75" x14ac:dyDescent="0.25">
      <c r="A2" s="201" t="s">
        <v>239</v>
      </c>
    </row>
    <row r="3" spans="1:1" ht="15.75" x14ac:dyDescent="0.25">
      <c r="A3" s="201" t="s">
        <v>240</v>
      </c>
    </row>
    <row r="4" spans="1:1" ht="15.75" x14ac:dyDescent="0.25">
      <c r="A4" s="201" t="s">
        <v>219</v>
      </c>
    </row>
    <row r="5" spans="1:1" x14ac:dyDescent="0.2">
      <c r="A5" s="36"/>
    </row>
    <row r="6" spans="1:1" ht="15.75" x14ac:dyDescent="0.2">
      <c r="A6" s="324" t="s">
        <v>637</v>
      </c>
    </row>
    <row r="7" spans="1:1" ht="19.5" customHeight="1" x14ac:dyDescent="0.2">
      <c r="A7" s="325" t="s">
        <v>1041</v>
      </c>
    </row>
    <row r="8" spans="1:1" x14ac:dyDescent="0.2">
      <c r="A8" s="325" t="s">
        <v>1042</v>
      </c>
    </row>
    <row r="9" spans="1:1" ht="25.5" x14ac:dyDescent="0.2">
      <c r="A9" s="326" t="s">
        <v>1043</v>
      </c>
    </row>
    <row r="10" spans="1:1" ht="51" x14ac:dyDescent="0.2">
      <c r="A10" s="327" t="s">
        <v>1044</v>
      </c>
    </row>
    <row r="11" spans="1:1" ht="25.5" x14ac:dyDescent="0.2">
      <c r="A11" s="327" t="s">
        <v>1045</v>
      </c>
    </row>
    <row r="12" spans="1:1" x14ac:dyDescent="0.2">
      <c r="A12" s="325" t="s">
        <v>1046</v>
      </c>
    </row>
    <row r="13" spans="1:1" ht="25.5" x14ac:dyDescent="0.2">
      <c r="A13" s="327" t="s">
        <v>1047</v>
      </c>
    </row>
    <row r="14" spans="1:1" x14ac:dyDescent="0.2">
      <c r="A14" s="327" t="s">
        <v>1048</v>
      </c>
    </row>
    <row r="15" spans="1:1" x14ac:dyDescent="0.2">
      <c r="A15" s="325" t="s">
        <v>225</v>
      </c>
    </row>
    <row r="16" spans="1:1" x14ac:dyDescent="0.2">
      <c r="A16" s="325" t="s">
        <v>226</v>
      </c>
    </row>
    <row r="17" spans="1:1" x14ac:dyDescent="0.2">
      <c r="A17" s="325" t="s">
        <v>227</v>
      </c>
    </row>
    <row r="18" spans="1:1" x14ac:dyDescent="0.2">
      <c r="A18" s="325" t="s">
        <v>228</v>
      </c>
    </row>
    <row r="19" spans="1:1" x14ac:dyDescent="0.2">
      <c r="A19" s="325" t="s">
        <v>229</v>
      </c>
    </row>
    <row r="20" spans="1:1" x14ac:dyDescent="0.2">
      <c r="A20" s="325" t="s">
        <v>230</v>
      </c>
    </row>
    <row r="21" spans="1:1" x14ac:dyDescent="0.2">
      <c r="A21" s="325" t="s">
        <v>231</v>
      </c>
    </row>
    <row r="22" spans="1:1" x14ac:dyDescent="0.2">
      <c r="A22" s="325" t="s">
        <v>1065</v>
      </c>
    </row>
    <row r="23" spans="1:1" x14ac:dyDescent="0.2">
      <c r="A23" s="325" t="s">
        <v>232</v>
      </c>
    </row>
    <row r="24" spans="1:1" x14ac:dyDescent="0.2">
      <c r="A24" s="325" t="s">
        <v>233</v>
      </c>
    </row>
    <row r="25" spans="1:1" x14ac:dyDescent="0.2">
      <c r="A25" s="325" t="s">
        <v>234</v>
      </c>
    </row>
    <row r="26" spans="1:1" x14ac:dyDescent="0.2">
      <c r="A26" s="325" t="s">
        <v>235</v>
      </c>
    </row>
    <row r="27" spans="1:1" ht="18" customHeight="1" x14ac:dyDescent="0.2">
      <c r="A27" s="325" t="s">
        <v>236</v>
      </c>
    </row>
    <row r="28" spans="1:1" x14ac:dyDescent="0.2">
      <c r="A28" s="325" t="s">
        <v>241</v>
      </c>
    </row>
    <row r="29" spans="1:1" ht="25.5" x14ac:dyDescent="0.2">
      <c r="A29" s="325" t="s">
        <v>237</v>
      </c>
    </row>
    <row r="30" spans="1:1" x14ac:dyDescent="0.2">
      <c r="A30" s="328" t="s">
        <v>242</v>
      </c>
    </row>
    <row r="31" spans="1:1" ht="8.25" customHeight="1" x14ac:dyDescent="0.2">
      <c r="A31" s="198"/>
    </row>
    <row r="32" spans="1:1" ht="15.75" x14ac:dyDescent="0.2">
      <c r="A32" s="198"/>
    </row>
    <row r="33" spans="1:1" ht="8.25" customHeight="1" x14ac:dyDescent="0.2">
      <c r="A33" s="198"/>
    </row>
    <row r="35" spans="1:1" ht="15.75" x14ac:dyDescent="0.2">
      <c r="A35" s="198"/>
    </row>
    <row r="36" spans="1:1" ht="7.5" customHeight="1" x14ac:dyDescent="0.2">
      <c r="A36" s="199"/>
    </row>
    <row r="37" spans="1:1" ht="15.75" x14ac:dyDescent="0.2">
      <c r="A37" s="202"/>
    </row>
    <row r="38" spans="1:1" x14ac:dyDescent="0.2">
      <c r="A38" s="199"/>
    </row>
    <row r="39" spans="1:1" x14ac:dyDescent="0.2">
      <c r="A39" s="199"/>
    </row>
    <row r="40" spans="1:1" x14ac:dyDescent="0.2">
      <c r="A40" s="199"/>
    </row>
    <row r="41" spans="1:1" x14ac:dyDescent="0.2">
      <c r="A41" s="199"/>
    </row>
    <row r="42" spans="1:1" x14ac:dyDescent="0.2">
      <c r="A42" s="199"/>
    </row>
    <row r="43" spans="1:1" x14ac:dyDescent="0.2">
      <c r="A43" s="199"/>
    </row>
    <row r="44" spans="1:1" x14ac:dyDescent="0.2">
      <c r="A44" s="199"/>
    </row>
    <row r="45" spans="1:1" x14ac:dyDescent="0.2">
      <c r="A45" s="199"/>
    </row>
    <row r="46" spans="1:1" x14ac:dyDescent="0.2">
      <c r="A46" s="199"/>
    </row>
    <row r="47" spans="1:1" x14ac:dyDescent="0.2">
      <c r="A47" s="199"/>
    </row>
    <row r="48" spans="1:1" x14ac:dyDescent="0.2">
      <c r="A48" s="199"/>
    </row>
    <row r="49" spans="1:1" x14ac:dyDescent="0.2">
      <c r="A49" s="199"/>
    </row>
    <row r="50" spans="1:1" x14ac:dyDescent="0.2">
      <c r="A50" s="199"/>
    </row>
    <row r="51" spans="1:1" x14ac:dyDescent="0.2">
      <c r="A51" s="199"/>
    </row>
    <row r="52" spans="1:1" x14ac:dyDescent="0.2">
      <c r="A52" s="199"/>
    </row>
    <row r="53" spans="1:1" x14ac:dyDescent="0.2">
      <c r="A53" s="199"/>
    </row>
    <row r="54" spans="1:1" x14ac:dyDescent="0.2">
      <c r="A54" s="199"/>
    </row>
    <row r="56" spans="1:1" x14ac:dyDescent="0.2">
      <c r="A56" s="199"/>
    </row>
    <row r="57" spans="1:1" x14ac:dyDescent="0.2">
      <c r="A57" s="199"/>
    </row>
    <row r="58" spans="1:1" x14ac:dyDescent="0.2">
      <c r="A58" s="199"/>
    </row>
    <row r="59" spans="1:1" x14ac:dyDescent="0.2">
      <c r="A59" s="199"/>
    </row>
    <row r="60" spans="1:1" x14ac:dyDescent="0.2">
      <c r="A60" s="199"/>
    </row>
    <row r="61" spans="1:1" x14ac:dyDescent="0.2">
      <c r="A61" s="199"/>
    </row>
    <row r="62" spans="1:1" x14ac:dyDescent="0.2">
      <c r="A62" s="199"/>
    </row>
    <row r="63" spans="1:1" x14ac:dyDescent="0.2">
      <c r="A63" s="199"/>
    </row>
    <row r="64" spans="1:1" x14ac:dyDescent="0.2">
      <c r="A64" s="199"/>
    </row>
    <row r="65" spans="1:1" x14ac:dyDescent="0.2">
      <c r="A65" s="199"/>
    </row>
    <row r="66" spans="1:1" x14ac:dyDescent="0.2">
      <c r="A66" s="199"/>
    </row>
    <row r="67" spans="1:1" x14ac:dyDescent="0.2">
      <c r="A67" s="199"/>
    </row>
    <row r="68" spans="1:1" x14ac:dyDescent="0.2">
      <c r="A68" s="199"/>
    </row>
    <row r="69" spans="1:1" x14ac:dyDescent="0.2">
      <c r="A69" s="199"/>
    </row>
    <row r="70" spans="1:1" x14ac:dyDescent="0.2">
      <c r="A70" s="199"/>
    </row>
    <row r="71" spans="1:1" x14ac:dyDescent="0.2">
      <c r="A71" s="199"/>
    </row>
    <row r="72" spans="1:1" x14ac:dyDescent="0.2">
      <c r="A72" s="199"/>
    </row>
    <row r="73" spans="1:1" x14ac:dyDescent="0.2">
      <c r="A73" s="199"/>
    </row>
    <row r="74" spans="1:1" x14ac:dyDescent="0.2">
      <c r="A74" s="199"/>
    </row>
    <row r="75" spans="1:1" x14ac:dyDescent="0.2">
      <c r="A75" s="199"/>
    </row>
    <row r="76" spans="1:1" x14ac:dyDescent="0.2">
      <c r="A76" s="199"/>
    </row>
    <row r="77" spans="1:1" x14ac:dyDescent="0.2">
      <c r="A77" s="199"/>
    </row>
    <row r="78" spans="1:1" x14ac:dyDescent="0.2">
      <c r="A78" s="199"/>
    </row>
    <row r="79" spans="1:1" x14ac:dyDescent="0.2">
      <c r="A79" s="199"/>
    </row>
    <row r="80" spans="1:1" x14ac:dyDescent="0.2">
      <c r="A80" s="199"/>
    </row>
    <row r="81" spans="1:1" x14ac:dyDescent="0.2">
      <c r="A81" s="199"/>
    </row>
    <row r="82" spans="1:1" x14ac:dyDescent="0.2">
      <c r="A82" s="199"/>
    </row>
    <row r="83" spans="1:1" x14ac:dyDescent="0.2">
      <c r="A83" s="199"/>
    </row>
    <row r="84" spans="1:1" x14ac:dyDescent="0.2">
      <c r="A84" s="199"/>
    </row>
    <row r="85" spans="1:1" x14ac:dyDescent="0.2">
      <c r="A85" s="199"/>
    </row>
    <row r="86" spans="1:1" x14ac:dyDescent="0.2">
      <c r="A86" s="199"/>
    </row>
    <row r="87" spans="1:1" x14ac:dyDescent="0.2">
      <c r="A87" s="199"/>
    </row>
    <row r="88" spans="1:1" x14ac:dyDescent="0.2">
      <c r="A88" s="199"/>
    </row>
    <row r="89" spans="1:1" x14ac:dyDescent="0.2">
      <c r="A89" s="199"/>
    </row>
    <row r="90" spans="1:1" x14ac:dyDescent="0.2">
      <c r="A90" s="199"/>
    </row>
    <row r="91" spans="1:1" x14ac:dyDescent="0.2">
      <c r="A91" s="199"/>
    </row>
    <row r="92" spans="1:1" x14ac:dyDescent="0.2">
      <c r="A92" s="199"/>
    </row>
    <row r="93" spans="1:1" x14ac:dyDescent="0.2">
      <c r="A93" s="199"/>
    </row>
    <row r="94" spans="1:1" x14ac:dyDescent="0.2">
      <c r="A94" s="199"/>
    </row>
    <row r="95" spans="1:1" x14ac:dyDescent="0.2">
      <c r="A95" s="199"/>
    </row>
    <row r="96" spans="1:1" x14ac:dyDescent="0.2">
      <c r="A96" s="199"/>
    </row>
    <row r="97" spans="1:1" x14ac:dyDescent="0.2">
      <c r="A97" s="199"/>
    </row>
    <row r="98" spans="1:1" x14ac:dyDescent="0.2">
      <c r="A98" s="199"/>
    </row>
    <row r="99" spans="1:1" x14ac:dyDescent="0.2">
      <c r="A99" s="199"/>
    </row>
    <row r="100" spans="1:1" x14ac:dyDescent="0.2">
      <c r="A100" s="199"/>
    </row>
    <row r="101" spans="1:1" x14ac:dyDescent="0.2">
      <c r="A101" s="199"/>
    </row>
    <row r="102" spans="1:1" x14ac:dyDescent="0.2">
      <c r="A102" s="199"/>
    </row>
    <row r="103" spans="1:1" x14ac:dyDescent="0.2">
      <c r="A103" s="199"/>
    </row>
    <row r="104" spans="1:1" x14ac:dyDescent="0.2">
      <c r="A104" s="199"/>
    </row>
    <row r="105" spans="1:1" x14ac:dyDescent="0.2">
      <c r="A105" s="199"/>
    </row>
    <row r="106" spans="1:1" x14ac:dyDescent="0.2">
      <c r="A106" s="199"/>
    </row>
    <row r="107" spans="1:1" x14ac:dyDescent="0.2">
      <c r="A107" s="199"/>
    </row>
    <row r="108" spans="1:1" x14ac:dyDescent="0.2">
      <c r="A108" s="199"/>
    </row>
    <row r="109" spans="1:1" x14ac:dyDescent="0.2">
      <c r="A109" s="199"/>
    </row>
    <row r="110" spans="1:1" x14ac:dyDescent="0.2">
      <c r="A110" s="199"/>
    </row>
    <row r="111" spans="1:1" x14ac:dyDescent="0.2">
      <c r="A111" s="199"/>
    </row>
    <row r="112" spans="1:1" x14ac:dyDescent="0.2">
      <c r="A112" s="199"/>
    </row>
    <row r="113" spans="1:1" x14ac:dyDescent="0.2">
      <c r="A113" s="199"/>
    </row>
    <row r="114" spans="1:1" x14ac:dyDescent="0.2">
      <c r="A114" s="199"/>
    </row>
    <row r="115" spans="1:1" x14ac:dyDescent="0.2">
      <c r="A115" s="199"/>
    </row>
    <row r="116" spans="1:1" x14ac:dyDescent="0.2">
      <c r="A116" s="199"/>
    </row>
    <row r="117" spans="1:1" x14ac:dyDescent="0.2">
      <c r="A117" s="199"/>
    </row>
    <row r="118" spans="1:1" x14ac:dyDescent="0.2">
      <c r="A118" s="199"/>
    </row>
    <row r="119" spans="1:1" x14ac:dyDescent="0.2">
      <c r="A119" s="199"/>
    </row>
    <row r="120" spans="1:1" x14ac:dyDescent="0.2">
      <c r="A120" s="199"/>
    </row>
    <row r="121" spans="1:1" x14ac:dyDescent="0.2">
      <c r="A121" s="199"/>
    </row>
    <row r="122" spans="1:1" x14ac:dyDescent="0.2">
      <c r="A122" s="199"/>
    </row>
    <row r="123" spans="1:1" x14ac:dyDescent="0.2">
      <c r="A123" s="199"/>
    </row>
    <row r="124" spans="1:1" x14ac:dyDescent="0.2">
      <c r="A124" s="199"/>
    </row>
    <row r="125" spans="1:1" x14ac:dyDescent="0.2">
      <c r="A125" s="199"/>
    </row>
    <row r="126" spans="1:1" x14ac:dyDescent="0.2">
      <c r="A126" s="199"/>
    </row>
    <row r="127" spans="1:1" x14ac:dyDescent="0.2">
      <c r="A127" s="199"/>
    </row>
  </sheetData>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U58"/>
  <sheetViews>
    <sheetView topLeftCell="A31" zoomScaleNormal="100" zoomScaleSheetLayoutView="100" workbookViewId="0">
      <selection activeCell="AF16" sqref="AF16"/>
    </sheetView>
  </sheetViews>
  <sheetFormatPr defaultColWidth="0.85546875" defaultRowHeight="12" customHeight="1" x14ac:dyDescent="0.2"/>
  <cols>
    <col min="1" max="30" width="0.85546875" style="3" customWidth="1"/>
    <col min="31" max="31" width="4.42578125" style="3" customWidth="1"/>
    <col min="32" max="32" width="8.5703125" style="3" customWidth="1"/>
    <col min="33" max="44" width="0.85546875" style="3"/>
    <col min="45" max="45" width="2" style="3" bestFit="1" customWidth="1"/>
    <col min="46" max="16384" width="0.85546875" style="3"/>
  </cols>
  <sheetData>
    <row r="1" spans="1:229" s="4" customFormat="1" ht="3" customHeight="1" x14ac:dyDescent="0.25">
      <c r="A1" s="556"/>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6"/>
      <c r="BT1" s="556"/>
      <c r="BU1" s="556"/>
      <c r="BV1" s="556"/>
      <c r="BW1" s="556"/>
      <c r="BX1" s="556"/>
      <c r="BY1" s="556"/>
      <c r="BZ1" s="556"/>
      <c r="CA1" s="556"/>
      <c r="CB1" s="556"/>
      <c r="CC1" s="556"/>
      <c r="CD1" s="556"/>
      <c r="CE1" s="556"/>
      <c r="CF1" s="556"/>
      <c r="CG1" s="556"/>
      <c r="CH1" s="556"/>
      <c r="CI1" s="556"/>
      <c r="CJ1" s="556"/>
      <c r="CK1" s="556"/>
      <c r="CL1" s="556"/>
      <c r="CM1" s="556"/>
      <c r="CN1" s="556"/>
      <c r="CO1" s="556"/>
      <c r="CP1" s="556"/>
      <c r="CQ1" s="556"/>
      <c r="CR1" s="556"/>
      <c r="CS1" s="556"/>
      <c r="CT1" s="556"/>
      <c r="CU1" s="556"/>
      <c r="CV1" s="556"/>
      <c r="CW1" s="556"/>
      <c r="CX1" s="556"/>
      <c r="CY1" s="556"/>
      <c r="CZ1" s="556"/>
      <c r="DA1" s="556"/>
      <c r="DB1" s="556"/>
      <c r="DC1" s="556"/>
      <c r="DD1" s="556"/>
      <c r="DE1" s="556"/>
      <c r="DF1" s="556"/>
      <c r="DG1" s="556"/>
      <c r="DH1" s="556"/>
      <c r="DI1" s="556"/>
      <c r="DJ1" s="556"/>
      <c r="DK1" s="556"/>
      <c r="DL1" s="556"/>
      <c r="DM1" s="556"/>
      <c r="DN1" s="556"/>
      <c r="DO1" s="556"/>
      <c r="DP1" s="556"/>
      <c r="DQ1" s="556"/>
      <c r="DR1" s="556"/>
      <c r="DS1" s="556"/>
      <c r="DT1" s="556"/>
      <c r="DU1" s="556"/>
      <c r="DV1" s="556"/>
      <c r="DW1" s="556"/>
      <c r="DX1" s="556"/>
      <c r="DY1" s="556"/>
      <c r="DZ1" s="556"/>
      <c r="EA1" s="556"/>
      <c r="EB1" s="556"/>
      <c r="EC1" s="556"/>
      <c r="ED1" s="556"/>
      <c r="EE1" s="556"/>
      <c r="EF1" s="556"/>
      <c r="EG1" s="556"/>
      <c r="EH1" s="556"/>
      <c r="EI1" s="556"/>
      <c r="EJ1" s="556"/>
      <c r="EK1" s="556"/>
      <c r="EL1" s="556"/>
      <c r="EM1" s="556"/>
      <c r="EN1" s="556"/>
      <c r="EO1" s="556"/>
      <c r="EP1" s="556"/>
      <c r="EQ1" s="556"/>
      <c r="ER1" s="556"/>
      <c r="ES1" s="556"/>
      <c r="ET1" s="556"/>
      <c r="EU1" s="556"/>
      <c r="EV1" s="556"/>
      <c r="EW1" s="556"/>
      <c r="EX1" s="556"/>
      <c r="EY1" s="556"/>
      <c r="EZ1" s="556"/>
      <c r="FA1" s="556"/>
      <c r="FB1" s="556"/>
      <c r="FC1" s="556"/>
      <c r="FD1" s="556"/>
      <c r="FE1" s="556"/>
      <c r="FF1" s="556"/>
      <c r="FG1" s="556"/>
      <c r="FH1" s="556"/>
      <c r="FI1" s="556"/>
      <c r="FJ1" s="556"/>
      <c r="FK1" s="556"/>
      <c r="FL1" s="556"/>
      <c r="FM1" s="556"/>
      <c r="FN1" s="556"/>
      <c r="FO1" s="556"/>
      <c r="FP1" s="556"/>
      <c r="FQ1" s="556"/>
      <c r="FR1" s="556"/>
      <c r="FS1" s="556"/>
      <c r="FT1" s="556"/>
      <c r="FU1" s="556"/>
      <c r="FV1" s="556"/>
      <c r="FW1" s="556"/>
      <c r="FX1" s="556"/>
      <c r="FY1" s="556"/>
      <c r="FZ1" s="556"/>
      <c r="GA1" s="556"/>
      <c r="GB1" s="556"/>
      <c r="GC1" s="556"/>
      <c r="GD1" s="556"/>
      <c r="GE1" s="556"/>
      <c r="GF1" s="556"/>
      <c r="GG1" s="556"/>
      <c r="GH1" s="556"/>
      <c r="GI1" s="556"/>
      <c r="GJ1" s="556"/>
      <c r="GK1" s="556"/>
      <c r="GL1" s="556"/>
      <c r="GM1" s="556"/>
      <c r="GN1" s="556"/>
      <c r="GO1" s="556"/>
      <c r="GP1" s="556"/>
      <c r="GQ1" s="556"/>
      <c r="GR1" s="556"/>
      <c r="GS1" s="556"/>
      <c r="GT1" s="556"/>
      <c r="GU1" s="556"/>
      <c r="GV1" s="556"/>
      <c r="GW1" s="556"/>
      <c r="GX1" s="556"/>
      <c r="GY1" s="556"/>
      <c r="GZ1" s="556"/>
      <c r="HA1" s="556"/>
      <c r="HB1" s="556"/>
      <c r="HC1" s="556"/>
      <c r="HD1" s="556"/>
      <c r="HE1" s="556"/>
      <c r="HF1" s="556"/>
      <c r="HG1" s="556"/>
      <c r="HH1" s="556"/>
      <c r="HI1" s="556"/>
      <c r="HJ1" s="556"/>
      <c r="HK1" s="556"/>
      <c r="HL1" s="556"/>
      <c r="HM1" s="556"/>
      <c r="HN1" s="556"/>
      <c r="HO1" s="556"/>
      <c r="HP1" s="556"/>
      <c r="HQ1" s="556"/>
      <c r="HR1" s="556"/>
      <c r="HS1" s="556"/>
      <c r="HT1" s="556"/>
    </row>
    <row r="2" spans="1:229" s="4" customFormat="1" ht="15" x14ac:dyDescent="0.25">
      <c r="A2" s="575" t="s">
        <v>995</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75"/>
      <c r="AF2" s="575"/>
      <c r="AG2" s="575"/>
      <c r="AH2" s="575"/>
      <c r="AI2" s="575"/>
      <c r="AJ2" s="575"/>
      <c r="AK2" s="575"/>
      <c r="AL2" s="575"/>
      <c r="AM2" s="575"/>
      <c r="AN2" s="575"/>
      <c r="AO2" s="575"/>
      <c r="AP2" s="575"/>
      <c r="AQ2" s="575"/>
      <c r="AR2" s="575"/>
      <c r="AS2" s="575"/>
      <c r="AT2" s="575"/>
      <c r="AU2" s="575"/>
      <c r="AV2" s="575"/>
      <c r="AW2" s="575"/>
      <c r="AX2" s="575"/>
      <c r="AY2" s="575"/>
      <c r="AZ2" s="575"/>
      <c r="BA2" s="575"/>
      <c r="BB2" s="575"/>
      <c r="BC2" s="575"/>
      <c r="BD2" s="575"/>
      <c r="BE2" s="575"/>
      <c r="BF2" s="575"/>
      <c r="BG2" s="575"/>
      <c r="BH2" s="575"/>
      <c r="BI2" s="575"/>
      <c r="BJ2" s="575"/>
      <c r="BK2" s="575"/>
      <c r="BL2" s="575"/>
      <c r="BM2" s="575"/>
      <c r="BN2" s="575"/>
      <c r="BO2" s="575"/>
      <c r="BP2" s="575"/>
      <c r="BQ2" s="575"/>
      <c r="BR2" s="575"/>
      <c r="BS2" s="575"/>
      <c r="BT2" s="575"/>
      <c r="BU2" s="575"/>
      <c r="BV2" s="575"/>
      <c r="BW2" s="575"/>
      <c r="BX2" s="575"/>
      <c r="BY2" s="575"/>
      <c r="BZ2" s="575"/>
      <c r="CA2" s="575"/>
      <c r="CB2" s="575"/>
      <c r="CC2" s="575"/>
      <c r="CD2" s="575"/>
      <c r="CE2" s="575"/>
      <c r="CF2" s="575"/>
      <c r="CG2" s="575"/>
      <c r="CH2" s="575"/>
      <c r="CI2" s="575"/>
      <c r="CJ2" s="575"/>
      <c r="CK2" s="575"/>
      <c r="CL2" s="575"/>
      <c r="CM2" s="575"/>
      <c r="CN2" s="575"/>
      <c r="CO2" s="575"/>
      <c r="CP2" s="575"/>
      <c r="CQ2" s="575"/>
      <c r="CR2" s="575"/>
      <c r="CS2" s="575"/>
      <c r="CT2" s="575"/>
      <c r="CU2" s="575"/>
      <c r="CV2" s="575"/>
      <c r="CW2" s="575"/>
      <c r="CX2" s="575"/>
      <c r="CY2" s="575"/>
      <c r="CZ2" s="575"/>
      <c r="DA2" s="575"/>
      <c r="DB2" s="575"/>
      <c r="DC2" s="575"/>
      <c r="DD2" s="575"/>
      <c r="DE2" s="575"/>
      <c r="DF2" s="575"/>
      <c r="DG2" s="575"/>
      <c r="DH2" s="575"/>
      <c r="DI2" s="575"/>
      <c r="DJ2" s="575"/>
      <c r="DK2" s="575"/>
      <c r="DL2" s="575"/>
      <c r="DM2" s="575"/>
      <c r="DN2" s="575"/>
      <c r="DO2" s="575"/>
      <c r="DP2" s="575"/>
      <c r="DQ2" s="575"/>
      <c r="DR2" s="575"/>
      <c r="DS2" s="575"/>
      <c r="DT2" s="575"/>
      <c r="DU2" s="575"/>
      <c r="DV2" s="575"/>
      <c r="DW2" s="575"/>
      <c r="DX2" s="575"/>
      <c r="DY2" s="575"/>
      <c r="DZ2" s="556"/>
      <c r="EA2" s="556"/>
      <c r="EB2" s="556"/>
      <c r="EC2" s="556"/>
      <c r="ED2" s="556"/>
      <c r="EE2" s="556"/>
      <c r="EF2" s="556"/>
      <c r="EG2" s="556"/>
      <c r="EH2" s="556"/>
      <c r="EI2" s="556"/>
      <c r="EJ2" s="556"/>
      <c r="EK2" s="556"/>
      <c r="EL2" s="556"/>
      <c r="EM2" s="556"/>
      <c r="EN2" s="556"/>
      <c r="EO2" s="556"/>
      <c r="EP2" s="556"/>
      <c r="EQ2" s="556"/>
      <c r="ER2" s="556"/>
      <c r="ES2" s="556"/>
      <c r="ET2" s="556"/>
      <c r="EU2" s="556"/>
      <c r="EV2" s="556"/>
      <c r="EW2" s="556"/>
      <c r="EX2" s="556"/>
      <c r="EY2" s="556"/>
      <c r="EZ2" s="556"/>
      <c r="FA2" s="556"/>
      <c r="FB2" s="556"/>
      <c r="FC2" s="556"/>
      <c r="FD2" s="556"/>
      <c r="FE2" s="556"/>
      <c r="FF2" s="556"/>
      <c r="FG2" s="556"/>
      <c r="FH2" s="556"/>
      <c r="FI2" s="556"/>
      <c r="FJ2" s="556"/>
      <c r="FK2" s="556"/>
      <c r="FL2" s="556"/>
      <c r="FM2" s="556"/>
      <c r="FN2" s="556"/>
      <c r="FO2" s="556"/>
      <c r="FP2" s="556"/>
      <c r="FQ2" s="556"/>
      <c r="FR2" s="556"/>
      <c r="FS2" s="556"/>
      <c r="FT2" s="556"/>
      <c r="FU2" s="556"/>
      <c r="FV2" s="556"/>
      <c r="FW2" s="556"/>
      <c r="FX2" s="556"/>
      <c r="FY2" s="556"/>
      <c r="FZ2" s="556"/>
      <c r="GA2" s="556"/>
      <c r="GB2" s="556"/>
      <c r="GC2" s="556"/>
      <c r="GD2" s="556"/>
      <c r="GE2" s="556"/>
      <c r="GF2" s="556"/>
      <c r="GG2" s="556"/>
      <c r="GH2" s="556"/>
      <c r="GI2" s="556"/>
      <c r="GJ2" s="556"/>
      <c r="GK2" s="556"/>
      <c r="GL2" s="556"/>
      <c r="GM2" s="556"/>
      <c r="GN2" s="556"/>
      <c r="GO2" s="556"/>
      <c r="GP2" s="556"/>
      <c r="GQ2" s="556"/>
      <c r="GR2" s="556"/>
      <c r="GS2" s="556"/>
      <c r="GT2" s="556"/>
      <c r="GU2" s="556"/>
      <c r="GV2" s="556"/>
      <c r="GW2" s="556"/>
      <c r="GX2" s="556"/>
      <c r="GY2" s="556"/>
      <c r="GZ2" s="556"/>
      <c r="HA2" s="556"/>
      <c r="HB2" s="556"/>
      <c r="HC2" s="556"/>
      <c r="HD2" s="556"/>
      <c r="HE2" s="556"/>
      <c r="HF2" s="556"/>
      <c r="HG2" s="556"/>
      <c r="HH2" s="556"/>
      <c r="HI2" s="556"/>
      <c r="HJ2" s="556"/>
      <c r="HK2" s="556"/>
      <c r="HL2" s="556"/>
      <c r="HM2" s="556"/>
      <c r="HN2" s="556"/>
      <c r="HO2" s="556"/>
      <c r="HP2" s="556"/>
      <c r="HQ2" s="556"/>
      <c r="HR2" s="556"/>
      <c r="HS2" s="556"/>
      <c r="HT2" s="556"/>
      <c r="HU2" s="11"/>
    </row>
    <row r="3" spans="1:229" s="4" customFormat="1" ht="15" x14ac:dyDescent="0.2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row>
    <row r="4" spans="1:229" s="1" customFormat="1" ht="15" x14ac:dyDescent="0.25">
      <c r="A4" s="146" t="s">
        <v>205</v>
      </c>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6"/>
      <c r="DU4" s="146"/>
      <c r="DV4" s="146"/>
      <c r="DW4" s="146"/>
      <c r="DX4" s="146"/>
      <c r="DY4" s="146"/>
      <c r="DZ4" s="146"/>
      <c r="EA4" s="146"/>
      <c r="EB4" s="146"/>
      <c r="EC4" s="146"/>
      <c r="ED4" s="146"/>
      <c r="EE4" s="146"/>
      <c r="EF4" s="146"/>
      <c r="EG4" s="146"/>
      <c r="EH4" s="146"/>
      <c r="EI4" s="146"/>
      <c r="EJ4" s="146"/>
      <c r="EK4" s="146"/>
      <c r="EL4" s="146"/>
      <c r="EM4" s="146"/>
      <c r="EN4" s="146"/>
      <c r="EO4" s="146"/>
      <c r="EP4" s="146"/>
      <c r="EQ4" s="146"/>
      <c r="ER4" s="146"/>
      <c r="ES4" s="146"/>
      <c r="ET4" s="146"/>
      <c r="EU4" s="146"/>
      <c r="EV4" s="146"/>
      <c r="EW4" s="146"/>
      <c r="EX4" s="146"/>
      <c r="EY4" s="146"/>
      <c r="EZ4" s="146"/>
      <c r="FA4" s="146"/>
      <c r="FB4" s="146"/>
      <c r="FC4" s="146"/>
      <c r="FD4" s="146"/>
      <c r="FE4" s="146"/>
      <c r="FF4" s="146"/>
      <c r="FG4" s="146"/>
      <c r="FH4" s="146"/>
      <c r="FI4" s="146"/>
      <c r="FJ4" s="146"/>
      <c r="FK4" s="146"/>
      <c r="FL4" s="146"/>
      <c r="FM4" s="146"/>
      <c r="FN4" s="146"/>
      <c r="FO4" s="146"/>
      <c r="FP4" s="146"/>
      <c r="FQ4" s="146"/>
      <c r="FR4" s="146"/>
      <c r="FS4" s="146"/>
      <c r="FT4" s="146"/>
      <c r="FU4" s="146"/>
      <c r="FV4" s="146"/>
      <c r="FW4" s="146"/>
      <c r="FX4" s="146"/>
      <c r="FY4" s="146"/>
      <c r="FZ4" s="146"/>
      <c r="GA4" s="146"/>
      <c r="GB4" s="146"/>
      <c r="GC4" s="146"/>
      <c r="GD4" s="556"/>
      <c r="GE4" s="556"/>
      <c r="GF4" s="556"/>
      <c r="GG4" s="556"/>
      <c r="GH4" s="556"/>
      <c r="GI4" s="556"/>
      <c r="GJ4" s="556"/>
      <c r="GK4" s="556"/>
      <c r="GL4" s="556"/>
      <c r="GM4" s="556"/>
      <c r="GN4" s="556"/>
      <c r="GO4" s="556"/>
      <c r="GP4" s="556"/>
      <c r="GQ4" s="556"/>
      <c r="GR4" s="556"/>
      <c r="GS4" s="556"/>
      <c r="GT4" s="556"/>
      <c r="GU4" s="556"/>
      <c r="GV4" s="556"/>
      <c r="GW4" s="556"/>
      <c r="GX4" s="556"/>
      <c r="GY4" s="556"/>
      <c r="GZ4" s="556"/>
      <c r="HA4" s="556"/>
      <c r="HB4" s="556"/>
      <c r="HC4" s="556"/>
      <c r="HD4" s="556"/>
      <c r="HE4" s="556"/>
      <c r="HF4" s="556"/>
      <c r="HG4" s="556"/>
      <c r="HH4" s="556"/>
      <c r="HI4" s="556"/>
      <c r="HJ4" s="556"/>
      <c r="HK4" s="556"/>
      <c r="HL4" s="556"/>
      <c r="HM4" s="556"/>
      <c r="HN4" s="556"/>
      <c r="HO4" s="556"/>
      <c r="HP4" s="556"/>
      <c r="HQ4" s="556"/>
      <c r="HR4" s="556"/>
      <c r="HS4" s="556"/>
      <c r="HT4" s="556"/>
      <c r="HU4" s="11"/>
    </row>
    <row r="5" spans="1:229" s="1" customFormat="1" ht="15"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row>
    <row r="6" spans="1:229" s="1" customFormat="1" ht="15" x14ac:dyDescent="0.25">
      <c r="A6" s="556" t="s">
        <v>15</v>
      </c>
      <c r="B6" s="556"/>
      <c r="C6" s="556"/>
      <c r="D6" s="556"/>
      <c r="E6" s="556"/>
      <c r="F6" s="556"/>
      <c r="G6" s="556"/>
      <c r="H6" s="556"/>
      <c r="I6" s="556"/>
      <c r="J6" s="556"/>
      <c r="K6" s="556"/>
      <c r="L6" s="556"/>
      <c r="M6" s="556"/>
      <c r="N6" s="556"/>
      <c r="O6" s="556"/>
      <c r="P6" s="556"/>
      <c r="Q6" s="556"/>
      <c r="R6" s="556"/>
      <c r="S6" s="556"/>
      <c r="T6" s="556"/>
      <c r="U6" s="556"/>
      <c r="V6" s="556"/>
      <c r="W6" s="556"/>
      <c r="X6" s="556"/>
      <c r="Y6" s="556"/>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6"/>
      <c r="BT6" s="556"/>
      <c r="BU6" s="556"/>
      <c r="BV6" s="556"/>
      <c r="BW6" s="556"/>
      <c r="BX6" s="556"/>
      <c r="BY6" s="556"/>
      <c r="BZ6" s="556"/>
      <c r="CA6" s="556"/>
      <c r="CB6" s="556"/>
      <c r="CC6" s="556"/>
      <c r="CD6" s="556"/>
      <c r="CE6" s="556"/>
      <c r="CF6" s="556"/>
      <c r="CG6" s="556"/>
      <c r="CH6" s="556"/>
      <c r="CI6" s="556"/>
      <c r="CJ6" s="556"/>
      <c r="CK6" s="556"/>
      <c r="CL6" s="556"/>
      <c r="CM6" s="556"/>
      <c r="CN6" s="556"/>
      <c r="CO6" s="556"/>
      <c r="CP6" s="556"/>
      <c r="CQ6" s="556"/>
      <c r="CR6" s="556"/>
      <c r="CS6" s="556"/>
      <c r="CT6" s="556"/>
      <c r="CU6" s="556"/>
      <c r="CV6" s="556"/>
      <c r="CW6" s="556"/>
      <c r="CX6" s="556"/>
      <c r="CY6" s="556"/>
      <c r="CZ6" s="556"/>
      <c r="DA6" s="556"/>
      <c r="DB6" s="556"/>
      <c r="DC6" s="556"/>
      <c r="DD6" s="556"/>
      <c r="DE6" s="556"/>
      <c r="DF6" s="556"/>
      <c r="DG6" s="556"/>
      <c r="DH6" s="556"/>
      <c r="DI6" s="556"/>
      <c r="DJ6" s="556"/>
      <c r="DK6" s="556"/>
      <c r="DL6" s="556"/>
      <c r="DM6" s="556"/>
      <c r="DN6" s="556"/>
      <c r="DO6" s="556"/>
      <c r="DP6" s="556"/>
      <c r="DQ6" s="556"/>
      <c r="DR6" s="556"/>
      <c r="DS6" s="556"/>
      <c r="DT6" s="556"/>
      <c r="DU6" s="556"/>
      <c r="DV6" s="556"/>
      <c r="DW6" s="556"/>
      <c r="DX6" s="556"/>
      <c r="DY6" s="556"/>
      <c r="DZ6" s="556"/>
      <c r="EA6" s="556"/>
      <c r="EB6" s="556"/>
      <c r="EC6" s="556"/>
      <c r="ED6" s="556"/>
      <c r="EE6" s="556"/>
      <c r="EF6" s="556"/>
      <c r="EG6" s="556"/>
      <c r="EH6" s="556"/>
      <c r="EI6" s="556"/>
      <c r="EJ6" s="556"/>
      <c r="EK6" s="556"/>
      <c r="EL6" s="556"/>
      <c r="EM6" s="556"/>
      <c r="EN6" s="556"/>
      <c r="EO6" s="556"/>
      <c r="EP6" s="556"/>
      <c r="EQ6" s="556"/>
      <c r="ER6" s="556"/>
      <c r="ES6" s="556"/>
      <c r="ET6" s="556"/>
      <c r="EU6" s="556"/>
      <c r="EV6" s="556"/>
      <c r="EW6" s="556"/>
      <c r="EX6" s="556"/>
      <c r="EY6" s="556"/>
      <c r="EZ6" s="556"/>
      <c r="FA6" s="556"/>
      <c r="FB6" s="556"/>
      <c r="FC6" s="556"/>
      <c r="FD6" s="556"/>
      <c r="FE6" s="556"/>
      <c r="FF6" s="556"/>
      <c r="FG6" s="556"/>
      <c r="FH6" s="556"/>
      <c r="FI6" s="556"/>
      <c r="FJ6" s="556"/>
      <c r="FK6" s="556"/>
      <c r="FL6" s="556"/>
      <c r="FM6" s="556"/>
      <c r="FN6" s="556"/>
      <c r="FO6" s="556"/>
      <c r="FP6" s="556"/>
      <c r="FQ6" s="556"/>
      <c r="FR6" s="556"/>
      <c r="FS6" s="556"/>
      <c r="FT6" s="556"/>
      <c r="FU6" s="556"/>
      <c r="FV6" s="556"/>
      <c r="FW6" s="556"/>
      <c r="FX6" s="556"/>
      <c r="FY6" s="556"/>
      <c r="FZ6" s="556"/>
      <c r="GA6" s="556"/>
      <c r="GB6" s="556"/>
      <c r="GC6" s="556"/>
      <c r="GD6" s="556"/>
      <c r="GE6" s="556"/>
      <c r="GF6" s="556"/>
      <c r="GG6" s="556"/>
      <c r="GH6" s="556"/>
      <c r="GI6" s="556"/>
      <c r="GJ6" s="556"/>
      <c r="GK6" s="556"/>
      <c r="GL6" s="556"/>
      <c r="GM6" s="556"/>
      <c r="GN6" s="556"/>
      <c r="GO6" s="556"/>
      <c r="GP6" s="556"/>
      <c r="GQ6" s="556"/>
      <c r="GR6" s="556"/>
      <c r="GS6" s="556"/>
      <c r="GT6" s="556"/>
      <c r="GU6" s="556"/>
      <c r="GV6" s="556"/>
      <c r="GW6" s="556"/>
      <c r="GX6" s="556"/>
      <c r="GY6" s="556"/>
      <c r="GZ6" s="556"/>
      <c r="HA6" s="556"/>
      <c r="HB6" s="556"/>
      <c r="HC6" s="556"/>
      <c r="HD6" s="556"/>
      <c r="HE6" s="556"/>
      <c r="HF6" s="556"/>
      <c r="HG6" s="556"/>
      <c r="HH6" s="556"/>
      <c r="HI6" s="556"/>
      <c r="HJ6" s="556"/>
      <c r="HK6" s="556"/>
      <c r="HL6" s="556"/>
      <c r="HM6" s="556"/>
      <c r="HN6" s="556"/>
      <c r="HO6" s="556"/>
      <c r="HP6" s="556"/>
      <c r="HQ6" s="556"/>
      <c r="HR6" s="556"/>
      <c r="HS6" s="556"/>
      <c r="HT6" s="556"/>
      <c r="HU6" s="11"/>
    </row>
    <row r="7" spans="1:229" s="13" customFormat="1" ht="12.75" x14ac:dyDescent="0.2">
      <c r="HT7" s="14"/>
    </row>
    <row r="8" spans="1:229" s="9" customFormat="1" ht="12.75" x14ac:dyDescent="0.2">
      <c r="A8" s="541" t="s">
        <v>2</v>
      </c>
      <c r="B8" s="542"/>
      <c r="C8" s="542"/>
      <c r="D8" s="542"/>
      <c r="E8" s="542"/>
      <c r="F8" s="542"/>
      <c r="G8" s="542"/>
      <c r="H8" s="542"/>
      <c r="I8" s="542"/>
      <c r="J8" s="542"/>
      <c r="K8" s="542"/>
      <c r="L8" s="542"/>
      <c r="M8" s="542"/>
      <c r="N8" s="542"/>
      <c r="O8" s="542"/>
      <c r="P8" s="542"/>
      <c r="Q8" s="542"/>
      <c r="R8" s="542"/>
      <c r="S8" s="542"/>
      <c r="T8" s="542"/>
      <c r="U8" s="542"/>
      <c r="V8" s="542"/>
      <c r="W8" s="542"/>
      <c r="X8" s="542"/>
      <c r="Y8" s="542"/>
      <c r="Z8" s="542"/>
      <c r="AA8" s="542"/>
      <c r="AB8" s="542"/>
      <c r="AC8" s="542"/>
      <c r="AD8" s="542"/>
      <c r="AE8" s="542"/>
      <c r="AF8" s="628" t="s">
        <v>102</v>
      </c>
      <c r="AG8" s="541" t="s">
        <v>4</v>
      </c>
      <c r="AH8" s="542"/>
      <c r="AI8" s="542"/>
      <c r="AJ8" s="542"/>
      <c r="AK8" s="542"/>
      <c r="AL8" s="542"/>
      <c r="AM8" s="542"/>
      <c r="AN8" s="542"/>
      <c r="AO8" s="542"/>
      <c r="AP8" s="542"/>
      <c r="AQ8" s="542"/>
      <c r="AR8" s="542"/>
      <c r="AS8" s="543"/>
      <c r="AT8" s="541" t="s">
        <v>9</v>
      </c>
      <c r="AU8" s="542"/>
      <c r="AV8" s="542"/>
      <c r="AW8" s="542"/>
      <c r="AX8" s="542"/>
      <c r="AY8" s="542"/>
      <c r="AZ8" s="542"/>
      <c r="BA8" s="542"/>
      <c r="BB8" s="542"/>
      <c r="BC8" s="542"/>
      <c r="BD8" s="542"/>
      <c r="BE8" s="542"/>
      <c r="BF8" s="542"/>
      <c r="BG8" s="542"/>
      <c r="BH8" s="542"/>
      <c r="BI8" s="542"/>
      <c r="BJ8" s="542"/>
      <c r="BK8" s="542"/>
      <c r="BL8" s="542"/>
      <c r="BM8" s="542"/>
      <c r="BN8" s="542"/>
      <c r="BO8" s="542"/>
      <c r="BP8" s="542"/>
      <c r="BQ8" s="542"/>
      <c r="BR8" s="542"/>
      <c r="BS8" s="542"/>
      <c r="BT8" s="542"/>
      <c r="BU8" s="542"/>
      <c r="BV8" s="542"/>
      <c r="BW8" s="542"/>
      <c r="BX8" s="542"/>
      <c r="BY8" s="542"/>
      <c r="BZ8" s="542"/>
      <c r="CA8" s="542"/>
      <c r="CB8" s="542"/>
      <c r="CC8" s="542"/>
      <c r="CD8" s="542"/>
      <c r="CE8" s="543"/>
      <c r="CF8" s="547" t="s">
        <v>14</v>
      </c>
      <c r="CG8" s="548"/>
      <c r="CH8" s="548"/>
      <c r="CI8" s="548"/>
      <c r="CJ8" s="548"/>
      <c r="CK8" s="548"/>
      <c r="CL8" s="548"/>
      <c r="CM8" s="548"/>
      <c r="CN8" s="548"/>
      <c r="CO8" s="548"/>
      <c r="CP8" s="548"/>
      <c r="CQ8" s="548"/>
      <c r="CR8" s="548"/>
      <c r="CS8" s="548"/>
      <c r="CT8" s="548"/>
      <c r="CU8" s="548"/>
      <c r="CV8" s="548"/>
      <c r="CW8" s="548"/>
      <c r="CX8" s="548"/>
      <c r="CY8" s="548"/>
      <c r="CZ8" s="548"/>
      <c r="DA8" s="548"/>
      <c r="DB8" s="548"/>
      <c r="DC8" s="548"/>
      <c r="DD8" s="548"/>
      <c r="DE8" s="548"/>
      <c r="DF8" s="548"/>
      <c r="DG8" s="548"/>
      <c r="DH8" s="548"/>
      <c r="DI8" s="548"/>
      <c r="DJ8" s="548"/>
      <c r="DK8" s="548"/>
      <c r="DL8" s="548"/>
      <c r="DM8" s="548"/>
      <c r="DN8" s="548"/>
      <c r="DO8" s="548"/>
      <c r="DP8" s="548"/>
      <c r="DQ8" s="548"/>
      <c r="DR8" s="548"/>
      <c r="DS8" s="548"/>
      <c r="DT8" s="548"/>
      <c r="DU8" s="548"/>
      <c r="DV8" s="548"/>
      <c r="DW8" s="548"/>
      <c r="DX8" s="548"/>
      <c r="DY8" s="548"/>
      <c r="DZ8" s="548"/>
      <c r="EA8" s="548"/>
      <c r="EB8" s="548"/>
      <c r="EC8" s="548"/>
      <c r="ED8" s="548"/>
      <c r="EE8" s="548"/>
      <c r="EF8" s="548"/>
      <c r="EG8" s="548"/>
      <c r="EH8" s="548"/>
      <c r="EI8" s="548"/>
      <c r="EJ8" s="548"/>
      <c r="EK8" s="548"/>
      <c r="EL8" s="548"/>
      <c r="EM8" s="548"/>
      <c r="EN8" s="548"/>
      <c r="EO8" s="548"/>
      <c r="EP8" s="548"/>
      <c r="EQ8" s="548"/>
      <c r="ER8" s="548"/>
      <c r="ES8" s="548"/>
      <c r="ET8" s="548"/>
      <c r="EU8" s="548"/>
      <c r="EV8" s="548"/>
      <c r="EW8" s="548"/>
      <c r="EX8" s="548"/>
      <c r="EY8" s="548"/>
      <c r="EZ8" s="548"/>
      <c r="FA8" s="548"/>
      <c r="FB8" s="548"/>
      <c r="FC8" s="548"/>
      <c r="FD8" s="548"/>
      <c r="FE8" s="548"/>
      <c r="FF8" s="548"/>
      <c r="FG8" s="548"/>
      <c r="FH8" s="548"/>
      <c r="FI8" s="548"/>
      <c r="FJ8" s="548"/>
      <c r="FK8" s="548"/>
      <c r="FL8" s="548"/>
      <c r="FM8" s="548"/>
      <c r="FN8" s="548"/>
      <c r="FO8" s="548"/>
      <c r="FP8" s="548"/>
      <c r="FQ8" s="548"/>
      <c r="FR8" s="548"/>
      <c r="FS8" s="548"/>
      <c r="FT8" s="548"/>
      <c r="FU8" s="548"/>
      <c r="FV8" s="548"/>
      <c r="FW8" s="548"/>
      <c r="FX8" s="548"/>
      <c r="FY8" s="548"/>
      <c r="FZ8" s="548"/>
      <c r="GA8" s="548"/>
      <c r="GB8" s="548"/>
      <c r="GC8" s="548"/>
      <c r="GD8" s="548"/>
      <c r="GE8" s="548"/>
      <c r="GF8" s="548"/>
      <c r="GG8" s="548"/>
      <c r="GH8" s="548"/>
      <c r="GI8" s="548"/>
      <c r="GJ8" s="549"/>
      <c r="GK8" s="541" t="s">
        <v>211</v>
      </c>
      <c r="GL8" s="542"/>
      <c r="GM8" s="542"/>
      <c r="GN8" s="542"/>
      <c r="GO8" s="542"/>
      <c r="GP8" s="542"/>
      <c r="GQ8" s="542"/>
      <c r="GR8" s="542"/>
      <c r="GS8" s="542"/>
      <c r="GT8" s="542"/>
      <c r="GU8" s="542"/>
      <c r="GV8" s="542"/>
      <c r="GW8" s="542"/>
      <c r="GX8" s="542"/>
      <c r="GY8" s="542"/>
      <c r="GZ8" s="542"/>
      <c r="HA8" s="542"/>
      <c r="HB8" s="542"/>
      <c r="HC8" s="542"/>
      <c r="HD8" s="542"/>
      <c r="HE8" s="542"/>
      <c r="HF8" s="542"/>
      <c r="HG8" s="542"/>
      <c r="HH8" s="542"/>
      <c r="HI8" s="542"/>
      <c r="HJ8" s="542"/>
      <c r="HK8" s="542"/>
      <c r="HL8" s="542"/>
      <c r="HM8" s="542"/>
      <c r="HN8" s="542"/>
      <c r="HO8" s="542"/>
      <c r="HP8" s="542"/>
      <c r="HQ8" s="542"/>
      <c r="HR8" s="542"/>
      <c r="HS8" s="542"/>
      <c r="HT8" s="543"/>
    </row>
    <row r="9" spans="1:229" s="9" customFormat="1" ht="12.75" x14ac:dyDescent="0.2">
      <c r="A9" s="544"/>
      <c r="B9" s="545"/>
      <c r="C9" s="545"/>
      <c r="D9" s="545"/>
      <c r="E9" s="545"/>
      <c r="F9" s="545"/>
      <c r="G9" s="545"/>
      <c r="H9" s="545"/>
      <c r="I9" s="545"/>
      <c r="J9" s="545"/>
      <c r="K9" s="545"/>
      <c r="L9" s="545"/>
      <c r="M9" s="545"/>
      <c r="N9" s="545"/>
      <c r="O9" s="545"/>
      <c r="P9" s="545"/>
      <c r="Q9" s="545"/>
      <c r="R9" s="545"/>
      <c r="S9" s="545"/>
      <c r="T9" s="545"/>
      <c r="U9" s="545"/>
      <c r="V9" s="545"/>
      <c r="W9" s="545"/>
      <c r="X9" s="545"/>
      <c r="Y9" s="545"/>
      <c r="Z9" s="545"/>
      <c r="AA9" s="545"/>
      <c r="AB9" s="545"/>
      <c r="AC9" s="545"/>
      <c r="AD9" s="545"/>
      <c r="AE9" s="545"/>
      <c r="AF9" s="629"/>
      <c r="AG9" s="544"/>
      <c r="AH9" s="545"/>
      <c r="AI9" s="545"/>
      <c r="AJ9" s="545"/>
      <c r="AK9" s="545"/>
      <c r="AL9" s="545"/>
      <c r="AM9" s="545"/>
      <c r="AN9" s="545"/>
      <c r="AO9" s="545"/>
      <c r="AP9" s="545"/>
      <c r="AQ9" s="545"/>
      <c r="AR9" s="545"/>
      <c r="AS9" s="546"/>
      <c r="AT9" s="592"/>
      <c r="AU9" s="593"/>
      <c r="AV9" s="593"/>
      <c r="AW9" s="593"/>
      <c r="AX9" s="593"/>
      <c r="AY9" s="593"/>
      <c r="AZ9" s="593"/>
      <c r="BA9" s="593"/>
      <c r="BB9" s="593"/>
      <c r="BC9" s="593"/>
      <c r="BD9" s="593"/>
      <c r="BE9" s="593"/>
      <c r="BF9" s="593"/>
      <c r="BG9" s="593"/>
      <c r="BH9" s="593"/>
      <c r="BI9" s="593"/>
      <c r="BJ9" s="593"/>
      <c r="BK9" s="593"/>
      <c r="BL9" s="593"/>
      <c r="BM9" s="593"/>
      <c r="BN9" s="593"/>
      <c r="BO9" s="593"/>
      <c r="BP9" s="593"/>
      <c r="BQ9" s="593"/>
      <c r="BR9" s="593"/>
      <c r="BS9" s="593"/>
      <c r="BT9" s="593"/>
      <c r="BU9" s="593"/>
      <c r="BV9" s="593"/>
      <c r="BW9" s="593"/>
      <c r="BX9" s="593"/>
      <c r="BY9" s="593"/>
      <c r="BZ9" s="593"/>
      <c r="CA9" s="593"/>
      <c r="CB9" s="593"/>
      <c r="CC9" s="593"/>
      <c r="CD9" s="593"/>
      <c r="CE9" s="594"/>
      <c r="CF9" s="542" t="s">
        <v>11</v>
      </c>
      <c r="CG9" s="542"/>
      <c r="CH9" s="542"/>
      <c r="CI9" s="542"/>
      <c r="CJ9" s="542"/>
      <c r="CK9" s="542"/>
      <c r="CL9" s="542"/>
      <c r="CM9" s="542"/>
      <c r="CN9" s="542"/>
      <c r="CO9" s="542"/>
      <c r="CP9" s="542"/>
      <c r="CQ9" s="542"/>
      <c r="CR9" s="542"/>
      <c r="CS9" s="542"/>
      <c r="CT9" s="542"/>
      <c r="CU9" s="543"/>
      <c r="CV9" s="547" t="s">
        <v>10</v>
      </c>
      <c r="CW9" s="548"/>
      <c r="CX9" s="548"/>
      <c r="CY9" s="548"/>
      <c r="CZ9" s="548"/>
      <c r="DA9" s="548"/>
      <c r="DB9" s="548"/>
      <c r="DC9" s="548"/>
      <c r="DD9" s="548"/>
      <c r="DE9" s="548"/>
      <c r="DF9" s="548"/>
      <c r="DG9" s="548"/>
      <c r="DH9" s="548"/>
      <c r="DI9" s="548"/>
      <c r="DJ9" s="548"/>
      <c r="DK9" s="548"/>
      <c r="DL9" s="548"/>
      <c r="DM9" s="548"/>
      <c r="DN9" s="548"/>
      <c r="DO9" s="548"/>
      <c r="DP9" s="548"/>
      <c r="DQ9" s="548"/>
      <c r="DR9" s="548"/>
      <c r="DS9" s="548"/>
      <c r="DT9" s="548"/>
      <c r="DU9" s="548"/>
      <c r="DV9" s="548"/>
      <c r="DW9" s="548"/>
      <c r="DX9" s="548"/>
      <c r="DY9" s="548"/>
      <c r="DZ9" s="549"/>
      <c r="EA9" s="541" t="s">
        <v>116</v>
      </c>
      <c r="EB9" s="542"/>
      <c r="EC9" s="542"/>
      <c r="ED9" s="542"/>
      <c r="EE9" s="542"/>
      <c r="EF9" s="542"/>
      <c r="EG9" s="542"/>
      <c r="EH9" s="542"/>
      <c r="EI9" s="542"/>
      <c r="EJ9" s="542"/>
      <c r="EK9" s="542"/>
      <c r="EL9" s="542"/>
      <c r="EM9" s="542"/>
      <c r="EN9" s="542"/>
      <c r="EO9" s="542"/>
      <c r="EP9" s="542"/>
      <c r="EQ9" s="542"/>
      <c r="ER9" s="542"/>
      <c r="ES9" s="543"/>
      <c r="ET9" s="542" t="s">
        <v>12</v>
      </c>
      <c r="EU9" s="542"/>
      <c r="EV9" s="542"/>
      <c r="EW9" s="542"/>
      <c r="EX9" s="542"/>
      <c r="EY9" s="542"/>
      <c r="EZ9" s="542"/>
      <c r="FA9" s="542"/>
      <c r="FB9" s="542"/>
      <c r="FC9" s="542"/>
      <c r="FD9" s="542"/>
      <c r="FE9" s="542"/>
      <c r="FF9" s="542"/>
      <c r="FG9" s="543"/>
      <c r="FH9" s="547" t="s">
        <v>13</v>
      </c>
      <c r="FI9" s="548"/>
      <c r="FJ9" s="548"/>
      <c r="FK9" s="548"/>
      <c r="FL9" s="548"/>
      <c r="FM9" s="548"/>
      <c r="FN9" s="548"/>
      <c r="FO9" s="548"/>
      <c r="FP9" s="548"/>
      <c r="FQ9" s="548"/>
      <c r="FR9" s="548"/>
      <c r="FS9" s="548"/>
      <c r="FT9" s="548"/>
      <c r="FU9" s="548"/>
      <c r="FV9" s="548"/>
      <c r="FW9" s="548"/>
      <c r="FX9" s="548"/>
      <c r="FY9" s="548"/>
      <c r="FZ9" s="548"/>
      <c r="GA9" s="548"/>
      <c r="GB9" s="548"/>
      <c r="GC9" s="548"/>
      <c r="GD9" s="548"/>
      <c r="GE9" s="548"/>
      <c r="GF9" s="548"/>
      <c r="GG9" s="548"/>
      <c r="GH9" s="548"/>
      <c r="GI9" s="548"/>
      <c r="GJ9" s="548"/>
      <c r="GK9" s="592"/>
      <c r="GL9" s="593"/>
      <c r="GM9" s="593"/>
      <c r="GN9" s="593"/>
      <c r="GO9" s="593"/>
      <c r="GP9" s="593"/>
      <c r="GQ9" s="593"/>
      <c r="GR9" s="593"/>
      <c r="GS9" s="593"/>
      <c r="GT9" s="593"/>
      <c r="GU9" s="593"/>
      <c r="GV9" s="593"/>
      <c r="GW9" s="593"/>
      <c r="GX9" s="593"/>
      <c r="GY9" s="593"/>
      <c r="GZ9" s="593"/>
      <c r="HA9" s="593"/>
      <c r="HB9" s="593"/>
      <c r="HC9" s="593"/>
      <c r="HD9" s="593"/>
      <c r="HE9" s="593"/>
      <c r="HF9" s="593"/>
      <c r="HG9" s="593"/>
      <c r="HH9" s="593"/>
      <c r="HI9" s="593"/>
      <c r="HJ9" s="593"/>
      <c r="HK9" s="593"/>
      <c r="HL9" s="593"/>
      <c r="HM9" s="593"/>
      <c r="HN9" s="593"/>
      <c r="HO9" s="593"/>
      <c r="HP9" s="593"/>
      <c r="HQ9" s="593"/>
      <c r="HR9" s="593"/>
      <c r="HS9" s="593"/>
      <c r="HT9" s="594"/>
    </row>
    <row r="10" spans="1:229" s="9" customFormat="1" ht="48" customHeight="1" x14ac:dyDescent="0.2">
      <c r="A10" s="544"/>
      <c r="B10" s="545"/>
      <c r="C10" s="545"/>
      <c r="D10" s="545"/>
      <c r="E10" s="545"/>
      <c r="F10" s="545"/>
      <c r="G10" s="545"/>
      <c r="H10" s="545"/>
      <c r="I10" s="545"/>
      <c r="J10" s="545"/>
      <c r="K10" s="545"/>
      <c r="L10" s="545"/>
      <c r="M10" s="545"/>
      <c r="N10" s="545"/>
      <c r="O10" s="545"/>
      <c r="P10" s="545"/>
      <c r="Q10" s="545"/>
      <c r="R10" s="545"/>
      <c r="S10" s="545"/>
      <c r="T10" s="545"/>
      <c r="U10" s="545"/>
      <c r="V10" s="545"/>
      <c r="W10" s="545"/>
      <c r="X10" s="545"/>
      <c r="Y10" s="545"/>
      <c r="Z10" s="545"/>
      <c r="AA10" s="545"/>
      <c r="AB10" s="545"/>
      <c r="AC10" s="545"/>
      <c r="AD10" s="545"/>
      <c r="AE10" s="545"/>
      <c r="AF10" s="629"/>
      <c r="AG10" s="544"/>
      <c r="AH10" s="545"/>
      <c r="AI10" s="545"/>
      <c r="AJ10" s="545"/>
      <c r="AK10" s="545"/>
      <c r="AL10" s="545"/>
      <c r="AM10" s="545"/>
      <c r="AN10" s="545"/>
      <c r="AO10" s="545"/>
      <c r="AP10" s="545"/>
      <c r="AQ10" s="545"/>
      <c r="AR10" s="545"/>
      <c r="AS10" s="546"/>
      <c r="AT10" s="589" t="s">
        <v>202</v>
      </c>
      <c r="AU10" s="590"/>
      <c r="AV10" s="590"/>
      <c r="AW10" s="590"/>
      <c r="AX10" s="590"/>
      <c r="AY10" s="590"/>
      <c r="AZ10" s="590"/>
      <c r="BA10" s="590"/>
      <c r="BB10" s="590"/>
      <c r="BC10" s="590"/>
      <c r="BD10" s="590"/>
      <c r="BE10" s="590"/>
      <c r="BF10" s="590"/>
      <c r="BG10" s="590"/>
      <c r="BH10" s="590"/>
      <c r="BI10" s="590"/>
      <c r="BJ10" s="590"/>
      <c r="BK10" s="590"/>
      <c r="BL10" s="591"/>
      <c r="BM10" s="589" t="s">
        <v>8</v>
      </c>
      <c r="BN10" s="590"/>
      <c r="BO10" s="590"/>
      <c r="BP10" s="590"/>
      <c r="BQ10" s="590"/>
      <c r="BR10" s="590"/>
      <c r="BS10" s="590"/>
      <c r="BT10" s="590"/>
      <c r="BU10" s="590"/>
      <c r="BV10" s="590"/>
      <c r="BW10" s="590"/>
      <c r="BX10" s="590"/>
      <c r="BY10" s="590"/>
      <c r="BZ10" s="590"/>
      <c r="CA10" s="590"/>
      <c r="CB10" s="590"/>
      <c r="CC10" s="590"/>
      <c r="CD10" s="590"/>
      <c r="CE10" s="590"/>
      <c r="CF10" s="544"/>
      <c r="CG10" s="545"/>
      <c r="CH10" s="545"/>
      <c r="CI10" s="545"/>
      <c r="CJ10" s="545"/>
      <c r="CK10" s="545"/>
      <c r="CL10" s="545"/>
      <c r="CM10" s="545"/>
      <c r="CN10" s="545"/>
      <c r="CO10" s="545"/>
      <c r="CP10" s="545"/>
      <c r="CQ10" s="545"/>
      <c r="CR10" s="545"/>
      <c r="CS10" s="545"/>
      <c r="CT10" s="545"/>
      <c r="CU10" s="546"/>
      <c r="CV10" s="589" t="s">
        <v>201</v>
      </c>
      <c r="CW10" s="590"/>
      <c r="CX10" s="590"/>
      <c r="CY10" s="590"/>
      <c r="CZ10" s="590"/>
      <c r="DA10" s="590"/>
      <c r="DB10" s="590"/>
      <c r="DC10" s="590"/>
      <c r="DD10" s="590"/>
      <c r="DE10" s="590"/>
      <c r="DF10" s="590"/>
      <c r="DG10" s="590"/>
      <c r="DH10" s="590"/>
      <c r="DI10" s="590"/>
      <c r="DJ10" s="590"/>
      <c r="DK10" s="590"/>
      <c r="DL10" s="589" t="s">
        <v>8</v>
      </c>
      <c r="DM10" s="590"/>
      <c r="DN10" s="590"/>
      <c r="DO10" s="590"/>
      <c r="DP10" s="590"/>
      <c r="DQ10" s="590"/>
      <c r="DR10" s="590"/>
      <c r="DS10" s="590"/>
      <c r="DT10" s="590"/>
      <c r="DU10" s="590"/>
      <c r="DV10" s="590"/>
      <c r="DW10" s="590"/>
      <c r="DX10" s="590"/>
      <c r="DY10" s="590"/>
      <c r="DZ10" s="591"/>
      <c r="EA10" s="544"/>
      <c r="EB10" s="545"/>
      <c r="EC10" s="545"/>
      <c r="ED10" s="545"/>
      <c r="EE10" s="545"/>
      <c r="EF10" s="545"/>
      <c r="EG10" s="545"/>
      <c r="EH10" s="545"/>
      <c r="EI10" s="545"/>
      <c r="EJ10" s="545"/>
      <c r="EK10" s="545"/>
      <c r="EL10" s="545"/>
      <c r="EM10" s="545"/>
      <c r="EN10" s="545"/>
      <c r="EO10" s="545"/>
      <c r="EP10" s="545"/>
      <c r="EQ10" s="545"/>
      <c r="ER10" s="545"/>
      <c r="ES10" s="546"/>
      <c r="ET10" s="544"/>
      <c r="EU10" s="545"/>
      <c r="EV10" s="545"/>
      <c r="EW10" s="545"/>
      <c r="EX10" s="545"/>
      <c r="EY10" s="545"/>
      <c r="EZ10" s="545"/>
      <c r="FA10" s="545"/>
      <c r="FB10" s="545"/>
      <c r="FC10" s="545"/>
      <c r="FD10" s="545"/>
      <c r="FE10" s="545"/>
      <c r="FF10" s="545"/>
      <c r="FG10" s="546"/>
      <c r="FH10" s="589" t="s">
        <v>197</v>
      </c>
      <c r="FI10" s="590"/>
      <c r="FJ10" s="590"/>
      <c r="FK10" s="590"/>
      <c r="FL10" s="590"/>
      <c r="FM10" s="590"/>
      <c r="FN10" s="590"/>
      <c r="FO10" s="590"/>
      <c r="FP10" s="590"/>
      <c r="FQ10" s="590"/>
      <c r="FR10" s="590"/>
      <c r="FS10" s="590"/>
      <c r="FT10" s="590"/>
      <c r="FU10" s="591"/>
      <c r="FV10" s="589" t="s">
        <v>115</v>
      </c>
      <c r="FW10" s="590"/>
      <c r="FX10" s="590"/>
      <c r="FY10" s="590"/>
      <c r="FZ10" s="590"/>
      <c r="GA10" s="590"/>
      <c r="GB10" s="590"/>
      <c r="GC10" s="590"/>
      <c r="GD10" s="590"/>
      <c r="GE10" s="590"/>
      <c r="GF10" s="590"/>
      <c r="GG10" s="590"/>
      <c r="GH10" s="590"/>
      <c r="GI10" s="590"/>
      <c r="GJ10" s="591"/>
      <c r="GK10" s="589" t="s">
        <v>199</v>
      </c>
      <c r="GL10" s="590"/>
      <c r="GM10" s="590"/>
      <c r="GN10" s="590"/>
      <c r="GO10" s="590"/>
      <c r="GP10" s="590"/>
      <c r="GQ10" s="590"/>
      <c r="GR10" s="590"/>
      <c r="GS10" s="590"/>
      <c r="GT10" s="590"/>
      <c r="GU10" s="590"/>
      <c r="GV10" s="590"/>
      <c r="GW10" s="590"/>
      <c r="GX10" s="590"/>
      <c r="GY10" s="590"/>
      <c r="GZ10" s="590"/>
      <c r="HA10" s="590"/>
      <c r="HB10" s="590"/>
      <c r="HC10" s="589" t="s">
        <v>8</v>
      </c>
      <c r="HD10" s="590"/>
      <c r="HE10" s="590"/>
      <c r="HF10" s="590"/>
      <c r="HG10" s="590"/>
      <c r="HH10" s="590"/>
      <c r="HI10" s="590"/>
      <c r="HJ10" s="590"/>
      <c r="HK10" s="590"/>
      <c r="HL10" s="590"/>
      <c r="HM10" s="590"/>
      <c r="HN10" s="590"/>
      <c r="HO10" s="590"/>
      <c r="HP10" s="590"/>
      <c r="HQ10" s="590"/>
      <c r="HR10" s="590"/>
      <c r="HS10" s="590"/>
      <c r="HT10" s="591"/>
    </row>
    <row r="11" spans="1:229" s="9" customFormat="1" ht="13.5" thickBot="1" x14ac:dyDescent="0.25">
      <c r="A11" s="547">
        <v>1</v>
      </c>
      <c r="B11" s="548"/>
      <c r="C11" s="548"/>
      <c r="D11" s="548"/>
      <c r="E11" s="548"/>
      <c r="F11" s="548"/>
      <c r="G11" s="548"/>
      <c r="H11" s="548"/>
      <c r="I11" s="548"/>
      <c r="J11" s="548"/>
      <c r="K11" s="548"/>
      <c r="L11" s="548"/>
      <c r="M11" s="548"/>
      <c r="N11" s="548"/>
      <c r="O11" s="548"/>
      <c r="P11" s="548"/>
      <c r="Q11" s="548"/>
      <c r="R11" s="548"/>
      <c r="S11" s="548"/>
      <c r="T11" s="548"/>
      <c r="U11" s="548"/>
      <c r="V11" s="548"/>
      <c r="W11" s="548"/>
      <c r="X11" s="548"/>
      <c r="Y11" s="548"/>
      <c r="Z11" s="548"/>
      <c r="AA11" s="548"/>
      <c r="AB11" s="548"/>
      <c r="AC11" s="548"/>
      <c r="AD11" s="548"/>
      <c r="AE11" s="549"/>
      <c r="AF11" s="151">
        <v>2</v>
      </c>
      <c r="AG11" s="547">
        <v>3</v>
      </c>
      <c r="AH11" s="548"/>
      <c r="AI11" s="548"/>
      <c r="AJ11" s="548"/>
      <c r="AK11" s="548"/>
      <c r="AL11" s="548"/>
      <c r="AM11" s="548"/>
      <c r="AN11" s="548"/>
      <c r="AO11" s="548"/>
      <c r="AP11" s="548"/>
      <c r="AQ11" s="548"/>
      <c r="AR11" s="548"/>
      <c r="AS11" s="549"/>
      <c r="AT11" s="557">
        <v>4</v>
      </c>
      <c r="AU11" s="558"/>
      <c r="AV11" s="558"/>
      <c r="AW11" s="558"/>
      <c r="AX11" s="558"/>
      <c r="AY11" s="558"/>
      <c r="AZ11" s="558"/>
      <c r="BA11" s="558"/>
      <c r="BB11" s="558"/>
      <c r="BC11" s="558"/>
      <c r="BD11" s="558"/>
      <c r="BE11" s="558"/>
      <c r="BF11" s="558"/>
      <c r="BG11" s="558"/>
      <c r="BH11" s="558"/>
      <c r="BI11" s="558"/>
      <c r="BJ11" s="558"/>
      <c r="BK11" s="558"/>
      <c r="BL11" s="559"/>
      <c r="BM11" s="557">
        <v>5</v>
      </c>
      <c r="BN11" s="558"/>
      <c r="BO11" s="558"/>
      <c r="BP11" s="558"/>
      <c r="BQ11" s="558"/>
      <c r="BR11" s="558"/>
      <c r="BS11" s="558"/>
      <c r="BT11" s="558"/>
      <c r="BU11" s="558"/>
      <c r="BV11" s="558"/>
      <c r="BW11" s="558"/>
      <c r="BX11" s="558"/>
      <c r="BY11" s="558"/>
      <c r="BZ11" s="558"/>
      <c r="CA11" s="558"/>
      <c r="CB11" s="558"/>
      <c r="CC11" s="558"/>
      <c r="CD11" s="558"/>
      <c r="CE11" s="559"/>
      <c r="CF11" s="534">
        <v>6</v>
      </c>
      <c r="CG11" s="535"/>
      <c r="CH11" s="535"/>
      <c r="CI11" s="535"/>
      <c r="CJ11" s="535"/>
      <c r="CK11" s="535"/>
      <c r="CL11" s="535"/>
      <c r="CM11" s="535"/>
      <c r="CN11" s="535"/>
      <c r="CO11" s="535"/>
      <c r="CP11" s="535"/>
      <c r="CQ11" s="535"/>
      <c r="CR11" s="535"/>
      <c r="CS11" s="535"/>
      <c r="CT11" s="535"/>
      <c r="CU11" s="536"/>
      <c r="CV11" s="557">
        <v>7</v>
      </c>
      <c r="CW11" s="558"/>
      <c r="CX11" s="558"/>
      <c r="CY11" s="558"/>
      <c r="CZ11" s="558"/>
      <c r="DA11" s="558"/>
      <c r="DB11" s="558"/>
      <c r="DC11" s="558"/>
      <c r="DD11" s="558"/>
      <c r="DE11" s="558"/>
      <c r="DF11" s="558"/>
      <c r="DG11" s="558"/>
      <c r="DH11" s="558"/>
      <c r="DI11" s="558"/>
      <c r="DJ11" s="558"/>
      <c r="DK11" s="559"/>
      <c r="DL11" s="557">
        <v>8</v>
      </c>
      <c r="DM11" s="558"/>
      <c r="DN11" s="558"/>
      <c r="DO11" s="558"/>
      <c r="DP11" s="558"/>
      <c r="DQ11" s="558"/>
      <c r="DR11" s="558"/>
      <c r="DS11" s="558"/>
      <c r="DT11" s="558"/>
      <c r="DU11" s="558"/>
      <c r="DV11" s="558"/>
      <c r="DW11" s="558"/>
      <c r="DX11" s="558"/>
      <c r="DY11" s="558"/>
      <c r="DZ11" s="559"/>
      <c r="EA11" s="534">
        <v>9</v>
      </c>
      <c r="EB11" s="535"/>
      <c r="EC11" s="535"/>
      <c r="ED11" s="535"/>
      <c r="EE11" s="535"/>
      <c r="EF11" s="535"/>
      <c r="EG11" s="535"/>
      <c r="EH11" s="535"/>
      <c r="EI11" s="535"/>
      <c r="EJ11" s="535"/>
      <c r="EK11" s="535"/>
      <c r="EL11" s="535"/>
      <c r="EM11" s="535"/>
      <c r="EN11" s="535"/>
      <c r="EO11" s="535"/>
      <c r="EP11" s="535"/>
      <c r="EQ11" s="535"/>
      <c r="ER11" s="535"/>
      <c r="ES11" s="536"/>
      <c r="ET11" s="534">
        <v>10</v>
      </c>
      <c r="EU11" s="535"/>
      <c r="EV11" s="535"/>
      <c r="EW11" s="535"/>
      <c r="EX11" s="535"/>
      <c r="EY11" s="535"/>
      <c r="EZ11" s="535"/>
      <c r="FA11" s="535"/>
      <c r="FB11" s="535"/>
      <c r="FC11" s="535"/>
      <c r="FD11" s="535"/>
      <c r="FE11" s="535"/>
      <c r="FF11" s="535"/>
      <c r="FG11" s="536"/>
      <c r="FH11" s="557">
        <v>11</v>
      </c>
      <c r="FI11" s="558"/>
      <c r="FJ11" s="558"/>
      <c r="FK11" s="558"/>
      <c r="FL11" s="558"/>
      <c r="FM11" s="558"/>
      <c r="FN11" s="558"/>
      <c r="FO11" s="558"/>
      <c r="FP11" s="558"/>
      <c r="FQ11" s="558"/>
      <c r="FR11" s="558"/>
      <c r="FS11" s="558"/>
      <c r="FT11" s="558"/>
      <c r="FU11" s="559"/>
      <c r="FV11" s="557">
        <v>12</v>
      </c>
      <c r="FW11" s="558"/>
      <c r="FX11" s="558"/>
      <c r="FY11" s="558"/>
      <c r="FZ11" s="558"/>
      <c r="GA11" s="558"/>
      <c r="GB11" s="558"/>
      <c r="GC11" s="558"/>
      <c r="GD11" s="558"/>
      <c r="GE11" s="558"/>
      <c r="GF11" s="558"/>
      <c r="GG11" s="558"/>
      <c r="GH11" s="558"/>
      <c r="GI11" s="558"/>
      <c r="GJ11" s="559"/>
      <c r="GK11" s="557">
        <v>13</v>
      </c>
      <c r="GL11" s="558"/>
      <c r="GM11" s="558"/>
      <c r="GN11" s="558"/>
      <c r="GO11" s="558"/>
      <c r="GP11" s="558"/>
      <c r="GQ11" s="558"/>
      <c r="GR11" s="558"/>
      <c r="GS11" s="558"/>
      <c r="GT11" s="558"/>
      <c r="GU11" s="558"/>
      <c r="GV11" s="558"/>
      <c r="GW11" s="558"/>
      <c r="GX11" s="558"/>
      <c r="GY11" s="558"/>
      <c r="GZ11" s="558"/>
      <c r="HA11" s="558"/>
      <c r="HB11" s="559"/>
      <c r="HC11" s="557">
        <v>14</v>
      </c>
      <c r="HD11" s="558"/>
      <c r="HE11" s="558"/>
      <c r="HF11" s="558"/>
      <c r="HG11" s="558"/>
      <c r="HH11" s="558"/>
      <c r="HI11" s="558"/>
      <c r="HJ11" s="558"/>
      <c r="HK11" s="558"/>
      <c r="HL11" s="558"/>
      <c r="HM11" s="558"/>
      <c r="HN11" s="558"/>
      <c r="HO11" s="558"/>
      <c r="HP11" s="558"/>
      <c r="HQ11" s="558"/>
      <c r="HR11" s="558"/>
      <c r="HS11" s="558"/>
      <c r="HT11" s="559"/>
    </row>
    <row r="12" spans="1:229" s="2" customFormat="1" ht="12.75" x14ac:dyDescent="0.2">
      <c r="A12" s="16"/>
      <c r="B12" s="630" t="s">
        <v>0</v>
      </c>
      <c r="C12" s="630"/>
      <c r="D12" s="630"/>
      <c r="E12" s="630"/>
      <c r="F12" s="630"/>
      <c r="G12" s="630"/>
      <c r="H12" s="630"/>
      <c r="I12" s="630"/>
      <c r="J12" s="630"/>
      <c r="K12" s="630"/>
      <c r="L12" s="630"/>
      <c r="M12" s="630"/>
      <c r="N12" s="630"/>
      <c r="O12" s="630"/>
      <c r="P12" s="630"/>
      <c r="Q12" s="630"/>
      <c r="R12" s="630"/>
      <c r="S12" s="630"/>
      <c r="T12" s="630"/>
      <c r="U12" s="630"/>
      <c r="V12" s="630"/>
      <c r="W12" s="630"/>
      <c r="X12" s="630"/>
      <c r="Y12" s="630"/>
      <c r="Z12" s="630"/>
      <c r="AA12" s="630"/>
      <c r="AB12" s="630"/>
      <c r="AC12" s="630"/>
      <c r="AD12" s="630"/>
      <c r="AE12" s="631"/>
      <c r="AF12" s="674">
        <v>5100</v>
      </c>
      <c r="AG12" s="676" t="s">
        <v>219</v>
      </c>
      <c r="AH12" s="677"/>
      <c r="AI12" s="677"/>
      <c r="AJ12" s="677"/>
      <c r="AK12" s="677"/>
      <c r="AL12" s="677"/>
      <c r="AM12" s="677"/>
      <c r="AN12" s="677"/>
      <c r="AO12" s="677"/>
      <c r="AP12" s="677"/>
      <c r="AQ12" s="677"/>
      <c r="AR12" s="677"/>
      <c r="AS12" s="678"/>
      <c r="AT12" s="622">
        <v>4806203</v>
      </c>
      <c r="AU12" s="580"/>
      <c r="AV12" s="580"/>
      <c r="AW12" s="580"/>
      <c r="AX12" s="580"/>
      <c r="AY12" s="580"/>
      <c r="AZ12" s="580"/>
      <c r="BA12" s="580"/>
      <c r="BB12" s="580"/>
      <c r="BC12" s="580"/>
      <c r="BD12" s="580"/>
      <c r="BE12" s="580"/>
      <c r="BF12" s="580"/>
      <c r="BG12" s="580"/>
      <c r="BH12" s="580"/>
      <c r="BI12" s="580"/>
      <c r="BJ12" s="580"/>
      <c r="BK12" s="580"/>
      <c r="BL12" s="580"/>
      <c r="BM12" s="585" t="s">
        <v>6</v>
      </c>
      <c r="BN12" s="586"/>
      <c r="BO12" s="580">
        <v>3795742</v>
      </c>
      <c r="BP12" s="580"/>
      <c r="BQ12" s="580"/>
      <c r="BR12" s="580"/>
      <c r="BS12" s="580"/>
      <c r="BT12" s="580"/>
      <c r="BU12" s="580"/>
      <c r="BV12" s="580"/>
      <c r="BW12" s="580"/>
      <c r="BX12" s="580"/>
      <c r="BY12" s="580"/>
      <c r="BZ12" s="580"/>
      <c r="CA12" s="580"/>
      <c r="CB12" s="580"/>
      <c r="CC12" s="580"/>
      <c r="CD12" s="604" t="s">
        <v>7</v>
      </c>
      <c r="CE12" s="610"/>
      <c r="CF12" s="579">
        <v>6103</v>
      </c>
      <c r="CG12" s="580"/>
      <c r="CH12" s="580"/>
      <c r="CI12" s="580"/>
      <c r="CJ12" s="580"/>
      <c r="CK12" s="580"/>
      <c r="CL12" s="580"/>
      <c r="CM12" s="580"/>
      <c r="CN12" s="580"/>
      <c r="CO12" s="580"/>
      <c r="CP12" s="580"/>
      <c r="CQ12" s="580"/>
      <c r="CR12" s="580"/>
      <c r="CS12" s="580"/>
      <c r="CT12" s="580"/>
      <c r="CU12" s="581"/>
      <c r="CV12" s="669"/>
      <c r="CW12" s="604"/>
      <c r="CX12" s="580"/>
      <c r="CY12" s="580"/>
      <c r="CZ12" s="580"/>
      <c r="DA12" s="580"/>
      <c r="DB12" s="580"/>
      <c r="DC12" s="580"/>
      <c r="DD12" s="580"/>
      <c r="DE12" s="580"/>
      <c r="DF12" s="580"/>
      <c r="DG12" s="580"/>
      <c r="DH12" s="580"/>
      <c r="DI12" s="580"/>
      <c r="DJ12" s="604"/>
      <c r="DK12" s="610"/>
      <c r="DL12" s="579"/>
      <c r="DM12" s="580"/>
      <c r="DN12" s="580"/>
      <c r="DO12" s="580"/>
      <c r="DP12" s="580"/>
      <c r="DQ12" s="580"/>
      <c r="DR12" s="580"/>
      <c r="DS12" s="580"/>
      <c r="DT12" s="580"/>
      <c r="DU12" s="580"/>
      <c r="DV12" s="580"/>
      <c r="DW12" s="580"/>
      <c r="DX12" s="580"/>
      <c r="DY12" s="580"/>
      <c r="DZ12" s="581"/>
      <c r="EA12" s="585" t="s">
        <v>6</v>
      </c>
      <c r="EB12" s="586"/>
      <c r="EC12" s="580">
        <v>359018</v>
      </c>
      <c r="ED12" s="580"/>
      <c r="EE12" s="580"/>
      <c r="EF12" s="580"/>
      <c r="EG12" s="580"/>
      <c r="EH12" s="580"/>
      <c r="EI12" s="580"/>
      <c r="EJ12" s="580"/>
      <c r="EK12" s="580"/>
      <c r="EL12" s="580"/>
      <c r="EM12" s="580"/>
      <c r="EN12" s="580"/>
      <c r="EO12" s="580"/>
      <c r="EP12" s="580"/>
      <c r="EQ12" s="580"/>
      <c r="ER12" s="604" t="s">
        <v>7</v>
      </c>
      <c r="ES12" s="610"/>
      <c r="ET12" s="579"/>
      <c r="EU12" s="580"/>
      <c r="EV12" s="580"/>
      <c r="EW12" s="580"/>
      <c r="EX12" s="580"/>
      <c r="EY12" s="580"/>
      <c r="EZ12" s="580"/>
      <c r="FA12" s="580"/>
      <c r="FB12" s="580"/>
      <c r="FC12" s="580"/>
      <c r="FD12" s="580"/>
      <c r="FE12" s="580"/>
      <c r="FF12" s="580"/>
      <c r="FG12" s="581"/>
      <c r="FH12" s="579"/>
      <c r="FI12" s="580"/>
      <c r="FJ12" s="580"/>
      <c r="FK12" s="580"/>
      <c r="FL12" s="580"/>
      <c r="FM12" s="580"/>
      <c r="FN12" s="580"/>
      <c r="FO12" s="580"/>
      <c r="FP12" s="580"/>
      <c r="FQ12" s="580"/>
      <c r="FR12" s="580"/>
      <c r="FS12" s="580"/>
      <c r="FT12" s="580"/>
      <c r="FU12" s="581"/>
      <c r="FV12" s="579"/>
      <c r="FW12" s="580"/>
      <c r="FX12" s="580"/>
      <c r="FY12" s="580"/>
      <c r="FZ12" s="580"/>
      <c r="GA12" s="580"/>
      <c r="GB12" s="580"/>
      <c r="GC12" s="580"/>
      <c r="GD12" s="580"/>
      <c r="GE12" s="580"/>
      <c r="GF12" s="580"/>
      <c r="GG12" s="580"/>
      <c r="GH12" s="580"/>
      <c r="GI12" s="580"/>
      <c r="GJ12" s="581"/>
      <c r="GK12" s="579">
        <f>+AT12-BO12+CF12+HE12-EC12</f>
        <v>4812306</v>
      </c>
      <c r="GL12" s="580"/>
      <c r="GM12" s="580"/>
      <c r="GN12" s="580"/>
      <c r="GO12" s="580"/>
      <c r="GP12" s="580"/>
      <c r="GQ12" s="580"/>
      <c r="GR12" s="580"/>
      <c r="GS12" s="580"/>
      <c r="GT12" s="580"/>
      <c r="GU12" s="580"/>
      <c r="GV12" s="580"/>
      <c r="GW12" s="580"/>
      <c r="GX12" s="580"/>
      <c r="GY12" s="580"/>
      <c r="GZ12" s="580"/>
      <c r="HA12" s="580"/>
      <c r="HB12" s="581"/>
      <c r="HC12" s="585" t="s">
        <v>6</v>
      </c>
      <c r="HD12" s="586"/>
      <c r="HE12" s="580">
        <f>+BO12+EC12</f>
        <v>4154760</v>
      </c>
      <c r="HF12" s="580"/>
      <c r="HG12" s="580"/>
      <c r="HH12" s="580"/>
      <c r="HI12" s="580"/>
      <c r="HJ12" s="580"/>
      <c r="HK12" s="580"/>
      <c r="HL12" s="580"/>
      <c r="HM12" s="580"/>
      <c r="HN12" s="580"/>
      <c r="HO12" s="580"/>
      <c r="HP12" s="580"/>
      <c r="HQ12" s="580"/>
      <c r="HR12" s="580"/>
      <c r="HS12" s="604" t="s">
        <v>7</v>
      </c>
      <c r="HT12" s="605"/>
    </row>
    <row r="13" spans="1:229" s="2" customFormat="1" ht="3" customHeight="1" x14ac:dyDescent="0.2">
      <c r="A13" s="18"/>
      <c r="B13" s="632"/>
      <c r="C13" s="632"/>
      <c r="D13" s="632"/>
      <c r="E13" s="632"/>
      <c r="F13" s="632"/>
      <c r="G13" s="632"/>
      <c r="H13" s="632"/>
      <c r="I13" s="632"/>
      <c r="J13" s="632"/>
      <c r="K13" s="632"/>
      <c r="L13" s="632"/>
      <c r="M13" s="632"/>
      <c r="N13" s="632"/>
      <c r="O13" s="632"/>
      <c r="P13" s="632"/>
      <c r="Q13" s="632"/>
      <c r="R13" s="632"/>
      <c r="S13" s="632"/>
      <c r="T13" s="632"/>
      <c r="U13" s="632"/>
      <c r="V13" s="632"/>
      <c r="W13" s="632"/>
      <c r="X13" s="632"/>
      <c r="Y13" s="632"/>
      <c r="Z13" s="632"/>
      <c r="AA13" s="632"/>
      <c r="AB13" s="632"/>
      <c r="AC13" s="632"/>
      <c r="AD13" s="632"/>
      <c r="AE13" s="633"/>
      <c r="AF13" s="675"/>
      <c r="AG13" s="679"/>
      <c r="AH13" s="680"/>
      <c r="AI13" s="680"/>
      <c r="AJ13" s="680"/>
      <c r="AK13" s="680"/>
      <c r="AL13" s="680"/>
      <c r="AM13" s="680"/>
      <c r="AN13" s="680"/>
      <c r="AO13" s="680"/>
      <c r="AP13" s="680"/>
      <c r="AQ13" s="680"/>
      <c r="AR13" s="680"/>
      <c r="AS13" s="681"/>
      <c r="AT13" s="623"/>
      <c r="AU13" s="583"/>
      <c r="AV13" s="583"/>
      <c r="AW13" s="583"/>
      <c r="AX13" s="583"/>
      <c r="AY13" s="583"/>
      <c r="AZ13" s="583"/>
      <c r="BA13" s="583"/>
      <c r="BB13" s="583"/>
      <c r="BC13" s="583"/>
      <c r="BD13" s="583"/>
      <c r="BE13" s="583"/>
      <c r="BF13" s="583"/>
      <c r="BG13" s="583"/>
      <c r="BH13" s="583"/>
      <c r="BI13" s="583"/>
      <c r="BJ13" s="583"/>
      <c r="BK13" s="583"/>
      <c r="BL13" s="583"/>
      <c r="BM13" s="599"/>
      <c r="BN13" s="600"/>
      <c r="BO13" s="603"/>
      <c r="BP13" s="603"/>
      <c r="BQ13" s="603"/>
      <c r="BR13" s="603"/>
      <c r="BS13" s="603"/>
      <c r="BT13" s="603"/>
      <c r="BU13" s="603"/>
      <c r="BV13" s="603"/>
      <c r="BW13" s="603"/>
      <c r="BX13" s="603"/>
      <c r="BY13" s="603"/>
      <c r="BZ13" s="603"/>
      <c r="CA13" s="603"/>
      <c r="CB13" s="603"/>
      <c r="CC13" s="603"/>
      <c r="CD13" s="606"/>
      <c r="CE13" s="611"/>
      <c r="CF13" s="582"/>
      <c r="CG13" s="583"/>
      <c r="CH13" s="583"/>
      <c r="CI13" s="583"/>
      <c r="CJ13" s="583"/>
      <c r="CK13" s="583"/>
      <c r="CL13" s="583"/>
      <c r="CM13" s="583"/>
      <c r="CN13" s="583"/>
      <c r="CO13" s="583"/>
      <c r="CP13" s="583"/>
      <c r="CQ13" s="583"/>
      <c r="CR13" s="583"/>
      <c r="CS13" s="583"/>
      <c r="CT13" s="583"/>
      <c r="CU13" s="584"/>
      <c r="CV13" s="670"/>
      <c r="CW13" s="606"/>
      <c r="CX13" s="603"/>
      <c r="CY13" s="603"/>
      <c r="CZ13" s="603"/>
      <c r="DA13" s="603"/>
      <c r="DB13" s="603"/>
      <c r="DC13" s="603"/>
      <c r="DD13" s="603"/>
      <c r="DE13" s="603"/>
      <c r="DF13" s="603"/>
      <c r="DG13" s="603"/>
      <c r="DH13" s="603"/>
      <c r="DI13" s="603"/>
      <c r="DJ13" s="606"/>
      <c r="DK13" s="611"/>
      <c r="DL13" s="582"/>
      <c r="DM13" s="583"/>
      <c r="DN13" s="583"/>
      <c r="DO13" s="583"/>
      <c r="DP13" s="583"/>
      <c r="DQ13" s="583"/>
      <c r="DR13" s="583"/>
      <c r="DS13" s="583"/>
      <c r="DT13" s="583"/>
      <c r="DU13" s="583"/>
      <c r="DV13" s="583"/>
      <c r="DW13" s="583"/>
      <c r="DX13" s="583"/>
      <c r="DY13" s="583"/>
      <c r="DZ13" s="584"/>
      <c r="EA13" s="599"/>
      <c r="EB13" s="600"/>
      <c r="EC13" s="603"/>
      <c r="ED13" s="603"/>
      <c r="EE13" s="603"/>
      <c r="EF13" s="603"/>
      <c r="EG13" s="603"/>
      <c r="EH13" s="603"/>
      <c r="EI13" s="603"/>
      <c r="EJ13" s="603"/>
      <c r="EK13" s="603"/>
      <c r="EL13" s="603"/>
      <c r="EM13" s="603"/>
      <c r="EN13" s="603"/>
      <c r="EO13" s="603"/>
      <c r="EP13" s="603"/>
      <c r="EQ13" s="603"/>
      <c r="ER13" s="606"/>
      <c r="ES13" s="611"/>
      <c r="ET13" s="582"/>
      <c r="EU13" s="583"/>
      <c r="EV13" s="583"/>
      <c r="EW13" s="583"/>
      <c r="EX13" s="583"/>
      <c r="EY13" s="583"/>
      <c r="EZ13" s="583"/>
      <c r="FA13" s="583"/>
      <c r="FB13" s="583"/>
      <c r="FC13" s="583"/>
      <c r="FD13" s="583"/>
      <c r="FE13" s="583"/>
      <c r="FF13" s="583"/>
      <c r="FG13" s="584"/>
      <c r="FH13" s="582"/>
      <c r="FI13" s="583"/>
      <c r="FJ13" s="583"/>
      <c r="FK13" s="583"/>
      <c r="FL13" s="583"/>
      <c r="FM13" s="583"/>
      <c r="FN13" s="583"/>
      <c r="FO13" s="583"/>
      <c r="FP13" s="583"/>
      <c r="FQ13" s="583"/>
      <c r="FR13" s="583"/>
      <c r="FS13" s="583"/>
      <c r="FT13" s="583"/>
      <c r="FU13" s="584"/>
      <c r="FV13" s="582"/>
      <c r="FW13" s="583"/>
      <c r="FX13" s="583"/>
      <c r="FY13" s="583"/>
      <c r="FZ13" s="583"/>
      <c r="GA13" s="583"/>
      <c r="GB13" s="583"/>
      <c r="GC13" s="583"/>
      <c r="GD13" s="583"/>
      <c r="GE13" s="583"/>
      <c r="GF13" s="583"/>
      <c r="GG13" s="583"/>
      <c r="GH13" s="583"/>
      <c r="GI13" s="583"/>
      <c r="GJ13" s="584"/>
      <c r="GK13" s="582"/>
      <c r="GL13" s="583"/>
      <c r="GM13" s="583"/>
      <c r="GN13" s="583"/>
      <c r="GO13" s="583"/>
      <c r="GP13" s="583"/>
      <c r="GQ13" s="583"/>
      <c r="GR13" s="583"/>
      <c r="GS13" s="583"/>
      <c r="GT13" s="583"/>
      <c r="GU13" s="583"/>
      <c r="GV13" s="583"/>
      <c r="GW13" s="583"/>
      <c r="GX13" s="583"/>
      <c r="GY13" s="583"/>
      <c r="GZ13" s="583"/>
      <c r="HA13" s="583"/>
      <c r="HB13" s="584"/>
      <c r="HC13" s="599"/>
      <c r="HD13" s="600"/>
      <c r="HE13" s="603"/>
      <c r="HF13" s="603"/>
      <c r="HG13" s="603"/>
      <c r="HH13" s="603"/>
      <c r="HI13" s="603"/>
      <c r="HJ13" s="603"/>
      <c r="HK13" s="603"/>
      <c r="HL13" s="603"/>
      <c r="HM13" s="603"/>
      <c r="HN13" s="603"/>
      <c r="HO13" s="603"/>
      <c r="HP13" s="603"/>
      <c r="HQ13" s="603"/>
      <c r="HR13" s="603"/>
      <c r="HS13" s="606"/>
      <c r="HT13" s="607"/>
    </row>
    <row r="14" spans="1:229" s="2" customFormat="1" ht="12.75" x14ac:dyDescent="0.2">
      <c r="A14" s="18"/>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3"/>
      <c r="AF14" s="115">
        <v>5110</v>
      </c>
      <c r="AG14" s="676" t="s">
        <v>220</v>
      </c>
      <c r="AH14" s="677"/>
      <c r="AI14" s="677"/>
      <c r="AJ14" s="677"/>
      <c r="AK14" s="677"/>
      <c r="AL14" s="677"/>
      <c r="AM14" s="677"/>
      <c r="AN14" s="677"/>
      <c r="AO14" s="677"/>
      <c r="AP14" s="677"/>
      <c r="AQ14" s="677"/>
      <c r="AR14" s="677"/>
      <c r="AS14" s="678"/>
      <c r="AT14" s="626">
        <v>4797928</v>
      </c>
      <c r="AU14" s="551"/>
      <c r="AV14" s="551"/>
      <c r="AW14" s="551"/>
      <c r="AX14" s="551"/>
      <c r="AY14" s="551"/>
      <c r="AZ14" s="551"/>
      <c r="BA14" s="551"/>
      <c r="BB14" s="551"/>
      <c r="BC14" s="551"/>
      <c r="BD14" s="551"/>
      <c r="BE14" s="551"/>
      <c r="BF14" s="551"/>
      <c r="BG14" s="551"/>
      <c r="BH14" s="551"/>
      <c r="BI14" s="551"/>
      <c r="BJ14" s="551"/>
      <c r="BK14" s="551"/>
      <c r="BL14" s="551"/>
      <c r="BM14" s="537" t="s">
        <v>6</v>
      </c>
      <c r="BN14" s="538"/>
      <c r="BO14" s="551">
        <v>3436186</v>
      </c>
      <c r="BP14" s="551"/>
      <c r="BQ14" s="551"/>
      <c r="BR14" s="551"/>
      <c r="BS14" s="551"/>
      <c r="BT14" s="551"/>
      <c r="BU14" s="551"/>
      <c r="BV14" s="551"/>
      <c r="BW14" s="551"/>
      <c r="BX14" s="551"/>
      <c r="BY14" s="551"/>
      <c r="BZ14" s="551"/>
      <c r="CA14" s="551"/>
      <c r="CB14" s="551"/>
      <c r="CC14" s="551"/>
      <c r="CD14" s="595" t="s">
        <v>7</v>
      </c>
      <c r="CE14" s="601"/>
      <c r="CF14" s="550">
        <v>8275</v>
      </c>
      <c r="CG14" s="551"/>
      <c r="CH14" s="551"/>
      <c r="CI14" s="551"/>
      <c r="CJ14" s="551"/>
      <c r="CK14" s="551"/>
      <c r="CL14" s="551"/>
      <c r="CM14" s="551"/>
      <c r="CN14" s="551"/>
      <c r="CO14" s="551"/>
      <c r="CP14" s="551"/>
      <c r="CQ14" s="551"/>
      <c r="CR14" s="551"/>
      <c r="CS14" s="551"/>
      <c r="CT14" s="551"/>
      <c r="CU14" s="552"/>
      <c r="CV14" s="537"/>
      <c r="CW14" s="538"/>
      <c r="CX14" s="551"/>
      <c r="CY14" s="551"/>
      <c r="CZ14" s="551"/>
      <c r="DA14" s="551"/>
      <c r="DB14" s="551"/>
      <c r="DC14" s="551"/>
      <c r="DD14" s="551"/>
      <c r="DE14" s="551"/>
      <c r="DF14" s="551"/>
      <c r="DG14" s="551"/>
      <c r="DH14" s="551"/>
      <c r="DI14" s="551"/>
      <c r="DJ14" s="595"/>
      <c r="DK14" s="601"/>
      <c r="DL14" s="550"/>
      <c r="DM14" s="551"/>
      <c r="DN14" s="551"/>
      <c r="DO14" s="551"/>
      <c r="DP14" s="551"/>
      <c r="DQ14" s="551"/>
      <c r="DR14" s="551"/>
      <c r="DS14" s="551"/>
      <c r="DT14" s="551"/>
      <c r="DU14" s="551"/>
      <c r="DV14" s="551"/>
      <c r="DW14" s="551"/>
      <c r="DX14" s="551"/>
      <c r="DY14" s="551"/>
      <c r="DZ14" s="552"/>
      <c r="EA14" s="537" t="s">
        <v>6</v>
      </c>
      <c r="EB14" s="538"/>
      <c r="EC14" s="551">
        <v>359556</v>
      </c>
      <c r="ED14" s="551"/>
      <c r="EE14" s="551"/>
      <c r="EF14" s="551"/>
      <c r="EG14" s="551"/>
      <c r="EH14" s="551"/>
      <c r="EI14" s="551"/>
      <c r="EJ14" s="551"/>
      <c r="EK14" s="551"/>
      <c r="EL14" s="551"/>
      <c r="EM14" s="551"/>
      <c r="EN14" s="551"/>
      <c r="EO14" s="551"/>
      <c r="EP14" s="551"/>
      <c r="EQ14" s="551"/>
      <c r="ER14" s="595" t="s">
        <v>7</v>
      </c>
      <c r="ES14" s="601"/>
      <c r="ET14" s="550"/>
      <c r="EU14" s="551"/>
      <c r="EV14" s="551"/>
      <c r="EW14" s="551"/>
      <c r="EX14" s="551"/>
      <c r="EY14" s="551"/>
      <c r="EZ14" s="551"/>
      <c r="FA14" s="551"/>
      <c r="FB14" s="551"/>
      <c r="FC14" s="551"/>
      <c r="FD14" s="551"/>
      <c r="FE14" s="551"/>
      <c r="FF14" s="551"/>
      <c r="FG14" s="552"/>
      <c r="FH14" s="550"/>
      <c r="FI14" s="551"/>
      <c r="FJ14" s="551"/>
      <c r="FK14" s="551"/>
      <c r="FL14" s="551"/>
      <c r="FM14" s="551"/>
      <c r="FN14" s="551"/>
      <c r="FO14" s="551"/>
      <c r="FP14" s="551"/>
      <c r="FQ14" s="551"/>
      <c r="FR14" s="551"/>
      <c r="FS14" s="551"/>
      <c r="FT14" s="551"/>
      <c r="FU14" s="552"/>
      <c r="FV14" s="550"/>
      <c r="FW14" s="551"/>
      <c r="FX14" s="551"/>
      <c r="FY14" s="551"/>
      <c r="FZ14" s="551"/>
      <c r="GA14" s="551"/>
      <c r="GB14" s="551"/>
      <c r="GC14" s="551"/>
      <c r="GD14" s="551"/>
      <c r="GE14" s="551"/>
      <c r="GF14" s="551"/>
      <c r="GG14" s="551"/>
      <c r="GH14" s="551"/>
      <c r="GI14" s="551"/>
      <c r="GJ14" s="552"/>
      <c r="GK14" s="550">
        <f>+AT14-BO14+CF14-CX14+HE14-EC14</f>
        <v>4806203</v>
      </c>
      <c r="GL14" s="551"/>
      <c r="GM14" s="551"/>
      <c r="GN14" s="551"/>
      <c r="GO14" s="551"/>
      <c r="GP14" s="551"/>
      <c r="GQ14" s="551"/>
      <c r="GR14" s="551"/>
      <c r="GS14" s="551"/>
      <c r="GT14" s="551"/>
      <c r="GU14" s="551"/>
      <c r="GV14" s="551"/>
      <c r="GW14" s="551"/>
      <c r="GX14" s="551"/>
      <c r="GY14" s="551"/>
      <c r="GZ14" s="551"/>
      <c r="HA14" s="551"/>
      <c r="HB14" s="552"/>
      <c r="HC14" s="537" t="s">
        <v>6</v>
      </c>
      <c r="HD14" s="538"/>
      <c r="HE14" s="551">
        <f>+BO14+EC14-DL14</f>
        <v>3795742</v>
      </c>
      <c r="HF14" s="551"/>
      <c r="HG14" s="551"/>
      <c r="HH14" s="551"/>
      <c r="HI14" s="551"/>
      <c r="HJ14" s="551"/>
      <c r="HK14" s="551"/>
      <c r="HL14" s="551"/>
      <c r="HM14" s="551"/>
      <c r="HN14" s="551"/>
      <c r="HO14" s="551"/>
      <c r="HP14" s="551"/>
      <c r="HQ14" s="551"/>
      <c r="HR14" s="551"/>
      <c r="HS14" s="595" t="s">
        <v>7</v>
      </c>
      <c r="HT14" s="596"/>
    </row>
    <row r="15" spans="1:229" s="2" customFormat="1" ht="3" customHeight="1" thickBot="1" x14ac:dyDescent="0.25">
      <c r="A15" s="20"/>
      <c r="B15" s="634"/>
      <c r="C15" s="634"/>
      <c r="D15" s="634"/>
      <c r="E15" s="634"/>
      <c r="F15" s="634"/>
      <c r="G15" s="634"/>
      <c r="H15" s="634"/>
      <c r="I15" s="634"/>
      <c r="J15" s="634"/>
      <c r="K15" s="634"/>
      <c r="L15" s="634"/>
      <c r="M15" s="634"/>
      <c r="N15" s="634"/>
      <c r="O15" s="634"/>
      <c r="P15" s="634"/>
      <c r="Q15" s="634"/>
      <c r="R15" s="634"/>
      <c r="S15" s="634"/>
      <c r="T15" s="634"/>
      <c r="U15" s="634"/>
      <c r="V15" s="634"/>
      <c r="W15" s="634"/>
      <c r="X15" s="634"/>
      <c r="Y15" s="634"/>
      <c r="Z15" s="634"/>
      <c r="AA15" s="634"/>
      <c r="AB15" s="634"/>
      <c r="AC15" s="634"/>
      <c r="AD15" s="634"/>
      <c r="AE15" s="635"/>
      <c r="AF15" s="115"/>
      <c r="AG15" s="679"/>
      <c r="AH15" s="680"/>
      <c r="AI15" s="680"/>
      <c r="AJ15" s="680"/>
      <c r="AK15" s="680"/>
      <c r="AL15" s="680"/>
      <c r="AM15" s="680"/>
      <c r="AN15" s="680"/>
      <c r="AO15" s="680"/>
      <c r="AP15" s="680"/>
      <c r="AQ15" s="680"/>
      <c r="AR15" s="680"/>
      <c r="AS15" s="681"/>
      <c r="AT15" s="627"/>
      <c r="AU15" s="554"/>
      <c r="AV15" s="554"/>
      <c r="AW15" s="554"/>
      <c r="AX15" s="554"/>
      <c r="AY15" s="554"/>
      <c r="AZ15" s="554"/>
      <c r="BA15" s="554"/>
      <c r="BB15" s="554"/>
      <c r="BC15" s="554"/>
      <c r="BD15" s="554"/>
      <c r="BE15" s="554"/>
      <c r="BF15" s="554"/>
      <c r="BG15" s="554"/>
      <c r="BH15" s="554"/>
      <c r="BI15" s="554"/>
      <c r="BJ15" s="554"/>
      <c r="BK15" s="554"/>
      <c r="BL15" s="554"/>
      <c r="BM15" s="539"/>
      <c r="BN15" s="540"/>
      <c r="BO15" s="554"/>
      <c r="BP15" s="554"/>
      <c r="BQ15" s="554"/>
      <c r="BR15" s="554"/>
      <c r="BS15" s="554"/>
      <c r="BT15" s="554"/>
      <c r="BU15" s="554"/>
      <c r="BV15" s="554"/>
      <c r="BW15" s="554"/>
      <c r="BX15" s="554"/>
      <c r="BY15" s="554"/>
      <c r="BZ15" s="554"/>
      <c r="CA15" s="554"/>
      <c r="CB15" s="554"/>
      <c r="CC15" s="554"/>
      <c r="CD15" s="597"/>
      <c r="CE15" s="602"/>
      <c r="CF15" s="553"/>
      <c r="CG15" s="554"/>
      <c r="CH15" s="554"/>
      <c r="CI15" s="554"/>
      <c r="CJ15" s="554"/>
      <c r="CK15" s="554"/>
      <c r="CL15" s="554"/>
      <c r="CM15" s="554"/>
      <c r="CN15" s="554"/>
      <c r="CO15" s="554"/>
      <c r="CP15" s="554"/>
      <c r="CQ15" s="554"/>
      <c r="CR15" s="554"/>
      <c r="CS15" s="554"/>
      <c r="CT15" s="554"/>
      <c r="CU15" s="555"/>
      <c r="CV15" s="539"/>
      <c r="CW15" s="540"/>
      <c r="CX15" s="554"/>
      <c r="CY15" s="554"/>
      <c r="CZ15" s="554"/>
      <c r="DA15" s="554"/>
      <c r="DB15" s="554"/>
      <c r="DC15" s="554"/>
      <c r="DD15" s="554"/>
      <c r="DE15" s="554"/>
      <c r="DF15" s="554"/>
      <c r="DG15" s="554"/>
      <c r="DH15" s="554"/>
      <c r="DI15" s="554"/>
      <c r="DJ15" s="597"/>
      <c r="DK15" s="602"/>
      <c r="DL15" s="553"/>
      <c r="DM15" s="554"/>
      <c r="DN15" s="554"/>
      <c r="DO15" s="554"/>
      <c r="DP15" s="554"/>
      <c r="DQ15" s="554"/>
      <c r="DR15" s="554"/>
      <c r="DS15" s="554"/>
      <c r="DT15" s="554"/>
      <c r="DU15" s="554"/>
      <c r="DV15" s="554"/>
      <c r="DW15" s="554"/>
      <c r="DX15" s="554"/>
      <c r="DY15" s="554"/>
      <c r="DZ15" s="555"/>
      <c r="EA15" s="539"/>
      <c r="EB15" s="540"/>
      <c r="EC15" s="554"/>
      <c r="ED15" s="554"/>
      <c r="EE15" s="554"/>
      <c r="EF15" s="554"/>
      <c r="EG15" s="554"/>
      <c r="EH15" s="554"/>
      <c r="EI15" s="554"/>
      <c r="EJ15" s="554"/>
      <c r="EK15" s="554"/>
      <c r="EL15" s="554"/>
      <c r="EM15" s="554"/>
      <c r="EN15" s="554"/>
      <c r="EO15" s="554"/>
      <c r="EP15" s="554"/>
      <c r="EQ15" s="554"/>
      <c r="ER15" s="597"/>
      <c r="ES15" s="602"/>
      <c r="ET15" s="553"/>
      <c r="EU15" s="554"/>
      <c r="EV15" s="554"/>
      <c r="EW15" s="554"/>
      <c r="EX15" s="554"/>
      <c r="EY15" s="554"/>
      <c r="EZ15" s="554"/>
      <c r="FA15" s="554"/>
      <c r="FB15" s="554"/>
      <c r="FC15" s="554"/>
      <c r="FD15" s="554"/>
      <c r="FE15" s="554"/>
      <c r="FF15" s="554"/>
      <c r="FG15" s="555"/>
      <c r="FH15" s="553"/>
      <c r="FI15" s="554"/>
      <c r="FJ15" s="554"/>
      <c r="FK15" s="554"/>
      <c r="FL15" s="554"/>
      <c r="FM15" s="554"/>
      <c r="FN15" s="554"/>
      <c r="FO15" s="554"/>
      <c r="FP15" s="554"/>
      <c r="FQ15" s="554"/>
      <c r="FR15" s="554"/>
      <c r="FS15" s="554"/>
      <c r="FT15" s="554"/>
      <c r="FU15" s="555"/>
      <c r="FV15" s="553"/>
      <c r="FW15" s="554"/>
      <c r="FX15" s="554"/>
      <c r="FY15" s="554"/>
      <c r="FZ15" s="554"/>
      <c r="GA15" s="554"/>
      <c r="GB15" s="554"/>
      <c r="GC15" s="554"/>
      <c r="GD15" s="554"/>
      <c r="GE15" s="554"/>
      <c r="GF15" s="554"/>
      <c r="GG15" s="554"/>
      <c r="GH15" s="554"/>
      <c r="GI15" s="554"/>
      <c r="GJ15" s="555"/>
      <c r="GK15" s="553"/>
      <c r="GL15" s="554"/>
      <c r="GM15" s="554"/>
      <c r="GN15" s="554"/>
      <c r="GO15" s="554"/>
      <c r="GP15" s="554"/>
      <c r="GQ15" s="554"/>
      <c r="GR15" s="554"/>
      <c r="GS15" s="554"/>
      <c r="GT15" s="554"/>
      <c r="GU15" s="554"/>
      <c r="GV15" s="554"/>
      <c r="GW15" s="554"/>
      <c r="GX15" s="554"/>
      <c r="GY15" s="554"/>
      <c r="GZ15" s="554"/>
      <c r="HA15" s="554"/>
      <c r="HB15" s="555"/>
      <c r="HC15" s="539"/>
      <c r="HD15" s="540"/>
      <c r="HE15" s="554"/>
      <c r="HF15" s="554"/>
      <c r="HG15" s="554"/>
      <c r="HH15" s="554"/>
      <c r="HI15" s="554"/>
      <c r="HJ15" s="554"/>
      <c r="HK15" s="554"/>
      <c r="HL15" s="554"/>
      <c r="HM15" s="554"/>
      <c r="HN15" s="554"/>
      <c r="HO15" s="554"/>
      <c r="HP15" s="554"/>
      <c r="HQ15" s="554"/>
      <c r="HR15" s="554"/>
      <c r="HS15" s="597"/>
      <c r="HT15" s="598"/>
    </row>
    <row r="16" spans="1:229" s="2" customFormat="1" ht="12.75" x14ac:dyDescent="0.2">
      <c r="AF16" s="17"/>
    </row>
    <row r="17" spans="1:228" s="26" customFormat="1" ht="15" x14ac:dyDescent="0.25">
      <c r="A17" s="556" t="s">
        <v>16</v>
      </c>
      <c r="B17" s="556"/>
      <c r="C17" s="556"/>
      <c r="D17" s="556"/>
      <c r="E17" s="556"/>
      <c r="F17" s="556"/>
      <c r="G17" s="556"/>
      <c r="H17" s="556"/>
      <c r="I17" s="556"/>
      <c r="J17" s="556"/>
      <c r="K17" s="556"/>
      <c r="L17" s="556"/>
      <c r="M17" s="556"/>
      <c r="N17" s="556"/>
      <c r="O17" s="556"/>
      <c r="P17" s="556"/>
      <c r="Q17" s="556"/>
      <c r="R17" s="556"/>
      <c r="S17" s="556"/>
      <c r="T17" s="556"/>
      <c r="U17" s="556"/>
      <c r="V17" s="556"/>
      <c r="W17" s="556"/>
      <c r="X17" s="556"/>
      <c r="Y17" s="556"/>
      <c r="Z17" s="556"/>
      <c r="AA17" s="556"/>
      <c r="AB17" s="556"/>
      <c r="AC17" s="556"/>
      <c r="AD17" s="556"/>
      <c r="AE17" s="556"/>
      <c r="AF17" s="556"/>
      <c r="AG17" s="556"/>
      <c r="AH17" s="556"/>
      <c r="AI17" s="556"/>
      <c r="AJ17" s="556"/>
      <c r="AK17" s="556"/>
      <c r="AL17" s="556"/>
      <c r="AM17" s="556"/>
      <c r="AN17" s="556"/>
      <c r="AO17" s="556"/>
      <c r="AP17" s="556"/>
      <c r="AQ17" s="556"/>
      <c r="AR17" s="556"/>
      <c r="AS17" s="556"/>
      <c r="AT17" s="556"/>
      <c r="AU17" s="556"/>
      <c r="AV17" s="556"/>
      <c r="AW17" s="556"/>
      <c r="AX17" s="556"/>
      <c r="AY17" s="556"/>
      <c r="AZ17" s="556"/>
      <c r="BA17" s="556"/>
      <c r="BB17" s="556"/>
      <c r="BC17" s="556"/>
      <c r="BD17" s="556"/>
      <c r="BE17" s="556"/>
      <c r="BF17" s="556"/>
      <c r="BG17" s="556"/>
      <c r="BH17" s="556"/>
      <c r="BI17" s="556"/>
      <c r="BJ17" s="556"/>
      <c r="BK17" s="556"/>
      <c r="BL17" s="556"/>
      <c r="BM17" s="556"/>
      <c r="BN17" s="556"/>
      <c r="BO17" s="556"/>
      <c r="BP17" s="556"/>
      <c r="BQ17" s="556"/>
      <c r="BR17" s="556"/>
      <c r="BS17" s="556"/>
      <c r="BT17" s="556"/>
      <c r="BU17" s="556"/>
      <c r="BV17" s="556"/>
      <c r="BW17" s="556"/>
      <c r="BX17" s="556"/>
      <c r="BY17" s="556"/>
      <c r="BZ17" s="556"/>
      <c r="CA17" s="556"/>
      <c r="CB17" s="556"/>
      <c r="CC17" s="556"/>
      <c r="CD17" s="556"/>
      <c r="CE17" s="556"/>
      <c r="CF17" s="556"/>
      <c r="CG17" s="556"/>
      <c r="CH17" s="556"/>
      <c r="CI17" s="556"/>
      <c r="CJ17" s="556"/>
      <c r="CK17" s="556"/>
      <c r="CL17" s="556"/>
      <c r="CM17" s="556"/>
      <c r="CN17" s="556"/>
      <c r="CO17" s="556"/>
      <c r="CP17" s="556"/>
      <c r="CQ17" s="556"/>
      <c r="CR17" s="556"/>
      <c r="CS17" s="556"/>
      <c r="CT17" s="556"/>
      <c r="CU17" s="556"/>
      <c r="CV17" s="556"/>
      <c r="CW17" s="556"/>
      <c r="CX17" s="556"/>
      <c r="CY17" s="556"/>
      <c r="CZ17" s="556"/>
      <c r="DA17" s="556"/>
      <c r="DB17" s="556"/>
      <c r="DC17" s="556"/>
      <c r="DD17" s="556"/>
      <c r="DE17" s="556"/>
      <c r="DF17" s="556"/>
      <c r="DG17" s="556"/>
      <c r="DH17" s="556"/>
      <c r="DI17" s="556"/>
      <c r="DJ17" s="556"/>
      <c r="DK17" s="556"/>
      <c r="DL17" s="556"/>
      <c r="DM17" s="556"/>
      <c r="DN17" s="556"/>
      <c r="DO17" s="556"/>
      <c r="DP17" s="556"/>
      <c r="DQ17" s="556"/>
      <c r="DR17" s="556"/>
      <c r="DS17" s="556"/>
      <c r="DT17" s="556"/>
      <c r="DU17" s="556"/>
      <c r="DV17" s="556"/>
      <c r="DW17" s="556"/>
      <c r="DX17" s="556"/>
      <c r="DY17" s="55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c r="FA17" s="146"/>
      <c r="FB17" s="146"/>
      <c r="FC17" s="146"/>
      <c r="FD17" s="146"/>
      <c r="FE17" s="146"/>
      <c r="FF17" s="146"/>
      <c r="FG17" s="146"/>
      <c r="FH17" s="146"/>
      <c r="FI17" s="146"/>
      <c r="FJ17" s="146"/>
      <c r="FK17" s="146"/>
      <c r="FL17" s="146"/>
      <c r="FM17" s="146"/>
      <c r="FN17" s="146"/>
      <c r="FO17" s="146"/>
      <c r="FP17" s="146"/>
      <c r="FQ17" s="146"/>
      <c r="FR17" s="146"/>
      <c r="FS17" s="146"/>
      <c r="FT17" s="146"/>
      <c r="FU17" s="146"/>
      <c r="FV17" s="146"/>
      <c r="FW17" s="146"/>
      <c r="FX17" s="146"/>
      <c r="FY17" s="146"/>
      <c r="FZ17" s="146"/>
      <c r="GA17" s="146"/>
      <c r="GB17" s="146"/>
      <c r="GC17" s="146"/>
      <c r="GD17" s="556"/>
      <c r="GE17" s="556"/>
      <c r="GF17" s="556"/>
      <c r="GG17" s="556"/>
      <c r="GH17" s="556"/>
      <c r="GI17" s="556"/>
      <c r="GJ17" s="556"/>
      <c r="GK17" s="556"/>
      <c r="GL17" s="556"/>
      <c r="GM17" s="556"/>
      <c r="GN17" s="556"/>
      <c r="GO17" s="556"/>
      <c r="GP17" s="556"/>
      <c r="GQ17" s="556"/>
      <c r="GR17" s="556"/>
      <c r="GS17" s="556"/>
      <c r="GT17" s="556"/>
      <c r="GU17" s="556"/>
      <c r="GV17" s="556"/>
      <c r="GW17" s="556"/>
      <c r="GX17" s="556"/>
      <c r="GY17" s="556"/>
      <c r="GZ17" s="556"/>
      <c r="HA17" s="556"/>
      <c r="HB17" s="556"/>
      <c r="HC17" s="556"/>
      <c r="HD17" s="556"/>
      <c r="HE17" s="556"/>
      <c r="HF17" s="556"/>
      <c r="HG17" s="556"/>
      <c r="HH17" s="556"/>
      <c r="HI17" s="556"/>
      <c r="HJ17" s="556"/>
      <c r="HK17" s="556"/>
      <c r="HL17" s="556"/>
      <c r="HM17" s="556"/>
      <c r="HN17" s="556"/>
      <c r="HO17" s="556"/>
      <c r="HP17" s="556"/>
      <c r="HQ17" s="556"/>
      <c r="HR17" s="556"/>
      <c r="HS17" s="556"/>
      <c r="HT17" s="556"/>
    </row>
    <row r="19" spans="1:228" s="2" customFormat="1" ht="12.75" x14ac:dyDescent="0.2">
      <c r="A19" s="566" t="s">
        <v>2</v>
      </c>
      <c r="B19" s="567"/>
      <c r="C19" s="567"/>
      <c r="D19" s="567"/>
      <c r="E19" s="567"/>
      <c r="F19" s="567"/>
      <c r="G19" s="567"/>
      <c r="H19" s="567"/>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8"/>
      <c r="AF19" s="564" t="s">
        <v>102</v>
      </c>
      <c r="AG19" s="560" t="s">
        <v>18</v>
      </c>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2"/>
      <c r="BM19" s="560" t="s">
        <v>18</v>
      </c>
      <c r="BN19" s="561"/>
      <c r="BO19" s="561"/>
      <c r="BP19" s="561"/>
      <c r="BQ19" s="561"/>
      <c r="BR19" s="561"/>
      <c r="BS19" s="561"/>
      <c r="BT19" s="561"/>
      <c r="BU19" s="561"/>
      <c r="BV19" s="561"/>
      <c r="BW19" s="561"/>
      <c r="BX19" s="561"/>
      <c r="BY19" s="561"/>
      <c r="BZ19" s="561"/>
      <c r="CA19" s="561"/>
      <c r="CB19" s="561"/>
      <c r="CC19" s="561"/>
      <c r="CD19" s="561"/>
      <c r="CE19" s="561"/>
      <c r="CF19" s="561"/>
      <c r="CG19" s="561"/>
      <c r="CH19" s="561"/>
      <c r="CI19" s="561"/>
      <c r="CJ19" s="561"/>
      <c r="CK19" s="561"/>
      <c r="CL19" s="561"/>
      <c r="CM19" s="561"/>
      <c r="CN19" s="561"/>
      <c r="CO19" s="561"/>
      <c r="CP19" s="561"/>
      <c r="CQ19" s="561"/>
      <c r="CR19" s="561"/>
      <c r="CS19" s="561"/>
      <c r="CT19" s="562"/>
      <c r="CU19" s="560" t="s">
        <v>18</v>
      </c>
      <c r="CV19" s="561"/>
      <c r="CW19" s="561"/>
      <c r="CX19" s="561"/>
      <c r="CY19" s="561"/>
      <c r="CZ19" s="561"/>
      <c r="DA19" s="561"/>
      <c r="DB19" s="561"/>
      <c r="DC19" s="561"/>
      <c r="DD19" s="561"/>
      <c r="DE19" s="561"/>
      <c r="DF19" s="561"/>
      <c r="DG19" s="561"/>
      <c r="DH19" s="561"/>
      <c r="DI19" s="561"/>
      <c r="DJ19" s="561"/>
      <c r="DK19" s="561"/>
      <c r="DL19" s="561"/>
      <c r="DM19" s="561"/>
      <c r="DN19" s="561"/>
      <c r="DO19" s="561"/>
      <c r="DP19" s="561"/>
      <c r="DQ19" s="561"/>
      <c r="DR19" s="561"/>
      <c r="DS19" s="561"/>
      <c r="DT19" s="561"/>
      <c r="DU19" s="561"/>
      <c r="DV19" s="561"/>
      <c r="DW19" s="561"/>
      <c r="DX19" s="561"/>
      <c r="DY19" s="562"/>
    </row>
    <row r="20" spans="1:228" s="2" customFormat="1" ht="14.25" customHeight="1" x14ac:dyDescent="0.2">
      <c r="A20" s="569"/>
      <c r="B20" s="570"/>
      <c r="C20" s="570"/>
      <c r="D20" s="570"/>
      <c r="E20" s="570"/>
      <c r="F20" s="570"/>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1"/>
      <c r="AF20" s="565"/>
      <c r="AG20" s="18"/>
      <c r="AN20" s="99"/>
      <c r="AO20" s="99"/>
      <c r="AP20" s="99"/>
      <c r="AQ20" s="563" t="s">
        <v>214</v>
      </c>
      <c r="AR20" s="563"/>
      <c r="AS20" s="563"/>
      <c r="AT20" s="563"/>
      <c r="AU20" s="563"/>
      <c r="AV20" s="563"/>
      <c r="AW20" s="563"/>
      <c r="AX20" s="563"/>
      <c r="AY20" s="563"/>
      <c r="AZ20" s="563"/>
      <c r="BA20" s="563"/>
      <c r="BL20" s="19"/>
      <c r="BM20" s="18"/>
      <c r="BT20" s="99"/>
      <c r="BU20" s="99"/>
      <c r="BV20" s="99"/>
      <c r="BW20" s="563" t="s">
        <v>182</v>
      </c>
      <c r="BX20" s="563"/>
      <c r="BY20" s="563"/>
      <c r="BZ20" s="563"/>
      <c r="CA20" s="563"/>
      <c r="CB20" s="563"/>
      <c r="CC20" s="563"/>
      <c r="CD20" s="563"/>
      <c r="CE20" s="563"/>
      <c r="CF20" s="563"/>
      <c r="CG20" s="563"/>
      <c r="CT20" s="19"/>
      <c r="CU20" s="18"/>
      <c r="DB20" s="99"/>
      <c r="DC20" s="99"/>
      <c r="DD20" s="99"/>
      <c r="DE20" s="563" t="s">
        <v>183</v>
      </c>
      <c r="DF20" s="563"/>
      <c r="DG20" s="563"/>
      <c r="DH20" s="563"/>
      <c r="DI20" s="563"/>
      <c r="DJ20" s="563"/>
      <c r="DK20" s="563"/>
      <c r="DL20" s="563"/>
      <c r="DM20" s="563"/>
      <c r="DN20" s="563"/>
      <c r="DO20" s="563"/>
      <c r="DY20" s="19"/>
    </row>
    <row r="21" spans="1:228" s="2" customFormat="1" ht="13.5" thickBot="1" x14ac:dyDescent="0.25">
      <c r="A21" s="576">
        <v>1</v>
      </c>
      <c r="B21" s="577"/>
      <c r="C21" s="577"/>
      <c r="D21" s="577"/>
      <c r="E21" s="577"/>
      <c r="F21" s="577"/>
      <c r="G21" s="577"/>
      <c r="H21" s="577"/>
      <c r="I21" s="577"/>
      <c r="J21" s="577"/>
      <c r="K21" s="577"/>
      <c r="L21" s="577"/>
      <c r="M21" s="577"/>
      <c r="N21" s="577"/>
      <c r="O21" s="577"/>
      <c r="P21" s="577"/>
      <c r="Q21" s="577"/>
      <c r="R21" s="577"/>
      <c r="S21" s="577"/>
      <c r="T21" s="577"/>
      <c r="U21" s="577"/>
      <c r="V21" s="577"/>
      <c r="W21" s="577"/>
      <c r="X21" s="577"/>
      <c r="Y21" s="577"/>
      <c r="Z21" s="577"/>
      <c r="AA21" s="577"/>
      <c r="AB21" s="577"/>
      <c r="AC21" s="577"/>
      <c r="AD21" s="577"/>
      <c r="AE21" s="578"/>
      <c r="AF21" s="103">
        <v>2</v>
      </c>
      <c r="AG21" s="612">
        <v>3</v>
      </c>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4"/>
      <c r="BM21" s="612">
        <v>4</v>
      </c>
      <c r="BN21" s="613"/>
      <c r="BO21" s="613"/>
      <c r="BP21" s="613"/>
      <c r="BQ21" s="613"/>
      <c r="BR21" s="613"/>
      <c r="BS21" s="613"/>
      <c r="BT21" s="613"/>
      <c r="BU21" s="613"/>
      <c r="BV21" s="613"/>
      <c r="BW21" s="613"/>
      <c r="BX21" s="613"/>
      <c r="BY21" s="613"/>
      <c r="BZ21" s="613"/>
      <c r="CA21" s="613"/>
      <c r="CB21" s="613"/>
      <c r="CC21" s="613"/>
      <c r="CD21" s="613"/>
      <c r="CE21" s="613"/>
      <c r="CF21" s="613"/>
      <c r="CG21" s="613"/>
      <c r="CH21" s="613"/>
      <c r="CI21" s="613"/>
      <c r="CJ21" s="613"/>
      <c r="CK21" s="613"/>
      <c r="CL21" s="613"/>
      <c r="CM21" s="613"/>
      <c r="CN21" s="613"/>
      <c r="CO21" s="613"/>
      <c r="CP21" s="613"/>
      <c r="CQ21" s="613"/>
      <c r="CR21" s="613"/>
      <c r="CS21" s="613"/>
      <c r="CT21" s="614"/>
      <c r="CU21" s="612">
        <v>5</v>
      </c>
      <c r="CV21" s="613"/>
      <c r="CW21" s="613"/>
      <c r="CX21" s="613"/>
      <c r="CY21" s="613"/>
      <c r="CZ21" s="613"/>
      <c r="DA21" s="613"/>
      <c r="DB21" s="613"/>
      <c r="DC21" s="613"/>
      <c r="DD21" s="613"/>
      <c r="DE21" s="613"/>
      <c r="DF21" s="613"/>
      <c r="DG21" s="613"/>
      <c r="DH21" s="613"/>
      <c r="DI21" s="613"/>
      <c r="DJ21" s="613"/>
      <c r="DK21" s="613"/>
      <c r="DL21" s="613"/>
      <c r="DM21" s="613"/>
      <c r="DN21" s="613"/>
      <c r="DO21" s="613"/>
      <c r="DP21" s="613"/>
      <c r="DQ21" s="613"/>
      <c r="DR21" s="613"/>
      <c r="DS21" s="613"/>
      <c r="DT21" s="613"/>
      <c r="DU21" s="613"/>
      <c r="DV21" s="613"/>
      <c r="DW21" s="613"/>
      <c r="DX21" s="613"/>
      <c r="DY21" s="614"/>
    </row>
    <row r="22" spans="1:228" s="13" customFormat="1" ht="13.5" customHeight="1" thickBot="1" x14ac:dyDescent="0.25">
      <c r="A22" s="572" t="s">
        <v>17</v>
      </c>
      <c r="B22" s="573"/>
      <c r="C22" s="573"/>
      <c r="D22" s="573"/>
      <c r="E22" s="573"/>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4"/>
      <c r="AF22" s="103">
        <v>5120</v>
      </c>
      <c r="AG22" s="621">
        <v>4799367</v>
      </c>
      <c r="AH22" s="615"/>
      <c r="AI22" s="615"/>
      <c r="AJ22" s="615"/>
      <c r="AK22" s="615"/>
      <c r="AL22" s="615"/>
      <c r="AM22" s="615"/>
      <c r="AN22" s="615"/>
      <c r="AO22" s="615"/>
      <c r="AP22" s="615"/>
      <c r="AQ22" s="615"/>
      <c r="AR22" s="615"/>
      <c r="AS22" s="615"/>
      <c r="AT22" s="615"/>
      <c r="AU22" s="615"/>
      <c r="AV22" s="615"/>
      <c r="AW22" s="615"/>
      <c r="AX22" s="615"/>
      <c r="AY22" s="615"/>
      <c r="AZ22" s="615"/>
      <c r="BA22" s="615"/>
      <c r="BB22" s="615"/>
      <c r="BC22" s="615"/>
      <c r="BD22" s="615"/>
      <c r="BE22" s="615"/>
      <c r="BF22" s="615"/>
      <c r="BG22" s="616"/>
      <c r="BH22" s="616"/>
      <c r="BI22" s="616"/>
      <c r="BJ22" s="616"/>
      <c r="BK22" s="616"/>
      <c r="BL22" s="615"/>
      <c r="BM22" s="615">
        <v>4797366</v>
      </c>
      <c r="BN22" s="615"/>
      <c r="BO22" s="615"/>
      <c r="BP22" s="615"/>
      <c r="BQ22" s="615"/>
      <c r="BR22" s="615"/>
      <c r="BS22" s="615"/>
      <c r="BT22" s="615"/>
      <c r="BU22" s="615"/>
      <c r="BV22" s="615"/>
      <c r="BW22" s="615"/>
      <c r="BX22" s="615"/>
      <c r="BY22" s="615"/>
      <c r="BZ22" s="615"/>
      <c r="CA22" s="615"/>
      <c r="CB22" s="615"/>
      <c r="CC22" s="615"/>
      <c r="CD22" s="615"/>
      <c r="CE22" s="615"/>
      <c r="CF22" s="615"/>
      <c r="CG22" s="615"/>
      <c r="CH22" s="615"/>
      <c r="CI22" s="615"/>
      <c r="CJ22" s="615"/>
      <c r="CK22" s="615"/>
      <c r="CL22" s="615"/>
      <c r="CM22" s="615"/>
      <c r="CN22" s="616"/>
      <c r="CO22" s="616"/>
      <c r="CP22" s="616"/>
      <c r="CQ22" s="616"/>
      <c r="CR22" s="616"/>
      <c r="CS22" s="616"/>
      <c r="CT22" s="615"/>
      <c r="CU22" s="615">
        <v>4795734</v>
      </c>
      <c r="CV22" s="615"/>
      <c r="CW22" s="615"/>
      <c r="CX22" s="615"/>
      <c r="CY22" s="615"/>
      <c r="CZ22" s="615"/>
      <c r="DA22" s="615"/>
      <c r="DB22" s="615"/>
      <c r="DC22" s="615"/>
      <c r="DD22" s="615"/>
      <c r="DE22" s="615"/>
      <c r="DF22" s="615"/>
      <c r="DG22" s="615"/>
      <c r="DH22" s="615"/>
      <c r="DI22" s="615"/>
      <c r="DJ22" s="615"/>
      <c r="DK22" s="615"/>
      <c r="DL22" s="615"/>
      <c r="DM22" s="615"/>
      <c r="DN22" s="615"/>
      <c r="DO22" s="615"/>
      <c r="DP22" s="615"/>
      <c r="DQ22" s="615"/>
      <c r="DR22" s="615"/>
      <c r="DS22" s="615"/>
      <c r="DT22" s="616"/>
      <c r="DU22" s="616"/>
      <c r="DV22" s="616"/>
      <c r="DW22" s="616"/>
      <c r="DX22" s="616"/>
      <c r="DY22" s="617"/>
    </row>
    <row r="23" spans="1:228" s="2" customFormat="1" ht="12" customHeight="1" x14ac:dyDescent="0.2">
      <c r="C23" s="56"/>
      <c r="D23" s="160"/>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56"/>
    </row>
    <row r="24" spans="1:228" s="26" customFormat="1" ht="15" x14ac:dyDescent="0.25">
      <c r="A24" s="556" t="s">
        <v>19</v>
      </c>
      <c r="B24" s="556"/>
      <c r="C24" s="556"/>
      <c r="D24" s="556"/>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c r="AJ24" s="556"/>
      <c r="AK24" s="556"/>
      <c r="AL24" s="556"/>
      <c r="AM24" s="556"/>
      <c r="AN24" s="556"/>
      <c r="AO24" s="556"/>
      <c r="AP24" s="556"/>
      <c r="AQ24" s="556"/>
      <c r="AR24" s="556"/>
      <c r="AS24" s="556"/>
      <c r="AT24" s="556"/>
      <c r="AU24" s="556"/>
      <c r="AV24" s="556"/>
      <c r="AW24" s="556"/>
      <c r="AX24" s="556"/>
      <c r="AY24" s="556"/>
      <c r="AZ24" s="556"/>
      <c r="BA24" s="556"/>
      <c r="BB24" s="556"/>
      <c r="BC24" s="556"/>
      <c r="BD24" s="556"/>
      <c r="BE24" s="556"/>
      <c r="BF24" s="556"/>
      <c r="BG24" s="556"/>
      <c r="BH24" s="556"/>
      <c r="BI24" s="556"/>
      <c r="BJ24" s="556"/>
      <c r="BK24" s="556"/>
      <c r="BL24" s="556"/>
      <c r="BM24" s="556"/>
      <c r="BN24" s="556"/>
      <c r="BO24" s="556"/>
      <c r="BP24" s="556"/>
      <c r="BQ24" s="556"/>
      <c r="BR24" s="556"/>
      <c r="BS24" s="556"/>
      <c r="BT24" s="556"/>
      <c r="BU24" s="556"/>
      <c r="BV24" s="556"/>
      <c r="BW24" s="556"/>
      <c r="BX24" s="556"/>
      <c r="BY24" s="556"/>
      <c r="BZ24" s="556"/>
      <c r="CA24" s="556"/>
      <c r="CB24" s="556"/>
      <c r="CC24" s="556"/>
      <c r="CD24" s="556"/>
      <c r="CE24" s="556"/>
      <c r="CF24" s="556"/>
      <c r="CG24" s="556"/>
      <c r="CH24" s="556"/>
      <c r="CI24" s="556"/>
      <c r="CJ24" s="556"/>
      <c r="CK24" s="556"/>
      <c r="CL24" s="556"/>
      <c r="CM24" s="556"/>
      <c r="CN24" s="556"/>
      <c r="CO24" s="556"/>
      <c r="CP24" s="556"/>
      <c r="CQ24" s="556"/>
      <c r="CR24" s="556"/>
      <c r="CS24" s="556"/>
      <c r="CT24" s="556"/>
      <c r="CU24" s="556"/>
      <c r="CV24" s="556"/>
      <c r="CW24" s="556"/>
      <c r="CX24" s="556"/>
      <c r="CY24" s="556"/>
      <c r="CZ24" s="556"/>
      <c r="DA24" s="556"/>
      <c r="DB24" s="556"/>
      <c r="DC24" s="556"/>
      <c r="DD24" s="556"/>
      <c r="DE24" s="556"/>
      <c r="DF24" s="556"/>
      <c r="DG24" s="556"/>
      <c r="DH24" s="556"/>
      <c r="DI24" s="556"/>
      <c r="DJ24" s="556"/>
      <c r="DK24" s="556"/>
      <c r="DL24" s="556"/>
      <c r="DM24" s="556"/>
      <c r="DN24" s="556"/>
      <c r="DO24" s="556"/>
      <c r="DP24" s="556"/>
      <c r="DQ24" s="556"/>
      <c r="DR24" s="556"/>
      <c r="DS24" s="556"/>
      <c r="DT24" s="556"/>
      <c r="DU24" s="556"/>
      <c r="DV24" s="556"/>
      <c r="DW24" s="556"/>
      <c r="DX24" s="556"/>
      <c r="DY24" s="556"/>
      <c r="DZ24" s="556"/>
      <c r="EA24" s="556"/>
      <c r="EB24" s="556"/>
      <c r="EC24" s="556"/>
      <c r="ED24" s="556"/>
      <c r="EE24" s="556"/>
      <c r="EF24" s="556"/>
      <c r="EG24" s="556"/>
      <c r="EH24" s="556"/>
      <c r="EI24" s="556"/>
      <c r="EJ24" s="556"/>
      <c r="EK24" s="556"/>
      <c r="EL24" s="556"/>
      <c r="EM24" s="556"/>
      <c r="EN24" s="556"/>
      <c r="EO24" s="556"/>
      <c r="EP24" s="556"/>
      <c r="EQ24" s="556"/>
      <c r="ER24" s="556"/>
      <c r="ES24" s="556"/>
      <c r="ET24" s="556"/>
      <c r="EU24" s="556"/>
      <c r="EV24" s="556"/>
      <c r="EW24" s="556"/>
      <c r="EX24" s="556"/>
      <c r="EY24" s="556"/>
      <c r="EZ24" s="556"/>
      <c r="FA24" s="556"/>
      <c r="FB24" s="556"/>
      <c r="FC24" s="556"/>
      <c r="FD24" s="556"/>
      <c r="FE24" s="556"/>
      <c r="FF24" s="556"/>
      <c r="FG24" s="556"/>
      <c r="FH24" s="556"/>
      <c r="FI24" s="556"/>
      <c r="FJ24" s="556"/>
      <c r="FK24" s="556"/>
      <c r="FL24" s="556"/>
      <c r="FM24" s="556"/>
      <c r="FN24" s="556"/>
      <c r="FO24" s="556"/>
      <c r="FP24" s="556"/>
      <c r="FQ24" s="556"/>
      <c r="FR24" s="556"/>
      <c r="FS24" s="556"/>
      <c r="FT24" s="556"/>
      <c r="FU24" s="556"/>
      <c r="FV24" s="556"/>
      <c r="FW24" s="556"/>
      <c r="FX24" s="556"/>
      <c r="FY24" s="556"/>
      <c r="FZ24" s="556"/>
      <c r="GA24" s="556"/>
      <c r="GB24" s="556"/>
      <c r="GC24" s="556"/>
    </row>
    <row r="26" spans="1:228" s="2" customFormat="1" ht="13.5" customHeight="1" x14ac:dyDescent="0.2">
      <c r="A26" s="566" t="s">
        <v>2</v>
      </c>
      <c r="B26" s="567"/>
      <c r="C26" s="567"/>
      <c r="D26" s="567"/>
      <c r="E26" s="567"/>
      <c r="F26" s="567"/>
      <c r="G26" s="567"/>
      <c r="H26" s="567"/>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8"/>
      <c r="AF26" s="564" t="s">
        <v>102</v>
      </c>
      <c r="AG26" s="560" t="s">
        <v>18</v>
      </c>
      <c r="AH26" s="561"/>
      <c r="AI26" s="561"/>
      <c r="AJ26" s="561"/>
      <c r="AK26" s="561"/>
      <c r="AL26" s="561"/>
      <c r="AM26" s="561"/>
      <c r="AN26" s="561"/>
      <c r="AO26" s="561"/>
      <c r="AP26" s="561"/>
      <c r="AQ26" s="561"/>
      <c r="AR26" s="561"/>
      <c r="AS26" s="561"/>
      <c r="AT26" s="561"/>
      <c r="AU26" s="561"/>
      <c r="AV26" s="561"/>
      <c r="AW26" s="561"/>
      <c r="AX26" s="561"/>
      <c r="AY26" s="561"/>
      <c r="AZ26" s="561"/>
      <c r="BA26" s="561"/>
      <c r="BB26" s="561"/>
      <c r="BC26" s="561"/>
      <c r="BD26" s="561"/>
      <c r="BE26" s="561"/>
      <c r="BF26" s="561"/>
      <c r="BG26" s="561"/>
      <c r="BH26" s="561"/>
      <c r="BI26" s="561"/>
      <c r="BJ26" s="561"/>
      <c r="BK26" s="561"/>
      <c r="BL26" s="562"/>
      <c r="BM26" s="560" t="s">
        <v>18</v>
      </c>
      <c r="BN26" s="561"/>
      <c r="BO26" s="561"/>
      <c r="BP26" s="561"/>
      <c r="BQ26" s="561"/>
      <c r="BR26" s="561"/>
      <c r="BS26" s="561"/>
      <c r="BT26" s="561"/>
      <c r="BU26" s="561"/>
      <c r="BV26" s="561"/>
      <c r="BW26" s="561"/>
      <c r="BX26" s="561"/>
      <c r="BY26" s="561"/>
      <c r="BZ26" s="561"/>
      <c r="CA26" s="561"/>
      <c r="CB26" s="561"/>
      <c r="CC26" s="561"/>
      <c r="CD26" s="561"/>
      <c r="CE26" s="561"/>
      <c r="CF26" s="561"/>
      <c r="CG26" s="561"/>
      <c r="CH26" s="561"/>
      <c r="CI26" s="561"/>
      <c r="CJ26" s="561"/>
      <c r="CK26" s="561"/>
      <c r="CL26" s="561"/>
      <c r="CM26" s="561"/>
      <c r="CN26" s="561"/>
      <c r="CO26" s="561"/>
      <c r="CP26" s="561"/>
      <c r="CQ26" s="561"/>
      <c r="CR26" s="561"/>
      <c r="CS26" s="561"/>
      <c r="CT26" s="562"/>
      <c r="CU26" s="560" t="s">
        <v>18</v>
      </c>
      <c r="CV26" s="561"/>
      <c r="CW26" s="561"/>
      <c r="CX26" s="561"/>
      <c r="CY26" s="561"/>
      <c r="CZ26" s="561"/>
      <c r="DA26" s="561"/>
      <c r="DB26" s="561"/>
      <c r="DC26" s="561"/>
      <c r="DD26" s="561"/>
      <c r="DE26" s="561"/>
      <c r="DF26" s="561"/>
      <c r="DG26" s="561"/>
      <c r="DH26" s="561"/>
      <c r="DI26" s="561"/>
      <c r="DJ26" s="561"/>
      <c r="DK26" s="561"/>
      <c r="DL26" s="561"/>
      <c r="DM26" s="561"/>
      <c r="DN26" s="561"/>
      <c r="DO26" s="561"/>
      <c r="DP26" s="561"/>
      <c r="DQ26" s="561"/>
      <c r="DR26" s="561"/>
      <c r="DS26" s="561"/>
      <c r="DT26" s="561"/>
      <c r="DU26" s="561"/>
      <c r="DV26" s="561"/>
      <c r="DW26" s="561"/>
      <c r="DX26" s="561"/>
      <c r="DY26" s="562"/>
    </row>
    <row r="27" spans="1:228" s="2" customFormat="1" ht="14.25" customHeight="1" x14ac:dyDescent="0.2">
      <c r="A27" s="569"/>
      <c r="B27" s="570"/>
      <c r="C27" s="570"/>
      <c r="D27" s="570"/>
      <c r="E27" s="570"/>
      <c r="F27" s="570"/>
      <c r="G27" s="570"/>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1"/>
      <c r="AF27" s="565"/>
      <c r="AG27" s="18"/>
      <c r="AN27" s="99"/>
      <c r="AO27" s="99"/>
      <c r="AP27" s="99"/>
      <c r="AQ27" s="563" t="s">
        <v>214</v>
      </c>
      <c r="AR27" s="563"/>
      <c r="AS27" s="563"/>
      <c r="AT27" s="563"/>
      <c r="AU27" s="563"/>
      <c r="AV27" s="563"/>
      <c r="AW27" s="563"/>
      <c r="AX27" s="563"/>
      <c r="AY27" s="563"/>
      <c r="AZ27" s="563"/>
      <c r="BA27" s="563"/>
      <c r="BL27" s="19"/>
      <c r="BM27" s="18"/>
      <c r="BT27" s="99"/>
      <c r="BU27" s="99"/>
      <c r="BV27" s="99"/>
      <c r="BW27" s="563" t="s">
        <v>182</v>
      </c>
      <c r="BX27" s="563"/>
      <c r="BY27" s="563"/>
      <c r="BZ27" s="563"/>
      <c r="CA27" s="563"/>
      <c r="CB27" s="563"/>
      <c r="CC27" s="563"/>
      <c r="CD27" s="563"/>
      <c r="CE27" s="563"/>
      <c r="CF27" s="563"/>
      <c r="CG27" s="563"/>
      <c r="CT27" s="19"/>
      <c r="CU27" s="18"/>
      <c r="DB27" s="99"/>
      <c r="DC27" s="99"/>
      <c r="DD27" s="99"/>
      <c r="DE27" s="563" t="s">
        <v>183</v>
      </c>
      <c r="DF27" s="563"/>
      <c r="DG27" s="563"/>
      <c r="DH27" s="563"/>
      <c r="DI27" s="563"/>
      <c r="DJ27" s="563"/>
      <c r="DK27" s="563"/>
      <c r="DL27" s="563"/>
      <c r="DM27" s="563"/>
      <c r="DN27" s="563"/>
      <c r="DO27" s="563"/>
      <c r="DY27" s="19"/>
    </row>
    <row r="28" spans="1:228" s="2" customFormat="1" ht="13.5" thickBot="1" x14ac:dyDescent="0.25">
      <c r="A28" s="576">
        <v>1</v>
      </c>
      <c r="B28" s="577"/>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8"/>
      <c r="AF28" s="103">
        <v>2</v>
      </c>
      <c r="AG28" s="618">
        <v>3</v>
      </c>
      <c r="AH28" s="619"/>
      <c r="AI28" s="619"/>
      <c r="AJ28" s="619"/>
      <c r="AK28" s="619"/>
      <c r="AL28" s="619"/>
      <c r="AM28" s="619"/>
      <c r="AN28" s="619"/>
      <c r="AO28" s="619"/>
      <c r="AP28" s="619"/>
      <c r="AQ28" s="619"/>
      <c r="AR28" s="619"/>
      <c r="AS28" s="619"/>
      <c r="AT28" s="619"/>
      <c r="AU28" s="619"/>
      <c r="AV28" s="619"/>
      <c r="AW28" s="619"/>
      <c r="AX28" s="619"/>
      <c r="AY28" s="619"/>
      <c r="AZ28" s="619"/>
      <c r="BA28" s="619"/>
      <c r="BB28" s="619"/>
      <c r="BC28" s="619"/>
      <c r="BD28" s="619"/>
      <c r="BE28" s="619"/>
      <c r="BF28" s="619"/>
      <c r="BG28" s="619"/>
      <c r="BH28" s="619"/>
      <c r="BI28" s="619"/>
      <c r="BJ28" s="619"/>
      <c r="BK28" s="619"/>
      <c r="BL28" s="620"/>
      <c r="BM28" s="618">
        <v>4</v>
      </c>
      <c r="BN28" s="619"/>
      <c r="BO28" s="619"/>
      <c r="BP28" s="619"/>
      <c r="BQ28" s="619"/>
      <c r="BR28" s="619"/>
      <c r="BS28" s="619"/>
      <c r="BT28" s="619"/>
      <c r="BU28" s="619"/>
      <c r="BV28" s="619"/>
      <c r="BW28" s="619"/>
      <c r="BX28" s="619"/>
      <c r="BY28" s="619"/>
      <c r="BZ28" s="619"/>
      <c r="CA28" s="619"/>
      <c r="CB28" s="619"/>
      <c r="CC28" s="619"/>
      <c r="CD28" s="619"/>
      <c r="CE28" s="619"/>
      <c r="CF28" s="619"/>
      <c r="CG28" s="619"/>
      <c r="CH28" s="619"/>
      <c r="CI28" s="619"/>
      <c r="CJ28" s="619"/>
      <c r="CK28" s="619"/>
      <c r="CL28" s="619"/>
      <c r="CM28" s="619"/>
      <c r="CN28" s="619"/>
      <c r="CO28" s="619"/>
      <c r="CP28" s="619"/>
      <c r="CQ28" s="619"/>
      <c r="CR28" s="619"/>
      <c r="CS28" s="619"/>
      <c r="CT28" s="620"/>
      <c r="CU28" s="618">
        <v>5</v>
      </c>
      <c r="CV28" s="619"/>
      <c r="CW28" s="619"/>
      <c r="CX28" s="619"/>
      <c r="CY28" s="619"/>
      <c r="CZ28" s="619"/>
      <c r="DA28" s="619"/>
      <c r="DB28" s="619"/>
      <c r="DC28" s="619"/>
      <c r="DD28" s="619"/>
      <c r="DE28" s="619"/>
      <c r="DF28" s="619"/>
      <c r="DG28" s="619"/>
      <c r="DH28" s="619"/>
      <c r="DI28" s="619"/>
      <c r="DJ28" s="619"/>
      <c r="DK28" s="619"/>
      <c r="DL28" s="619"/>
      <c r="DM28" s="619"/>
      <c r="DN28" s="619"/>
      <c r="DO28" s="619"/>
      <c r="DP28" s="619"/>
      <c r="DQ28" s="619"/>
      <c r="DR28" s="619"/>
      <c r="DS28" s="619"/>
      <c r="DT28" s="619"/>
      <c r="DU28" s="619"/>
      <c r="DV28" s="619"/>
      <c r="DW28" s="619"/>
      <c r="DX28" s="619"/>
      <c r="DY28" s="620"/>
    </row>
    <row r="29" spans="1:228" s="13" customFormat="1" ht="13.5" customHeight="1" thickBot="1" x14ac:dyDescent="0.25">
      <c r="A29" s="572" t="s">
        <v>17</v>
      </c>
      <c r="B29" s="573"/>
      <c r="C29" s="573"/>
      <c r="D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4"/>
      <c r="AF29" s="103">
        <v>5130</v>
      </c>
      <c r="AG29" s="621">
        <v>1237107</v>
      </c>
      <c r="AH29" s="615"/>
      <c r="AI29" s="615"/>
      <c r="AJ29" s="615"/>
      <c r="AK29" s="615"/>
      <c r="AL29" s="615"/>
      <c r="AM29" s="615"/>
      <c r="AN29" s="615"/>
      <c r="AO29" s="615"/>
      <c r="AP29" s="615"/>
      <c r="AQ29" s="615"/>
      <c r="AR29" s="615"/>
      <c r="AS29" s="615"/>
      <c r="AT29" s="615"/>
      <c r="AU29" s="615"/>
      <c r="AV29" s="615"/>
      <c r="AW29" s="615"/>
      <c r="AX29" s="615"/>
      <c r="AY29" s="615"/>
      <c r="AZ29" s="615"/>
      <c r="BA29" s="615"/>
      <c r="BB29" s="615"/>
      <c r="BC29" s="615"/>
      <c r="BD29" s="615"/>
      <c r="BE29" s="615"/>
      <c r="BF29" s="615"/>
      <c r="BG29" s="616"/>
      <c r="BH29" s="616"/>
      <c r="BI29" s="616"/>
      <c r="BJ29" s="616"/>
      <c r="BK29" s="616"/>
      <c r="BL29" s="615"/>
      <c r="BM29" s="615">
        <v>1236491</v>
      </c>
      <c r="BN29" s="615"/>
      <c r="BO29" s="615"/>
      <c r="BP29" s="615"/>
      <c r="BQ29" s="615"/>
      <c r="BR29" s="615"/>
      <c r="BS29" s="615"/>
      <c r="BT29" s="615"/>
      <c r="BU29" s="615"/>
      <c r="BV29" s="615"/>
      <c r="BW29" s="615"/>
      <c r="BX29" s="615"/>
      <c r="BY29" s="615"/>
      <c r="BZ29" s="615"/>
      <c r="CA29" s="615"/>
      <c r="CB29" s="615"/>
      <c r="CC29" s="615"/>
      <c r="CD29" s="615"/>
      <c r="CE29" s="615"/>
      <c r="CF29" s="615"/>
      <c r="CG29" s="615"/>
      <c r="CH29" s="615"/>
      <c r="CI29" s="615"/>
      <c r="CJ29" s="615"/>
      <c r="CK29" s="615"/>
      <c r="CL29" s="615"/>
      <c r="CM29" s="615"/>
      <c r="CN29" s="616"/>
      <c r="CO29" s="616"/>
      <c r="CP29" s="616"/>
      <c r="CQ29" s="616"/>
      <c r="CR29" s="616"/>
      <c r="CS29" s="616"/>
      <c r="CT29" s="615"/>
      <c r="CU29" s="615">
        <v>1185266</v>
      </c>
      <c r="CV29" s="615"/>
      <c r="CW29" s="615"/>
      <c r="CX29" s="615"/>
      <c r="CY29" s="615"/>
      <c r="CZ29" s="615"/>
      <c r="DA29" s="615"/>
      <c r="DB29" s="615"/>
      <c r="DC29" s="615"/>
      <c r="DD29" s="615"/>
      <c r="DE29" s="615"/>
      <c r="DF29" s="615"/>
      <c r="DG29" s="615"/>
      <c r="DH29" s="615"/>
      <c r="DI29" s="615"/>
      <c r="DJ29" s="615"/>
      <c r="DK29" s="615"/>
      <c r="DL29" s="615"/>
      <c r="DM29" s="615"/>
      <c r="DN29" s="615"/>
      <c r="DO29" s="615"/>
      <c r="DP29" s="615"/>
      <c r="DQ29" s="615"/>
      <c r="DR29" s="615"/>
      <c r="DS29" s="615"/>
      <c r="DT29" s="616"/>
      <c r="DU29" s="616"/>
      <c r="DV29" s="616"/>
      <c r="DW29" s="616"/>
      <c r="DX29" s="616"/>
      <c r="DY29" s="617"/>
    </row>
    <row r="30" spans="1:228" s="2" customFormat="1" ht="12" customHeight="1" x14ac:dyDescent="0.2">
      <c r="C30" s="56"/>
      <c r="D30" s="160"/>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56"/>
    </row>
    <row r="31" spans="1:228" customFormat="1" ht="15" x14ac:dyDescent="0.25">
      <c r="A31" s="556" t="s">
        <v>21</v>
      </c>
      <c r="B31" s="556"/>
      <c r="C31" s="556"/>
      <c r="D31" s="556"/>
      <c r="E31" s="556"/>
      <c r="F31" s="556"/>
      <c r="G31" s="556"/>
      <c r="H31" s="556"/>
      <c r="I31" s="556"/>
      <c r="J31" s="556"/>
      <c r="K31" s="556"/>
      <c r="L31" s="556"/>
      <c r="M31" s="556"/>
      <c r="N31" s="556"/>
      <c r="O31" s="556"/>
      <c r="P31" s="556"/>
      <c r="Q31" s="556"/>
      <c r="R31" s="556"/>
      <c r="S31" s="556"/>
      <c r="T31" s="556"/>
      <c r="U31" s="556"/>
      <c r="V31" s="556"/>
      <c r="W31" s="556"/>
      <c r="X31" s="556"/>
      <c r="Y31" s="556"/>
      <c r="Z31" s="556"/>
      <c r="AA31" s="556"/>
      <c r="AB31" s="556"/>
      <c r="AC31" s="556"/>
      <c r="AD31" s="556"/>
      <c r="AE31" s="556"/>
      <c r="AF31" s="556"/>
      <c r="AG31" s="556"/>
      <c r="AH31" s="556"/>
      <c r="AI31" s="556"/>
      <c r="AJ31" s="556"/>
      <c r="AK31" s="556"/>
      <c r="AL31" s="556"/>
      <c r="AM31" s="556"/>
      <c r="AN31" s="556"/>
      <c r="AO31" s="556"/>
      <c r="AP31" s="556"/>
      <c r="AQ31" s="556"/>
      <c r="AR31" s="556"/>
      <c r="AS31" s="556"/>
      <c r="AT31" s="556"/>
      <c r="AU31" s="556"/>
      <c r="AV31" s="556"/>
      <c r="AW31" s="556"/>
      <c r="AX31" s="556"/>
      <c r="AY31" s="556"/>
      <c r="AZ31" s="556"/>
      <c r="BA31" s="556"/>
      <c r="BB31" s="556"/>
      <c r="BC31" s="556"/>
      <c r="BD31" s="556"/>
      <c r="BE31" s="556"/>
      <c r="BF31" s="556"/>
      <c r="BG31" s="556"/>
      <c r="BH31" s="556"/>
      <c r="BI31" s="556"/>
      <c r="BJ31" s="556"/>
      <c r="BK31" s="556"/>
      <c r="BL31" s="556"/>
      <c r="BM31" s="556"/>
      <c r="BN31" s="556"/>
      <c r="BO31" s="556"/>
      <c r="BP31" s="556"/>
      <c r="BQ31" s="556"/>
      <c r="BR31" s="556"/>
      <c r="BS31" s="556"/>
      <c r="BT31" s="556"/>
      <c r="BU31" s="556"/>
      <c r="BV31" s="556"/>
      <c r="BW31" s="556"/>
      <c r="BX31" s="556"/>
      <c r="BY31" s="556"/>
      <c r="BZ31" s="556"/>
      <c r="CA31" s="556"/>
      <c r="CB31" s="556"/>
      <c r="CC31" s="556"/>
      <c r="CD31" s="556"/>
      <c r="CE31" s="556"/>
      <c r="CF31" s="556"/>
      <c r="CG31" s="556"/>
      <c r="CH31" s="556"/>
      <c r="CI31" s="556"/>
      <c r="CJ31" s="556"/>
      <c r="CK31" s="556"/>
      <c r="CL31" s="556"/>
      <c r="CM31" s="556"/>
      <c r="CN31" s="556"/>
      <c r="CO31" s="556"/>
      <c r="CP31" s="556"/>
      <c r="CQ31" s="556"/>
      <c r="CR31" s="556"/>
      <c r="CS31" s="556"/>
      <c r="CT31" s="556"/>
      <c r="CU31" s="556"/>
      <c r="CV31" s="556"/>
      <c r="CW31" s="556"/>
      <c r="CX31" s="556"/>
      <c r="CY31" s="556"/>
      <c r="CZ31" s="556"/>
      <c r="DA31" s="556"/>
      <c r="DB31" s="556"/>
      <c r="DC31" s="556"/>
      <c r="DD31" s="556"/>
      <c r="DE31" s="556"/>
      <c r="DF31" s="556"/>
      <c r="DG31" s="556"/>
      <c r="DH31" s="556"/>
      <c r="DI31" s="556"/>
      <c r="DJ31" s="556"/>
      <c r="DK31" s="556"/>
      <c r="DL31" s="556"/>
      <c r="DM31" s="556"/>
      <c r="DN31" s="556"/>
      <c r="DO31" s="556"/>
      <c r="DP31" s="556"/>
      <c r="DQ31" s="556"/>
      <c r="DR31" s="556"/>
      <c r="DS31" s="556"/>
      <c r="DT31" s="556"/>
      <c r="DU31" s="556"/>
      <c r="DV31" s="556"/>
      <c r="DW31" s="556"/>
      <c r="DX31" s="556"/>
      <c r="DY31" s="556"/>
      <c r="DZ31" s="556"/>
      <c r="EA31" s="556"/>
      <c r="EB31" s="556"/>
      <c r="EC31" s="556"/>
      <c r="ED31" s="556"/>
      <c r="EE31" s="556"/>
      <c r="EF31" s="556"/>
      <c r="EG31" s="556"/>
      <c r="EH31" s="556"/>
      <c r="EI31" s="556"/>
      <c r="EJ31" s="556"/>
      <c r="EK31" s="556"/>
      <c r="EL31" s="556"/>
      <c r="EM31" s="556"/>
      <c r="EN31" s="556"/>
      <c r="EO31" s="556"/>
      <c r="EP31" s="556"/>
      <c r="EQ31" s="556"/>
      <c r="ER31" s="556"/>
      <c r="ES31" s="556"/>
      <c r="ET31" s="556"/>
      <c r="EU31" s="556"/>
      <c r="EV31" s="556"/>
      <c r="EW31" s="556"/>
      <c r="EX31" s="556"/>
      <c r="EY31" s="556"/>
      <c r="EZ31" s="556"/>
      <c r="FA31" s="556"/>
      <c r="FB31" s="556"/>
      <c r="FC31" s="556"/>
      <c r="FD31" s="556"/>
      <c r="FE31" s="556"/>
      <c r="FF31" s="556"/>
      <c r="FG31" s="556"/>
      <c r="FH31" s="556"/>
      <c r="FI31" s="556"/>
      <c r="FJ31" s="556"/>
      <c r="FK31" s="556"/>
      <c r="FL31" s="556"/>
      <c r="FM31" s="556"/>
      <c r="FN31" s="556"/>
      <c r="FO31" s="556"/>
      <c r="FP31" s="556"/>
      <c r="FQ31" s="556"/>
      <c r="FR31" s="556"/>
      <c r="FS31" s="556"/>
      <c r="FT31" s="556"/>
      <c r="FU31" s="556"/>
      <c r="FV31" s="556"/>
      <c r="FW31" s="556"/>
      <c r="FX31" s="556"/>
      <c r="FY31" s="556"/>
      <c r="FZ31" s="556"/>
      <c r="GA31" s="556"/>
      <c r="GB31" s="556"/>
      <c r="GC31" s="556"/>
    </row>
    <row r="32" spans="1:228" customFormat="1" ht="12.75"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row>
    <row r="33" spans="1:188" s="9" customFormat="1" ht="12.75" x14ac:dyDescent="0.2">
      <c r="A33" s="541" t="s">
        <v>2</v>
      </c>
      <c r="B33" s="542"/>
      <c r="C33" s="542"/>
      <c r="D33" s="542"/>
      <c r="E33" s="542"/>
      <c r="F33" s="542"/>
      <c r="G33" s="542"/>
      <c r="H33" s="542"/>
      <c r="I33" s="542"/>
      <c r="J33" s="542"/>
      <c r="K33" s="542"/>
      <c r="L33" s="542"/>
      <c r="M33" s="542"/>
      <c r="N33" s="542"/>
      <c r="O33" s="542"/>
      <c r="P33" s="542"/>
      <c r="Q33" s="542"/>
      <c r="R33" s="542"/>
      <c r="S33" s="542"/>
      <c r="T33" s="542"/>
      <c r="U33" s="542"/>
      <c r="V33" s="542"/>
      <c r="W33" s="542"/>
      <c r="X33" s="542"/>
      <c r="Y33" s="542"/>
      <c r="Z33" s="542"/>
      <c r="AA33" s="542"/>
      <c r="AB33" s="542"/>
      <c r="AC33" s="542"/>
      <c r="AD33" s="542"/>
      <c r="AE33" s="542"/>
      <c r="AF33" s="628" t="s">
        <v>102</v>
      </c>
      <c r="AG33" s="541" t="s">
        <v>4</v>
      </c>
      <c r="AH33" s="542"/>
      <c r="AI33" s="542"/>
      <c r="AJ33" s="542"/>
      <c r="AK33" s="542"/>
      <c r="AL33" s="542"/>
      <c r="AM33" s="542"/>
      <c r="AN33" s="542"/>
      <c r="AO33" s="542"/>
      <c r="AP33" s="542"/>
      <c r="AQ33" s="542"/>
      <c r="AR33" s="542"/>
      <c r="AS33" s="543"/>
      <c r="AT33" s="541" t="s">
        <v>9</v>
      </c>
      <c r="AU33" s="542"/>
      <c r="AV33" s="542"/>
      <c r="AW33" s="542"/>
      <c r="AX33" s="542"/>
      <c r="AY33" s="542"/>
      <c r="AZ33" s="542"/>
      <c r="BA33" s="542"/>
      <c r="BB33" s="542"/>
      <c r="BC33" s="542"/>
      <c r="BD33" s="542"/>
      <c r="BE33" s="542"/>
      <c r="BF33" s="542"/>
      <c r="BG33" s="542"/>
      <c r="BH33" s="542"/>
      <c r="BI33" s="542"/>
      <c r="BJ33" s="542"/>
      <c r="BK33" s="542"/>
      <c r="BL33" s="542"/>
      <c r="BM33" s="542"/>
      <c r="BN33" s="542"/>
      <c r="BO33" s="542"/>
      <c r="BP33" s="542"/>
      <c r="BQ33" s="542"/>
      <c r="BR33" s="542"/>
      <c r="BS33" s="542"/>
      <c r="BT33" s="542"/>
      <c r="BU33" s="542"/>
      <c r="BV33" s="542"/>
      <c r="BW33" s="542"/>
      <c r="BX33" s="542"/>
      <c r="BY33" s="542"/>
      <c r="BZ33" s="542"/>
      <c r="CA33" s="542"/>
      <c r="CB33" s="542"/>
      <c r="CC33" s="542"/>
      <c r="CD33" s="542"/>
      <c r="CE33" s="543"/>
      <c r="CF33" s="547" t="s">
        <v>14</v>
      </c>
      <c r="CG33" s="548"/>
      <c r="CH33" s="548"/>
      <c r="CI33" s="548"/>
      <c r="CJ33" s="548"/>
      <c r="CK33" s="548"/>
      <c r="CL33" s="548"/>
      <c r="CM33" s="548"/>
      <c r="CN33" s="548"/>
      <c r="CO33" s="548"/>
      <c r="CP33" s="548"/>
      <c r="CQ33" s="548"/>
      <c r="CR33" s="548"/>
      <c r="CS33" s="548"/>
      <c r="CT33" s="548"/>
      <c r="CU33" s="548"/>
      <c r="CV33" s="548"/>
      <c r="CW33" s="548"/>
      <c r="CX33" s="548"/>
      <c r="CY33" s="548"/>
      <c r="CZ33" s="548"/>
      <c r="DA33" s="548"/>
      <c r="DB33" s="548"/>
      <c r="DC33" s="548"/>
      <c r="DD33" s="548"/>
      <c r="DE33" s="548"/>
      <c r="DF33" s="548"/>
      <c r="DG33" s="548"/>
      <c r="DH33" s="548"/>
      <c r="DI33" s="548"/>
      <c r="DJ33" s="548"/>
      <c r="DK33" s="548"/>
      <c r="DL33" s="548"/>
      <c r="DM33" s="548"/>
      <c r="DN33" s="548"/>
      <c r="DO33" s="548"/>
      <c r="DP33" s="548"/>
      <c r="DQ33" s="548"/>
      <c r="DR33" s="548"/>
      <c r="DS33" s="548"/>
      <c r="DT33" s="548"/>
      <c r="DU33" s="548"/>
      <c r="DV33" s="548"/>
      <c r="DW33" s="548"/>
      <c r="DX33" s="548"/>
      <c r="DY33" s="548"/>
      <c r="DZ33" s="548"/>
      <c r="EA33" s="548"/>
      <c r="EB33" s="548"/>
      <c r="EC33" s="548"/>
      <c r="ED33" s="548"/>
      <c r="EE33" s="548"/>
      <c r="EF33" s="548"/>
      <c r="EG33" s="548"/>
      <c r="EH33" s="548"/>
      <c r="EI33" s="548"/>
      <c r="EJ33" s="548"/>
      <c r="EK33" s="548"/>
      <c r="EL33" s="548"/>
      <c r="EM33" s="548"/>
      <c r="EN33" s="548"/>
      <c r="EO33" s="548"/>
      <c r="EP33" s="548"/>
      <c r="EQ33" s="548"/>
      <c r="ER33" s="548"/>
      <c r="ES33" s="549"/>
      <c r="ET33" s="541" t="s">
        <v>211</v>
      </c>
      <c r="EU33" s="542"/>
      <c r="EV33" s="542"/>
      <c r="EW33" s="542"/>
      <c r="EX33" s="542"/>
      <c r="EY33" s="542"/>
      <c r="EZ33" s="542"/>
      <c r="FA33" s="542"/>
      <c r="FB33" s="542"/>
      <c r="FC33" s="542"/>
      <c r="FD33" s="542"/>
      <c r="FE33" s="542"/>
      <c r="FF33" s="542"/>
      <c r="FG33" s="542"/>
      <c r="FH33" s="542"/>
      <c r="FI33" s="542"/>
      <c r="FJ33" s="542"/>
      <c r="FK33" s="542"/>
      <c r="FL33" s="542"/>
      <c r="FM33" s="542"/>
      <c r="FN33" s="542"/>
      <c r="FO33" s="542"/>
      <c r="FP33" s="542"/>
      <c r="FQ33" s="542"/>
      <c r="FR33" s="542"/>
      <c r="FS33" s="542"/>
      <c r="FT33" s="542"/>
      <c r="FU33" s="542"/>
      <c r="FV33" s="542"/>
      <c r="FW33" s="542"/>
      <c r="FX33" s="542"/>
      <c r="FY33" s="542"/>
      <c r="FZ33" s="542"/>
      <c r="GA33" s="542"/>
      <c r="GB33" s="542"/>
      <c r="GC33" s="543"/>
    </row>
    <row r="34" spans="1:188" s="9" customFormat="1" ht="12.75" x14ac:dyDescent="0.2">
      <c r="A34" s="544"/>
      <c r="B34" s="545"/>
      <c r="C34" s="545"/>
      <c r="D34" s="545"/>
      <c r="E34" s="545"/>
      <c r="F34" s="545"/>
      <c r="G34" s="545"/>
      <c r="H34" s="545"/>
      <c r="I34" s="545"/>
      <c r="J34" s="545"/>
      <c r="K34" s="545"/>
      <c r="L34" s="545"/>
      <c r="M34" s="545"/>
      <c r="N34" s="545"/>
      <c r="O34" s="545"/>
      <c r="P34" s="545"/>
      <c r="Q34" s="545"/>
      <c r="R34" s="545"/>
      <c r="S34" s="545"/>
      <c r="T34" s="545"/>
      <c r="U34" s="545"/>
      <c r="V34" s="545"/>
      <c r="W34" s="545"/>
      <c r="X34" s="545"/>
      <c r="Y34" s="545"/>
      <c r="Z34" s="545"/>
      <c r="AA34" s="545"/>
      <c r="AB34" s="545"/>
      <c r="AC34" s="545"/>
      <c r="AD34" s="545"/>
      <c r="AE34" s="545"/>
      <c r="AF34" s="629"/>
      <c r="AG34" s="544"/>
      <c r="AH34" s="545"/>
      <c r="AI34" s="545"/>
      <c r="AJ34" s="545"/>
      <c r="AK34" s="545"/>
      <c r="AL34" s="545"/>
      <c r="AM34" s="545"/>
      <c r="AN34" s="545"/>
      <c r="AO34" s="545"/>
      <c r="AP34" s="545"/>
      <c r="AQ34" s="545"/>
      <c r="AR34" s="545"/>
      <c r="AS34" s="546"/>
      <c r="AT34" s="592"/>
      <c r="AU34" s="593"/>
      <c r="AV34" s="593"/>
      <c r="AW34" s="593"/>
      <c r="AX34" s="593"/>
      <c r="AY34" s="593"/>
      <c r="AZ34" s="593"/>
      <c r="BA34" s="593"/>
      <c r="BB34" s="593"/>
      <c r="BC34" s="593"/>
      <c r="BD34" s="593"/>
      <c r="BE34" s="593"/>
      <c r="BF34" s="593"/>
      <c r="BG34" s="593"/>
      <c r="BH34" s="593"/>
      <c r="BI34" s="593"/>
      <c r="BJ34" s="593"/>
      <c r="BK34" s="593"/>
      <c r="BL34" s="593"/>
      <c r="BM34" s="593"/>
      <c r="BN34" s="593"/>
      <c r="BO34" s="593"/>
      <c r="BP34" s="593"/>
      <c r="BQ34" s="593"/>
      <c r="BR34" s="593"/>
      <c r="BS34" s="593"/>
      <c r="BT34" s="593"/>
      <c r="BU34" s="593"/>
      <c r="BV34" s="593"/>
      <c r="BW34" s="593"/>
      <c r="BX34" s="593"/>
      <c r="BY34" s="593"/>
      <c r="BZ34" s="593"/>
      <c r="CA34" s="593"/>
      <c r="CB34" s="593"/>
      <c r="CC34" s="593"/>
      <c r="CD34" s="593"/>
      <c r="CE34" s="594"/>
      <c r="CF34" s="542" t="s">
        <v>11</v>
      </c>
      <c r="CG34" s="542"/>
      <c r="CH34" s="542"/>
      <c r="CI34" s="542"/>
      <c r="CJ34" s="542"/>
      <c r="CK34" s="542"/>
      <c r="CL34" s="542"/>
      <c r="CM34" s="542"/>
      <c r="CN34" s="542"/>
      <c r="CO34" s="542"/>
      <c r="CP34" s="542"/>
      <c r="CQ34" s="542"/>
      <c r="CR34" s="542"/>
      <c r="CS34" s="542"/>
      <c r="CT34" s="542"/>
      <c r="CU34" s="543"/>
      <c r="CV34" s="547" t="s">
        <v>10</v>
      </c>
      <c r="CW34" s="548"/>
      <c r="CX34" s="548"/>
      <c r="CY34" s="548"/>
      <c r="CZ34" s="548"/>
      <c r="DA34" s="548"/>
      <c r="DB34" s="548"/>
      <c r="DC34" s="548"/>
      <c r="DD34" s="548"/>
      <c r="DE34" s="548"/>
      <c r="DF34" s="548"/>
      <c r="DG34" s="548"/>
      <c r="DH34" s="548"/>
      <c r="DI34" s="548"/>
      <c r="DJ34" s="548"/>
      <c r="DK34" s="548"/>
      <c r="DL34" s="548"/>
      <c r="DM34" s="548"/>
      <c r="DN34" s="548"/>
      <c r="DO34" s="548"/>
      <c r="DP34" s="548"/>
      <c r="DQ34" s="548"/>
      <c r="DR34" s="548"/>
      <c r="DS34" s="548"/>
      <c r="DT34" s="548"/>
      <c r="DU34" s="548"/>
      <c r="DV34" s="548"/>
      <c r="DW34" s="548"/>
      <c r="DX34" s="548"/>
      <c r="DY34" s="548"/>
      <c r="DZ34" s="549"/>
      <c r="EA34" s="541" t="s">
        <v>163</v>
      </c>
      <c r="EB34" s="542"/>
      <c r="EC34" s="542"/>
      <c r="ED34" s="542"/>
      <c r="EE34" s="542"/>
      <c r="EF34" s="542"/>
      <c r="EG34" s="542"/>
      <c r="EH34" s="542"/>
      <c r="EI34" s="542"/>
      <c r="EJ34" s="542"/>
      <c r="EK34" s="542"/>
      <c r="EL34" s="542"/>
      <c r="EM34" s="542"/>
      <c r="EN34" s="542"/>
      <c r="EO34" s="542"/>
      <c r="EP34" s="542"/>
      <c r="EQ34" s="542"/>
      <c r="ER34" s="542"/>
      <c r="ES34" s="543"/>
      <c r="ET34" s="592"/>
      <c r="EU34" s="593"/>
      <c r="EV34" s="593"/>
      <c r="EW34" s="593"/>
      <c r="EX34" s="593"/>
      <c r="EY34" s="593"/>
      <c r="EZ34" s="593"/>
      <c r="FA34" s="593"/>
      <c r="FB34" s="593"/>
      <c r="FC34" s="593"/>
      <c r="FD34" s="593"/>
      <c r="FE34" s="593"/>
      <c r="FF34" s="593"/>
      <c r="FG34" s="593"/>
      <c r="FH34" s="593"/>
      <c r="FI34" s="593"/>
      <c r="FJ34" s="593"/>
      <c r="FK34" s="593"/>
      <c r="FL34" s="593"/>
      <c r="FM34" s="593"/>
      <c r="FN34" s="593"/>
      <c r="FO34" s="593"/>
      <c r="FP34" s="593"/>
      <c r="FQ34" s="593"/>
      <c r="FR34" s="593"/>
      <c r="FS34" s="593"/>
      <c r="FT34" s="593"/>
      <c r="FU34" s="593"/>
      <c r="FV34" s="593"/>
      <c r="FW34" s="593"/>
      <c r="FX34" s="593"/>
      <c r="FY34" s="593"/>
      <c r="FZ34" s="593"/>
      <c r="GA34" s="593"/>
      <c r="GB34" s="593"/>
      <c r="GC34" s="594"/>
    </row>
    <row r="35" spans="1:188" s="9" customFormat="1" ht="48" customHeight="1" x14ac:dyDescent="0.2">
      <c r="A35" s="544"/>
      <c r="B35" s="545"/>
      <c r="C35" s="545"/>
      <c r="D35" s="545"/>
      <c r="E35" s="545"/>
      <c r="F35" s="545"/>
      <c r="G35" s="545"/>
      <c r="H35" s="545"/>
      <c r="I35" s="545"/>
      <c r="J35" s="545"/>
      <c r="K35" s="545"/>
      <c r="L35" s="545"/>
      <c r="M35" s="545"/>
      <c r="N35" s="545"/>
      <c r="O35" s="545"/>
      <c r="P35" s="545"/>
      <c r="Q35" s="545"/>
      <c r="R35" s="545"/>
      <c r="S35" s="545"/>
      <c r="T35" s="545"/>
      <c r="U35" s="545"/>
      <c r="V35" s="545"/>
      <c r="W35" s="545"/>
      <c r="X35" s="545"/>
      <c r="Y35" s="545"/>
      <c r="Z35" s="545"/>
      <c r="AA35" s="545"/>
      <c r="AB35" s="545"/>
      <c r="AC35" s="545"/>
      <c r="AD35" s="545"/>
      <c r="AE35" s="545"/>
      <c r="AF35" s="629"/>
      <c r="AG35" s="544"/>
      <c r="AH35" s="545"/>
      <c r="AI35" s="545"/>
      <c r="AJ35" s="545"/>
      <c r="AK35" s="545"/>
      <c r="AL35" s="545"/>
      <c r="AM35" s="545"/>
      <c r="AN35" s="545"/>
      <c r="AO35" s="545"/>
      <c r="AP35" s="545"/>
      <c r="AQ35" s="545"/>
      <c r="AR35" s="545"/>
      <c r="AS35" s="546"/>
      <c r="AT35" s="589" t="s">
        <v>160</v>
      </c>
      <c r="AU35" s="590"/>
      <c r="AV35" s="590"/>
      <c r="AW35" s="590"/>
      <c r="AX35" s="590"/>
      <c r="AY35" s="590"/>
      <c r="AZ35" s="590"/>
      <c r="BA35" s="590"/>
      <c r="BB35" s="590"/>
      <c r="BC35" s="590"/>
      <c r="BD35" s="590"/>
      <c r="BE35" s="590"/>
      <c r="BF35" s="590"/>
      <c r="BG35" s="590"/>
      <c r="BH35" s="590"/>
      <c r="BI35" s="590"/>
      <c r="BJ35" s="590"/>
      <c r="BK35" s="590"/>
      <c r="BL35" s="591"/>
      <c r="BM35" s="589" t="s">
        <v>161</v>
      </c>
      <c r="BN35" s="590"/>
      <c r="BO35" s="590"/>
      <c r="BP35" s="590"/>
      <c r="BQ35" s="590"/>
      <c r="BR35" s="590"/>
      <c r="BS35" s="590"/>
      <c r="BT35" s="590"/>
      <c r="BU35" s="590"/>
      <c r="BV35" s="590"/>
      <c r="BW35" s="590"/>
      <c r="BX35" s="590"/>
      <c r="BY35" s="590"/>
      <c r="BZ35" s="590"/>
      <c r="CA35" s="590"/>
      <c r="CB35" s="590"/>
      <c r="CC35" s="590"/>
      <c r="CD35" s="590"/>
      <c r="CE35" s="590"/>
      <c r="CF35" s="544"/>
      <c r="CG35" s="545"/>
      <c r="CH35" s="545"/>
      <c r="CI35" s="545"/>
      <c r="CJ35" s="545"/>
      <c r="CK35" s="545"/>
      <c r="CL35" s="545"/>
      <c r="CM35" s="545"/>
      <c r="CN35" s="545"/>
      <c r="CO35" s="545"/>
      <c r="CP35" s="545"/>
      <c r="CQ35" s="545"/>
      <c r="CR35" s="545"/>
      <c r="CS35" s="545"/>
      <c r="CT35" s="545"/>
      <c r="CU35" s="546"/>
      <c r="CV35" s="589" t="s">
        <v>162</v>
      </c>
      <c r="CW35" s="590"/>
      <c r="CX35" s="590"/>
      <c r="CY35" s="590"/>
      <c r="CZ35" s="590"/>
      <c r="DA35" s="590"/>
      <c r="DB35" s="590"/>
      <c r="DC35" s="590"/>
      <c r="DD35" s="590"/>
      <c r="DE35" s="590"/>
      <c r="DF35" s="590"/>
      <c r="DG35" s="590"/>
      <c r="DH35" s="590"/>
      <c r="DI35" s="590"/>
      <c r="DJ35" s="590"/>
      <c r="DK35" s="590"/>
      <c r="DL35" s="589" t="s">
        <v>161</v>
      </c>
      <c r="DM35" s="590"/>
      <c r="DN35" s="590"/>
      <c r="DO35" s="590"/>
      <c r="DP35" s="590"/>
      <c r="DQ35" s="590"/>
      <c r="DR35" s="590"/>
      <c r="DS35" s="590"/>
      <c r="DT35" s="590"/>
      <c r="DU35" s="590"/>
      <c r="DV35" s="590"/>
      <c r="DW35" s="590"/>
      <c r="DX35" s="590"/>
      <c r="DY35" s="590"/>
      <c r="DZ35" s="591"/>
      <c r="EA35" s="544"/>
      <c r="EB35" s="545"/>
      <c r="EC35" s="545"/>
      <c r="ED35" s="545"/>
      <c r="EE35" s="545"/>
      <c r="EF35" s="545"/>
      <c r="EG35" s="545"/>
      <c r="EH35" s="545"/>
      <c r="EI35" s="545"/>
      <c r="EJ35" s="545"/>
      <c r="EK35" s="545"/>
      <c r="EL35" s="545"/>
      <c r="EM35" s="545"/>
      <c r="EN35" s="545"/>
      <c r="EO35" s="545"/>
      <c r="EP35" s="545"/>
      <c r="EQ35" s="545"/>
      <c r="ER35" s="545"/>
      <c r="ES35" s="546"/>
      <c r="ET35" s="589" t="s">
        <v>5</v>
      </c>
      <c r="EU35" s="590"/>
      <c r="EV35" s="590"/>
      <c r="EW35" s="590"/>
      <c r="EX35" s="590"/>
      <c r="EY35" s="590"/>
      <c r="EZ35" s="590"/>
      <c r="FA35" s="590"/>
      <c r="FB35" s="590"/>
      <c r="FC35" s="590"/>
      <c r="FD35" s="590"/>
      <c r="FE35" s="590"/>
      <c r="FF35" s="590"/>
      <c r="FG35" s="590"/>
      <c r="FH35" s="590"/>
      <c r="FI35" s="590"/>
      <c r="FJ35" s="590"/>
      <c r="FK35" s="590"/>
      <c r="FL35" s="589" t="s">
        <v>161</v>
      </c>
      <c r="FM35" s="590"/>
      <c r="FN35" s="590"/>
      <c r="FO35" s="590"/>
      <c r="FP35" s="590"/>
      <c r="FQ35" s="590"/>
      <c r="FR35" s="590"/>
      <c r="FS35" s="590"/>
      <c r="FT35" s="590"/>
      <c r="FU35" s="590"/>
      <c r="FV35" s="590"/>
      <c r="FW35" s="590"/>
      <c r="FX35" s="590"/>
      <c r="FY35" s="590"/>
      <c r="FZ35" s="590"/>
      <c r="GA35" s="590"/>
      <c r="GB35" s="590"/>
      <c r="GC35" s="591"/>
    </row>
    <row r="36" spans="1:188" s="9" customFormat="1" ht="13.5" thickBot="1" x14ac:dyDescent="0.25">
      <c r="A36" s="547">
        <v>1</v>
      </c>
      <c r="B36" s="548"/>
      <c r="C36" s="548"/>
      <c r="D36" s="548"/>
      <c r="E36" s="548"/>
      <c r="F36" s="548"/>
      <c r="G36" s="548"/>
      <c r="H36" s="548"/>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9"/>
      <c r="AF36" s="151">
        <v>2</v>
      </c>
      <c r="AG36" s="547">
        <v>3</v>
      </c>
      <c r="AH36" s="548"/>
      <c r="AI36" s="548"/>
      <c r="AJ36" s="548"/>
      <c r="AK36" s="548"/>
      <c r="AL36" s="548"/>
      <c r="AM36" s="548"/>
      <c r="AN36" s="548"/>
      <c r="AO36" s="548"/>
      <c r="AP36" s="548"/>
      <c r="AQ36" s="548"/>
      <c r="AR36" s="548"/>
      <c r="AS36" s="549"/>
      <c r="AT36" s="557">
        <v>4</v>
      </c>
      <c r="AU36" s="558"/>
      <c r="AV36" s="558"/>
      <c r="AW36" s="558"/>
      <c r="AX36" s="558"/>
      <c r="AY36" s="558"/>
      <c r="AZ36" s="558"/>
      <c r="BA36" s="558"/>
      <c r="BB36" s="558"/>
      <c r="BC36" s="558"/>
      <c r="BD36" s="558"/>
      <c r="BE36" s="558"/>
      <c r="BF36" s="558"/>
      <c r="BG36" s="558"/>
      <c r="BH36" s="558"/>
      <c r="BI36" s="558"/>
      <c r="BJ36" s="558"/>
      <c r="BK36" s="558"/>
      <c r="BL36" s="559"/>
      <c r="BM36" s="557">
        <v>5</v>
      </c>
      <c r="BN36" s="558"/>
      <c r="BO36" s="558"/>
      <c r="BP36" s="558"/>
      <c r="BQ36" s="558"/>
      <c r="BR36" s="558"/>
      <c r="BS36" s="558"/>
      <c r="BT36" s="558"/>
      <c r="BU36" s="558"/>
      <c r="BV36" s="558"/>
      <c r="BW36" s="558"/>
      <c r="BX36" s="558"/>
      <c r="BY36" s="558"/>
      <c r="BZ36" s="558"/>
      <c r="CA36" s="558"/>
      <c r="CB36" s="558"/>
      <c r="CC36" s="558"/>
      <c r="CD36" s="558"/>
      <c r="CE36" s="559"/>
      <c r="CF36" s="534">
        <v>6</v>
      </c>
      <c r="CG36" s="535"/>
      <c r="CH36" s="535"/>
      <c r="CI36" s="535"/>
      <c r="CJ36" s="535"/>
      <c r="CK36" s="535"/>
      <c r="CL36" s="535"/>
      <c r="CM36" s="535"/>
      <c r="CN36" s="535"/>
      <c r="CO36" s="535"/>
      <c r="CP36" s="535"/>
      <c r="CQ36" s="535"/>
      <c r="CR36" s="535"/>
      <c r="CS36" s="535"/>
      <c r="CT36" s="535"/>
      <c r="CU36" s="536"/>
      <c r="CV36" s="557">
        <v>7</v>
      </c>
      <c r="CW36" s="558"/>
      <c r="CX36" s="558"/>
      <c r="CY36" s="558"/>
      <c r="CZ36" s="558"/>
      <c r="DA36" s="558"/>
      <c r="DB36" s="558"/>
      <c r="DC36" s="558"/>
      <c r="DD36" s="558"/>
      <c r="DE36" s="558"/>
      <c r="DF36" s="558"/>
      <c r="DG36" s="558"/>
      <c r="DH36" s="558"/>
      <c r="DI36" s="558"/>
      <c r="DJ36" s="558"/>
      <c r="DK36" s="559"/>
      <c r="DL36" s="557">
        <v>8</v>
      </c>
      <c r="DM36" s="558"/>
      <c r="DN36" s="558"/>
      <c r="DO36" s="558"/>
      <c r="DP36" s="558"/>
      <c r="DQ36" s="558"/>
      <c r="DR36" s="558"/>
      <c r="DS36" s="558"/>
      <c r="DT36" s="558"/>
      <c r="DU36" s="558"/>
      <c r="DV36" s="558"/>
      <c r="DW36" s="558"/>
      <c r="DX36" s="558"/>
      <c r="DY36" s="558"/>
      <c r="DZ36" s="559"/>
      <c r="EA36" s="534">
        <v>9</v>
      </c>
      <c r="EB36" s="535"/>
      <c r="EC36" s="535"/>
      <c r="ED36" s="535"/>
      <c r="EE36" s="535"/>
      <c r="EF36" s="535"/>
      <c r="EG36" s="535"/>
      <c r="EH36" s="535"/>
      <c r="EI36" s="535"/>
      <c r="EJ36" s="535"/>
      <c r="EK36" s="535"/>
      <c r="EL36" s="535"/>
      <c r="EM36" s="535"/>
      <c r="EN36" s="535"/>
      <c r="EO36" s="535"/>
      <c r="EP36" s="535"/>
      <c r="EQ36" s="535"/>
      <c r="ER36" s="535"/>
      <c r="ES36" s="536"/>
      <c r="ET36" s="557">
        <v>10</v>
      </c>
      <c r="EU36" s="558"/>
      <c r="EV36" s="558"/>
      <c r="EW36" s="558"/>
      <c r="EX36" s="558"/>
      <c r="EY36" s="558"/>
      <c r="EZ36" s="558"/>
      <c r="FA36" s="558"/>
      <c r="FB36" s="558"/>
      <c r="FC36" s="558"/>
      <c r="FD36" s="558"/>
      <c r="FE36" s="558"/>
      <c r="FF36" s="558"/>
      <c r="FG36" s="558"/>
      <c r="FH36" s="558"/>
      <c r="FI36" s="558"/>
      <c r="FJ36" s="558"/>
      <c r="FK36" s="559"/>
      <c r="FL36" s="557">
        <v>11</v>
      </c>
      <c r="FM36" s="558"/>
      <c r="FN36" s="558"/>
      <c r="FO36" s="558"/>
      <c r="FP36" s="558"/>
      <c r="FQ36" s="558"/>
      <c r="FR36" s="558"/>
      <c r="FS36" s="558"/>
      <c r="FT36" s="558"/>
      <c r="FU36" s="558"/>
      <c r="FV36" s="558"/>
      <c r="FW36" s="558"/>
      <c r="FX36" s="558"/>
      <c r="FY36" s="558"/>
      <c r="FZ36" s="558"/>
      <c r="GA36" s="558"/>
      <c r="GB36" s="558"/>
      <c r="GC36" s="559"/>
    </row>
    <row r="37" spans="1:188" s="2" customFormat="1" ht="12.75" x14ac:dyDescent="0.2">
      <c r="A37" s="686" t="s">
        <v>20</v>
      </c>
      <c r="B37" s="632"/>
      <c r="C37" s="632"/>
      <c r="D37" s="632"/>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3"/>
      <c r="AF37" s="115">
        <v>5140</v>
      </c>
      <c r="AG37" s="676" t="s">
        <v>219</v>
      </c>
      <c r="AH37" s="677"/>
      <c r="AI37" s="677"/>
      <c r="AJ37" s="677"/>
      <c r="AK37" s="677"/>
      <c r="AL37" s="677"/>
      <c r="AM37" s="677"/>
      <c r="AN37" s="677"/>
      <c r="AO37" s="677"/>
      <c r="AP37" s="677"/>
      <c r="AQ37" s="677"/>
      <c r="AR37" s="677"/>
      <c r="AS37" s="678"/>
      <c r="AT37" s="622">
        <v>26920</v>
      </c>
      <c r="AU37" s="580"/>
      <c r="AV37" s="580"/>
      <c r="AW37" s="580"/>
      <c r="AX37" s="580"/>
      <c r="AY37" s="580"/>
      <c r="AZ37" s="580"/>
      <c r="BA37" s="580"/>
      <c r="BB37" s="580"/>
      <c r="BC37" s="580"/>
      <c r="BD37" s="580"/>
      <c r="BE37" s="580"/>
      <c r="BF37" s="580"/>
      <c r="BG37" s="580"/>
      <c r="BH37" s="580"/>
      <c r="BI37" s="580"/>
      <c r="BJ37" s="580"/>
      <c r="BK37" s="580"/>
      <c r="BL37" s="580"/>
      <c r="BM37" s="585" t="s">
        <v>6</v>
      </c>
      <c r="BN37" s="586"/>
      <c r="BO37" s="580">
        <v>4487</v>
      </c>
      <c r="BP37" s="580"/>
      <c r="BQ37" s="580"/>
      <c r="BR37" s="580"/>
      <c r="BS37" s="580"/>
      <c r="BT37" s="580"/>
      <c r="BU37" s="580"/>
      <c r="BV37" s="580"/>
      <c r="BW37" s="580"/>
      <c r="BX37" s="580"/>
      <c r="BY37" s="580"/>
      <c r="BZ37" s="580"/>
      <c r="CA37" s="580"/>
      <c r="CB37" s="580"/>
      <c r="CC37" s="580"/>
      <c r="CD37" s="604" t="s">
        <v>7</v>
      </c>
      <c r="CE37" s="610"/>
      <c r="CF37" s="579">
        <v>191522</v>
      </c>
      <c r="CG37" s="580"/>
      <c r="CH37" s="580"/>
      <c r="CI37" s="580"/>
      <c r="CJ37" s="580"/>
      <c r="CK37" s="580"/>
      <c r="CL37" s="580"/>
      <c r="CM37" s="580"/>
      <c r="CN37" s="580"/>
      <c r="CO37" s="580"/>
      <c r="CP37" s="580"/>
      <c r="CQ37" s="580"/>
      <c r="CR37" s="580"/>
      <c r="CS37" s="580"/>
      <c r="CT37" s="580"/>
      <c r="CU37" s="581"/>
      <c r="CV37" s="585" t="s">
        <v>6</v>
      </c>
      <c r="CW37" s="586"/>
      <c r="CX37" s="580">
        <v>26920</v>
      </c>
      <c r="CY37" s="580"/>
      <c r="CZ37" s="580"/>
      <c r="DA37" s="580"/>
      <c r="DB37" s="580"/>
      <c r="DC37" s="580"/>
      <c r="DD37" s="580"/>
      <c r="DE37" s="580"/>
      <c r="DF37" s="580"/>
      <c r="DG37" s="580"/>
      <c r="DH37" s="580"/>
      <c r="DI37" s="580"/>
      <c r="DJ37" s="604" t="s">
        <v>7</v>
      </c>
      <c r="DK37" s="610"/>
      <c r="DL37" s="579">
        <v>26920</v>
      </c>
      <c r="DM37" s="580"/>
      <c r="DN37" s="580"/>
      <c r="DO37" s="580"/>
      <c r="DP37" s="580"/>
      <c r="DQ37" s="580"/>
      <c r="DR37" s="580"/>
      <c r="DS37" s="580"/>
      <c r="DT37" s="580"/>
      <c r="DU37" s="580"/>
      <c r="DV37" s="580"/>
      <c r="DW37" s="580"/>
      <c r="DX37" s="580"/>
      <c r="DY37" s="580"/>
      <c r="DZ37" s="581"/>
      <c r="EA37" s="585" t="s">
        <v>6</v>
      </c>
      <c r="EB37" s="586"/>
      <c r="EC37" s="580">
        <v>90427</v>
      </c>
      <c r="ED37" s="580"/>
      <c r="EE37" s="580"/>
      <c r="EF37" s="580"/>
      <c r="EG37" s="580"/>
      <c r="EH37" s="580"/>
      <c r="EI37" s="580"/>
      <c r="EJ37" s="580"/>
      <c r="EK37" s="580"/>
      <c r="EL37" s="580"/>
      <c r="EM37" s="580"/>
      <c r="EN37" s="580"/>
      <c r="EO37" s="580"/>
      <c r="EP37" s="580"/>
      <c r="EQ37" s="580"/>
      <c r="ER37" s="604" t="s">
        <v>7</v>
      </c>
      <c r="ES37" s="610"/>
      <c r="ET37" s="579">
        <f>+AT37+CF37-CX37</f>
        <v>191522</v>
      </c>
      <c r="EU37" s="580"/>
      <c r="EV37" s="580"/>
      <c r="EW37" s="580"/>
      <c r="EX37" s="580"/>
      <c r="EY37" s="580"/>
      <c r="EZ37" s="580"/>
      <c r="FA37" s="580"/>
      <c r="FB37" s="580"/>
      <c r="FC37" s="580"/>
      <c r="FD37" s="580"/>
      <c r="FE37" s="580"/>
      <c r="FF37" s="580"/>
      <c r="FG37" s="580"/>
      <c r="FH37" s="580"/>
      <c r="FI37" s="580"/>
      <c r="FJ37" s="580"/>
      <c r="FK37" s="581"/>
      <c r="FL37" s="585" t="s">
        <v>6</v>
      </c>
      <c r="FM37" s="586"/>
      <c r="FN37" s="580">
        <f>+BO37+EC37-DL37</f>
        <v>67994</v>
      </c>
      <c r="FO37" s="580"/>
      <c r="FP37" s="580"/>
      <c r="FQ37" s="580"/>
      <c r="FR37" s="580"/>
      <c r="FS37" s="580"/>
      <c r="FT37" s="580"/>
      <c r="FU37" s="580"/>
      <c r="FV37" s="580"/>
      <c r="FW37" s="580"/>
      <c r="FX37" s="580"/>
      <c r="FY37" s="580"/>
      <c r="FZ37" s="580"/>
      <c r="GA37" s="580"/>
      <c r="GB37" s="604" t="s">
        <v>7</v>
      </c>
      <c r="GC37" s="605"/>
    </row>
    <row r="38" spans="1:188" s="2" customFormat="1" ht="3" customHeight="1" x14ac:dyDescent="0.2">
      <c r="A38" s="686"/>
      <c r="B38" s="632"/>
      <c r="C38" s="632"/>
      <c r="D38" s="632"/>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3"/>
      <c r="AF38" s="116"/>
      <c r="AG38" s="679"/>
      <c r="AH38" s="680"/>
      <c r="AI38" s="680"/>
      <c r="AJ38" s="680"/>
      <c r="AK38" s="680"/>
      <c r="AL38" s="680"/>
      <c r="AM38" s="680"/>
      <c r="AN38" s="680"/>
      <c r="AO38" s="680"/>
      <c r="AP38" s="680"/>
      <c r="AQ38" s="680"/>
      <c r="AR38" s="680"/>
      <c r="AS38" s="681"/>
      <c r="AT38" s="623"/>
      <c r="AU38" s="583"/>
      <c r="AV38" s="583"/>
      <c r="AW38" s="583"/>
      <c r="AX38" s="583"/>
      <c r="AY38" s="583"/>
      <c r="AZ38" s="583"/>
      <c r="BA38" s="583"/>
      <c r="BB38" s="583"/>
      <c r="BC38" s="583"/>
      <c r="BD38" s="583"/>
      <c r="BE38" s="583"/>
      <c r="BF38" s="583"/>
      <c r="BG38" s="583"/>
      <c r="BH38" s="583"/>
      <c r="BI38" s="583"/>
      <c r="BJ38" s="583"/>
      <c r="BK38" s="583"/>
      <c r="BL38" s="583"/>
      <c r="BM38" s="587"/>
      <c r="BN38" s="588"/>
      <c r="BO38" s="583"/>
      <c r="BP38" s="583"/>
      <c r="BQ38" s="583"/>
      <c r="BR38" s="583"/>
      <c r="BS38" s="583"/>
      <c r="BT38" s="583"/>
      <c r="BU38" s="583"/>
      <c r="BV38" s="583"/>
      <c r="BW38" s="583"/>
      <c r="BX38" s="583"/>
      <c r="BY38" s="583"/>
      <c r="BZ38" s="583"/>
      <c r="CA38" s="583"/>
      <c r="CB38" s="583"/>
      <c r="CC38" s="583"/>
      <c r="CD38" s="608"/>
      <c r="CE38" s="668"/>
      <c r="CF38" s="582"/>
      <c r="CG38" s="583"/>
      <c r="CH38" s="583"/>
      <c r="CI38" s="583"/>
      <c r="CJ38" s="583"/>
      <c r="CK38" s="583"/>
      <c r="CL38" s="583"/>
      <c r="CM38" s="583"/>
      <c r="CN38" s="583"/>
      <c r="CO38" s="583"/>
      <c r="CP38" s="583"/>
      <c r="CQ38" s="583"/>
      <c r="CR38" s="583"/>
      <c r="CS38" s="583"/>
      <c r="CT38" s="583"/>
      <c r="CU38" s="584"/>
      <c r="CV38" s="587"/>
      <c r="CW38" s="588"/>
      <c r="CX38" s="583"/>
      <c r="CY38" s="583"/>
      <c r="CZ38" s="583"/>
      <c r="DA38" s="583"/>
      <c r="DB38" s="583"/>
      <c r="DC38" s="583"/>
      <c r="DD38" s="583"/>
      <c r="DE38" s="583"/>
      <c r="DF38" s="583"/>
      <c r="DG38" s="583"/>
      <c r="DH38" s="583"/>
      <c r="DI38" s="583"/>
      <c r="DJ38" s="608"/>
      <c r="DK38" s="668"/>
      <c r="DL38" s="582"/>
      <c r="DM38" s="583"/>
      <c r="DN38" s="583"/>
      <c r="DO38" s="583"/>
      <c r="DP38" s="583"/>
      <c r="DQ38" s="583"/>
      <c r="DR38" s="583"/>
      <c r="DS38" s="583"/>
      <c r="DT38" s="583"/>
      <c r="DU38" s="583"/>
      <c r="DV38" s="583"/>
      <c r="DW38" s="583"/>
      <c r="DX38" s="583"/>
      <c r="DY38" s="583"/>
      <c r="DZ38" s="584"/>
      <c r="EA38" s="587"/>
      <c r="EB38" s="588"/>
      <c r="EC38" s="583"/>
      <c r="ED38" s="583"/>
      <c r="EE38" s="583"/>
      <c r="EF38" s="583"/>
      <c r="EG38" s="583"/>
      <c r="EH38" s="583"/>
      <c r="EI38" s="583"/>
      <c r="EJ38" s="583"/>
      <c r="EK38" s="583"/>
      <c r="EL38" s="583"/>
      <c r="EM38" s="583"/>
      <c r="EN38" s="583"/>
      <c r="EO38" s="583"/>
      <c r="EP38" s="583"/>
      <c r="EQ38" s="583"/>
      <c r="ER38" s="608"/>
      <c r="ES38" s="668"/>
      <c r="ET38" s="582"/>
      <c r="EU38" s="583"/>
      <c r="EV38" s="583"/>
      <c r="EW38" s="583"/>
      <c r="EX38" s="583"/>
      <c r="EY38" s="583"/>
      <c r="EZ38" s="583"/>
      <c r="FA38" s="583"/>
      <c r="FB38" s="583"/>
      <c r="FC38" s="583"/>
      <c r="FD38" s="583"/>
      <c r="FE38" s="583"/>
      <c r="FF38" s="583"/>
      <c r="FG38" s="583"/>
      <c r="FH38" s="583"/>
      <c r="FI38" s="583"/>
      <c r="FJ38" s="583"/>
      <c r="FK38" s="584"/>
      <c r="FL38" s="587"/>
      <c r="FM38" s="588"/>
      <c r="FN38" s="583"/>
      <c r="FO38" s="583"/>
      <c r="FP38" s="583"/>
      <c r="FQ38" s="583"/>
      <c r="FR38" s="583"/>
      <c r="FS38" s="583"/>
      <c r="FT38" s="583"/>
      <c r="FU38" s="583"/>
      <c r="FV38" s="583"/>
      <c r="FW38" s="583"/>
      <c r="FX38" s="583"/>
      <c r="FY38" s="583"/>
      <c r="FZ38" s="583"/>
      <c r="GA38" s="583"/>
      <c r="GB38" s="608"/>
      <c r="GC38" s="609"/>
    </row>
    <row r="39" spans="1:188" s="2" customFormat="1" ht="12.75" x14ac:dyDescent="0.2">
      <c r="A39" s="686"/>
      <c r="B39" s="632"/>
      <c r="C39" s="632"/>
      <c r="D39" s="632"/>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3"/>
      <c r="AF39" s="115">
        <v>5150</v>
      </c>
      <c r="AG39" s="676" t="s">
        <v>220</v>
      </c>
      <c r="AH39" s="677"/>
      <c r="AI39" s="677"/>
      <c r="AJ39" s="677"/>
      <c r="AK39" s="677"/>
      <c r="AL39" s="677"/>
      <c r="AM39" s="677"/>
      <c r="AN39" s="677"/>
      <c r="AO39" s="677"/>
      <c r="AP39" s="677"/>
      <c r="AQ39" s="677"/>
      <c r="AR39" s="677"/>
      <c r="AS39" s="678"/>
      <c r="AT39" s="626">
        <v>70996</v>
      </c>
      <c r="AU39" s="551"/>
      <c r="AV39" s="551"/>
      <c r="AW39" s="551"/>
      <c r="AX39" s="551"/>
      <c r="AY39" s="551"/>
      <c r="AZ39" s="551"/>
      <c r="BA39" s="551"/>
      <c r="BB39" s="551"/>
      <c r="BC39" s="551"/>
      <c r="BD39" s="551"/>
      <c r="BE39" s="551"/>
      <c r="BF39" s="551"/>
      <c r="BG39" s="551"/>
      <c r="BH39" s="551"/>
      <c r="BI39" s="551"/>
      <c r="BJ39" s="551"/>
      <c r="BK39" s="551"/>
      <c r="BL39" s="551"/>
      <c r="BM39" s="537" t="s">
        <v>6</v>
      </c>
      <c r="BN39" s="538"/>
      <c r="BO39" s="551">
        <v>33680</v>
      </c>
      <c r="BP39" s="551"/>
      <c r="BQ39" s="551"/>
      <c r="BR39" s="551"/>
      <c r="BS39" s="551"/>
      <c r="BT39" s="551"/>
      <c r="BU39" s="551"/>
      <c r="BV39" s="551"/>
      <c r="BW39" s="551"/>
      <c r="BX39" s="551"/>
      <c r="BY39" s="551"/>
      <c r="BZ39" s="551"/>
      <c r="CA39" s="551"/>
      <c r="CB39" s="551"/>
      <c r="CC39" s="551"/>
      <c r="CD39" s="595" t="s">
        <v>7</v>
      </c>
      <c r="CE39" s="601"/>
      <c r="CF39" s="78"/>
      <c r="CG39" s="77"/>
      <c r="CH39" s="77"/>
      <c r="CI39" s="687">
        <v>26068</v>
      </c>
      <c r="CJ39" s="687"/>
      <c r="CK39" s="687"/>
      <c r="CL39" s="687"/>
      <c r="CM39" s="687"/>
      <c r="CN39" s="687"/>
      <c r="CO39" s="687"/>
      <c r="CP39" s="687"/>
      <c r="CQ39" s="687"/>
      <c r="CR39" s="687"/>
      <c r="CS39" s="687"/>
      <c r="CT39" s="551"/>
      <c r="CU39" s="552"/>
      <c r="CV39" s="537" t="s">
        <v>6</v>
      </c>
      <c r="CW39" s="538"/>
      <c r="CX39" s="551">
        <v>70144</v>
      </c>
      <c r="CY39" s="551"/>
      <c r="CZ39" s="551"/>
      <c r="DA39" s="551"/>
      <c r="DB39" s="551"/>
      <c r="DC39" s="551"/>
      <c r="DD39" s="551"/>
      <c r="DE39" s="551"/>
      <c r="DF39" s="551"/>
      <c r="DG39" s="551"/>
      <c r="DH39" s="551"/>
      <c r="DI39" s="551"/>
      <c r="DJ39" s="595" t="s">
        <v>7</v>
      </c>
      <c r="DK39" s="601"/>
      <c r="DL39" s="550">
        <v>70144</v>
      </c>
      <c r="DM39" s="551"/>
      <c r="DN39" s="551"/>
      <c r="DO39" s="551"/>
      <c r="DP39" s="551"/>
      <c r="DQ39" s="551"/>
      <c r="DR39" s="551"/>
      <c r="DS39" s="551"/>
      <c r="DT39" s="551"/>
      <c r="DU39" s="551"/>
      <c r="DV39" s="551"/>
      <c r="DW39" s="551"/>
      <c r="DX39" s="551"/>
      <c r="DY39" s="551"/>
      <c r="DZ39" s="552"/>
      <c r="EA39" s="537" t="s">
        <v>6</v>
      </c>
      <c r="EB39" s="538"/>
      <c r="EC39" s="551">
        <v>40951</v>
      </c>
      <c r="ED39" s="551"/>
      <c r="EE39" s="551"/>
      <c r="EF39" s="551"/>
      <c r="EG39" s="551"/>
      <c r="EH39" s="551"/>
      <c r="EI39" s="551"/>
      <c r="EJ39" s="551"/>
      <c r="EK39" s="551"/>
      <c r="EL39" s="551"/>
      <c r="EM39" s="551"/>
      <c r="EN39" s="551"/>
      <c r="EO39" s="551"/>
      <c r="EP39" s="551"/>
      <c r="EQ39" s="551"/>
      <c r="ER39" s="595" t="s">
        <v>7</v>
      </c>
      <c r="ES39" s="601"/>
      <c r="ET39" s="550">
        <f>+AT39+CI39-CX39</f>
        <v>26920</v>
      </c>
      <c r="EU39" s="551"/>
      <c r="EV39" s="551"/>
      <c r="EW39" s="551"/>
      <c r="EX39" s="551"/>
      <c r="EY39" s="551"/>
      <c r="EZ39" s="551"/>
      <c r="FA39" s="551"/>
      <c r="FB39" s="551"/>
      <c r="FC39" s="551"/>
      <c r="FD39" s="551"/>
      <c r="FE39" s="551"/>
      <c r="FF39" s="551"/>
      <c r="FG39" s="551"/>
      <c r="FH39" s="551"/>
      <c r="FI39" s="551"/>
      <c r="FJ39" s="551"/>
      <c r="FK39" s="552"/>
      <c r="FL39" s="537" t="s">
        <v>6</v>
      </c>
      <c r="FM39" s="538"/>
      <c r="FN39" s="551">
        <f>+BO39-DL39+EC39</f>
        <v>4487</v>
      </c>
      <c r="FO39" s="551"/>
      <c r="FP39" s="551"/>
      <c r="FQ39" s="551"/>
      <c r="FR39" s="551"/>
      <c r="FS39" s="551"/>
      <c r="FT39" s="551"/>
      <c r="FU39" s="551"/>
      <c r="FV39" s="551"/>
      <c r="FW39" s="551"/>
      <c r="FX39" s="551"/>
      <c r="FY39" s="551"/>
      <c r="FZ39" s="551"/>
      <c r="GA39" s="551"/>
      <c r="GB39" s="595" t="s">
        <v>7</v>
      </c>
      <c r="GC39" s="596"/>
    </row>
    <row r="40" spans="1:188" ht="3" customHeight="1" thickBot="1" x14ac:dyDescent="0.25">
      <c r="A40" s="169"/>
      <c r="B40" s="170"/>
      <c r="C40" s="170"/>
      <c r="D40" s="170"/>
      <c r="E40" s="170"/>
      <c r="F40" s="170"/>
      <c r="G40" s="170"/>
      <c r="H40" s="170"/>
      <c r="I40" s="170"/>
      <c r="J40" s="170"/>
      <c r="K40" s="170"/>
      <c r="L40" s="170"/>
      <c r="M40" s="170"/>
      <c r="N40" s="170"/>
      <c r="O40" s="170"/>
      <c r="P40" s="170"/>
      <c r="Q40" s="170"/>
      <c r="R40" s="170"/>
      <c r="S40" s="170"/>
      <c r="T40" s="170"/>
      <c r="U40" s="170"/>
      <c r="V40" s="148"/>
      <c r="W40" s="148"/>
      <c r="X40" s="148"/>
      <c r="Y40" s="148"/>
      <c r="Z40" s="148"/>
      <c r="AA40" s="148"/>
      <c r="AB40" s="148"/>
      <c r="AC40" s="148"/>
      <c r="AD40" s="148"/>
      <c r="AE40" s="149"/>
      <c r="AF40" s="150"/>
      <c r="AG40" s="679"/>
      <c r="AH40" s="680"/>
      <c r="AI40" s="680"/>
      <c r="AJ40" s="680"/>
      <c r="AK40" s="680"/>
      <c r="AL40" s="680"/>
      <c r="AM40" s="680"/>
      <c r="AN40" s="680"/>
      <c r="AO40" s="680"/>
      <c r="AP40" s="680"/>
      <c r="AQ40" s="680"/>
      <c r="AR40" s="680"/>
      <c r="AS40" s="681"/>
      <c r="AT40" s="627"/>
      <c r="AU40" s="554"/>
      <c r="AV40" s="554"/>
      <c r="AW40" s="554"/>
      <c r="AX40" s="554"/>
      <c r="AY40" s="554"/>
      <c r="AZ40" s="554"/>
      <c r="BA40" s="554"/>
      <c r="BB40" s="554"/>
      <c r="BC40" s="554"/>
      <c r="BD40" s="554"/>
      <c r="BE40" s="554"/>
      <c r="BF40" s="554"/>
      <c r="BG40" s="554"/>
      <c r="BH40" s="554"/>
      <c r="BI40" s="554"/>
      <c r="BJ40" s="554"/>
      <c r="BK40" s="554"/>
      <c r="BL40" s="554"/>
      <c r="BM40" s="539"/>
      <c r="BN40" s="540"/>
      <c r="BO40" s="554"/>
      <c r="BP40" s="554"/>
      <c r="BQ40" s="554"/>
      <c r="BR40" s="554"/>
      <c r="BS40" s="554"/>
      <c r="BT40" s="554"/>
      <c r="BU40" s="554"/>
      <c r="BV40" s="554"/>
      <c r="BW40" s="554"/>
      <c r="BX40" s="554"/>
      <c r="BY40" s="554"/>
      <c r="BZ40" s="554"/>
      <c r="CA40" s="554"/>
      <c r="CB40" s="554"/>
      <c r="CC40" s="554"/>
      <c r="CD40" s="597"/>
      <c r="CE40" s="602"/>
      <c r="CF40" s="191"/>
      <c r="CG40" s="192"/>
      <c r="CH40" s="192"/>
      <c r="CI40" s="688"/>
      <c r="CJ40" s="688"/>
      <c r="CK40" s="688"/>
      <c r="CL40" s="688"/>
      <c r="CM40" s="688"/>
      <c r="CN40" s="688"/>
      <c r="CO40" s="688"/>
      <c r="CP40" s="688"/>
      <c r="CQ40" s="688"/>
      <c r="CR40" s="688"/>
      <c r="CS40" s="688"/>
      <c r="CT40" s="554"/>
      <c r="CU40" s="555"/>
      <c r="CV40" s="539"/>
      <c r="CW40" s="540"/>
      <c r="CX40" s="554"/>
      <c r="CY40" s="554"/>
      <c r="CZ40" s="554"/>
      <c r="DA40" s="554"/>
      <c r="DB40" s="554"/>
      <c r="DC40" s="554"/>
      <c r="DD40" s="554"/>
      <c r="DE40" s="554"/>
      <c r="DF40" s="554"/>
      <c r="DG40" s="554"/>
      <c r="DH40" s="554"/>
      <c r="DI40" s="554"/>
      <c r="DJ40" s="597"/>
      <c r="DK40" s="602"/>
      <c r="DL40" s="553"/>
      <c r="DM40" s="554"/>
      <c r="DN40" s="554"/>
      <c r="DO40" s="554"/>
      <c r="DP40" s="554"/>
      <c r="DQ40" s="554"/>
      <c r="DR40" s="554"/>
      <c r="DS40" s="554"/>
      <c r="DT40" s="554"/>
      <c r="DU40" s="554"/>
      <c r="DV40" s="554"/>
      <c r="DW40" s="554"/>
      <c r="DX40" s="554"/>
      <c r="DY40" s="554"/>
      <c r="DZ40" s="555"/>
      <c r="EA40" s="539"/>
      <c r="EB40" s="540"/>
      <c r="EC40" s="554"/>
      <c r="ED40" s="554"/>
      <c r="EE40" s="554"/>
      <c r="EF40" s="554"/>
      <c r="EG40" s="554"/>
      <c r="EH40" s="554"/>
      <c r="EI40" s="554"/>
      <c r="EJ40" s="554"/>
      <c r="EK40" s="554"/>
      <c r="EL40" s="554"/>
      <c r="EM40" s="554"/>
      <c r="EN40" s="554"/>
      <c r="EO40" s="554"/>
      <c r="EP40" s="554"/>
      <c r="EQ40" s="554"/>
      <c r="ER40" s="597"/>
      <c r="ES40" s="602"/>
      <c r="ET40" s="553"/>
      <c r="EU40" s="554"/>
      <c r="EV40" s="554"/>
      <c r="EW40" s="554"/>
      <c r="EX40" s="554"/>
      <c r="EY40" s="554"/>
      <c r="EZ40" s="554"/>
      <c r="FA40" s="554"/>
      <c r="FB40" s="554"/>
      <c r="FC40" s="554"/>
      <c r="FD40" s="554"/>
      <c r="FE40" s="554"/>
      <c r="FF40" s="554"/>
      <c r="FG40" s="554"/>
      <c r="FH40" s="554"/>
      <c r="FI40" s="554"/>
      <c r="FJ40" s="554"/>
      <c r="FK40" s="555"/>
      <c r="FL40" s="539"/>
      <c r="FM40" s="540"/>
      <c r="FN40" s="554"/>
      <c r="FO40" s="554"/>
      <c r="FP40" s="554"/>
      <c r="FQ40" s="554"/>
      <c r="FR40" s="554"/>
      <c r="FS40" s="554"/>
      <c r="FT40" s="554"/>
      <c r="FU40" s="554"/>
      <c r="FV40" s="554"/>
      <c r="FW40" s="554"/>
      <c r="FX40" s="554"/>
      <c r="FY40" s="554"/>
      <c r="FZ40" s="554"/>
      <c r="GA40" s="554"/>
      <c r="GB40" s="597"/>
      <c r="GC40" s="598"/>
    </row>
    <row r="42" spans="1:188" customFormat="1" ht="15" x14ac:dyDescent="0.25">
      <c r="A42" s="556" t="s">
        <v>22</v>
      </c>
      <c r="B42" s="556"/>
      <c r="C42" s="556"/>
      <c r="D42" s="556"/>
      <c r="E42" s="556"/>
      <c r="F42" s="556"/>
      <c r="G42" s="556"/>
      <c r="H42" s="556"/>
      <c r="I42" s="556"/>
      <c r="J42" s="556"/>
      <c r="K42" s="556"/>
      <c r="L42" s="556"/>
      <c r="M42" s="556"/>
      <c r="N42" s="556"/>
      <c r="O42" s="556"/>
      <c r="P42" s="556"/>
      <c r="Q42" s="556"/>
      <c r="R42" s="556"/>
      <c r="S42" s="556"/>
      <c r="T42" s="556"/>
      <c r="U42" s="556"/>
      <c r="V42" s="556"/>
      <c r="W42" s="556"/>
      <c r="X42" s="556"/>
      <c r="Y42" s="556"/>
      <c r="Z42" s="556"/>
      <c r="AA42" s="556"/>
      <c r="AB42" s="556"/>
      <c r="AC42" s="556"/>
      <c r="AD42" s="556"/>
      <c r="AE42" s="556"/>
      <c r="AF42" s="556"/>
      <c r="AG42" s="556"/>
      <c r="AH42" s="556"/>
      <c r="AI42" s="556"/>
      <c r="AJ42" s="556"/>
      <c r="AK42" s="556"/>
      <c r="AL42" s="556"/>
      <c r="AM42" s="556"/>
      <c r="AN42" s="556"/>
      <c r="AO42" s="556"/>
      <c r="AP42" s="556"/>
      <c r="AQ42" s="556"/>
      <c r="AR42" s="556"/>
      <c r="AS42" s="556"/>
      <c r="AT42" s="556"/>
      <c r="AU42" s="556"/>
      <c r="AV42" s="556"/>
      <c r="AW42" s="556"/>
      <c r="AX42" s="556"/>
      <c r="AY42" s="556"/>
      <c r="AZ42" s="556"/>
      <c r="BA42" s="556"/>
      <c r="BB42" s="556"/>
      <c r="BC42" s="556"/>
      <c r="BD42" s="556"/>
      <c r="BE42" s="556"/>
      <c r="BF42" s="556"/>
      <c r="BG42" s="556"/>
      <c r="BH42" s="556"/>
      <c r="BI42" s="556"/>
      <c r="BJ42" s="556"/>
      <c r="BK42" s="556"/>
      <c r="BL42" s="556"/>
      <c r="BM42" s="556"/>
      <c r="BN42" s="556"/>
      <c r="BO42" s="556"/>
      <c r="BP42" s="556"/>
      <c r="BQ42" s="556"/>
      <c r="BR42" s="556"/>
      <c r="BS42" s="556"/>
      <c r="BT42" s="556"/>
      <c r="BU42" s="556"/>
      <c r="BV42" s="556"/>
      <c r="BW42" s="556"/>
      <c r="BX42" s="556"/>
      <c r="BY42" s="556"/>
      <c r="BZ42" s="556"/>
      <c r="CA42" s="556"/>
      <c r="CB42" s="556"/>
      <c r="CC42" s="556"/>
      <c r="CD42" s="556"/>
      <c r="CE42" s="556"/>
      <c r="CF42" s="556"/>
      <c r="CG42" s="556"/>
      <c r="CH42" s="556"/>
      <c r="CI42" s="556"/>
      <c r="CJ42" s="556"/>
      <c r="CK42" s="556"/>
      <c r="CL42" s="556"/>
      <c r="CM42" s="556"/>
      <c r="CN42" s="556"/>
      <c r="CO42" s="556"/>
      <c r="CP42" s="556"/>
      <c r="CQ42" s="556"/>
      <c r="CR42" s="556"/>
      <c r="CS42" s="556"/>
      <c r="CT42" s="556"/>
      <c r="CU42" s="556"/>
      <c r="CV42" s="556"/>
      <c r="CW42" s="556"/>
      <c r="CX42" s="556"/>
      <c r="CY42" s="556"/>
      <c r="CZ42" s="556"/>
      <c r="DA42" s="556"/>
      <c r="DB42" s="556"/>
      <c r="DC42" s="556"/>
      <c r="DD42" s="556"/>
      <c r="DE42" s="556"/>
      <c r="DF42" s="556"/>
      <c r="DG42" s="556"/>
      <c r="DH42" s="556"/>
      <c r="DI42" s="556"/>
      <c r="DJ42" s="556"/>
      <c r="DK42" s="556"/>
      <c r="DL42" s="556"/>
      <c r="DM42" s="556"/>
      <c r="DN42" s="556"/>
      <c r="DO42" s="556"/>
      <c r="DP42" s="556"/>
      <c r="DQ42" s="556"/>
      <c r="DR42" s="556"/>
      <c r="DS42" s="556"/>
      <c r="DT42" s="556"/>
      <c r="DU42" s="556"/>
      <c r="DV42" s="556"/>
      <c r="DW42" s="556"/>
      <c r="DX42" s="556"/>
      <c r="DY42" s="556"/>
      <c r="DZ42" s="556"/>
      <c r="EA42" s="556"/>
      <c r="EB42" s="556"/>
      <c r="EC42" s="556"/>
      <c r="ED42" s="556"/>
      <c r="EE42" s="556"/>
      <c r="EF42" s="556"/>
      <c r="EG42" s="556"/>
      <c r="EH42" s="556"/>
      <c r="EI42" s="556"/>
      <c r="EJ42" s="556"/>
      <c r="EK42" s="556"/>
      <c r="EL42" s="556"/>
      <c r="EM42" s="556"/>
      <c r="EN42" s="556"/>
      <c r="EO42" s="556"/>
      <c r="EP42" s="556"/>
      <c r="EQ42" s="556"/>
      <c r="ER42" s="556"/>
      <c r="ES42" s="556"/>
      <c r="ET42" s="556"/>
      <c r="EU42" s="556"/>
      <c r="EV42" s="556"/>
      <c r="EW42" s="556"/>
      <c r="EX42" s="556"/>
      <c r="EY42" s="556"/>
      <c r="EZ42" s="556"/>
      <c r="FA42" s="556"/>
      <c r="FB42" s="556"/>
      <c r="FC42" s="556"/>
      <c r="FD42" s="556"/>
      <c r="FE42" s="556"/>
      <c r="FF42" s="556"/>
      <c r="FG42" s="556"/>
      <c r="FH42" s="146"/>
      <c r="FI42" s="146"/>
      <c r="FJ42" s="146"/>
      <c r="FK42" s="146"/>
      <c r="FL42" s="146"/>
      <c r="FM42" s="146"/>
      <c r="FN42" s="146"/>
      <c r="FO42" s="146"/>
      <c r="FP42" s="146"/>
      <c r="FQ42" s="146"/>
      <c r="FR42" s="146"/>
      <c r="FS42" s="146"/>
      <c r="FT42" s="146"/>
      <c r="FU42" s="146"/>
      <c r="FV42" s="146"/>
      <c r="FW42" s="146"/>
      <c r="FX42" s="146"/>
      <c r="FY42" s="146"/>
      <c r="FZ42" s="146"/>
      <c r="GA42" s="146"/>
      <c r="GB42" s="146"/>
      <c r="GC42" s="146"/>
      <c r="GD42" s="556"/>
      <c r="GE42" s="556"/>
      <c r="GF42" s="556"/>
    </row>
    <row r="43" spans="1:188" customFormat="1" ht="12.75"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row>
    <row r="44" spans="1:188" s="75" customFormat="1" ht="12.75" x14ac:dyDescent="0.2">
      <c r="A44" s="541" t="s">
        <v>2</v>
      </c>
      <c r="B44" s="542"/>
      <c r="C44" s="542"/>
      <c r="D44" s="542"/>
      <c r="E44" s="542"/>
      <c r="F44" s="542"/>
      <c r="G44" s="542"/>
      <c r="H44" s="542"/>
      <c r="I44" s="542"/>
      <c r="J44" s="542"/>
      <c r="K44" s="542"/>
      <c r="L44" s="542"/>
      <c r="M44" s="542"/>
      <c r="N44" s="542"/>
      <c r="O44" s="542"/>
      <c r="P44" s="542"/>
      <c r="Q44" s="542"/>
      <c r="R44" s="542"/>
      <c r="S44" s="542"/>
      <c r="T44" s="542"/>
      <c r="U44" s="542"/>
      <c r="V44" s="542"/>
      <c r="W44" s="542"/>
      <c r="X44" s="542"/>
      <c r="Y44" s="542"/>
      <c r="Z44" s="542"/>
      <c r="AA44" s="542"/>
      <c r="AB44" s="542"/>
      <c r="AC44" s="542"/>
      <c r="AD44" s="542"/>
      <c r="AE44" s="542"/>
      <c r="AF44" s="628" t="s">
        <v>102</v>
      </c>
      <c r="AG44" s="541" t="s">
        <v>4</v>
      </c>
      <c r="AH44" s="542"/>
      <c r="AI44" s="542"/>
      <c r="AJ44" s="542"/>
      <c r="AK44" s="542"/>
      <c r="AL44" s="542"/>
      <c r="AM44" s="542"/>
      <c r="AN44" s="542"/>
      <c r="AO44" s="542"/>
      <c r="AP44" s="542"/>
      <c r="AQ44" s="542"/>
      <c r="AR44" s="542"/>
      <c r="AS44" s="543"/>
      <c r="AT44" s="541" t="s">
        <v>26</v>
      </c>
      <c r="AU44" s="542"/>
      <c r="AV44" s="542"/>
      <c r="AW44" s="542"/>
      <c r="AX44" s="542"/>
      <c r="AY44" s="542"/>
      <c r="AZ44" s="542"/>
      <c r="BA44" s="542"/>
      <c r="BB44" s="542"/>
      <c r="BC44" s="542"/>
      <c r="BD44" s="542"/>
      <c r="BE44" s="542"/>
      <c r="BF44" s="542"/>
      <c r="BG44" s="542"/>
      <c r="BH44" s="542"/>
      <c r="BI44" s="542"/>
      <c r="BJ44" s="543"/>
      <c r="BK44" s="671" t="s">
        <v>14</v>
      </c>
      <c r="BL44" s="672"/>
      <c r="BM44" s="672"/>
      <c r="BN44" s="672"/>
      <c r="BO44" s="672"/>
      <c r="BP44" s="672"/>
      <c r="BQ44" s="672"/>
      <c r="BR44" s="672"/>
      <c r="BS44" s="672"/>
      <c r="BT44" s="672"/>
      <c r="BU44" s="672"/>
      <c r="BV44" s="672"/>
      <c r="BW44" s="672"/>
      <c r="BX44" s="672"/>
      <c r="BY44" s="672"/>
      <c r="BZ44" s="672"/>
      <c r="CA44" s="672"/>
      <c r="CB44" s="672"/>
      <c r="CC44" s="672"/>
      <c r="CD44" s="672"/>
      <c r="CE44" s="672"/>
      <c r="CF44" s="672"/>
      <c r="CG44" s="672"/>
      <c r="CH44" s="672"/>
      <c r="CI44" s="672"/>
      <c r="CJ44" s="672"/>
      <c r="CK44" s="672"/>
      <c r="CL44" s="672"/>
      <c r="CM44" s="672"/>
      <c r="CN44" s="672"/>
      <c r="CO44" s="672"/>
      <c r="CP44" s="672"/>
      <c r="CQ44" s="672"/>
      <c r="CR44" s="672"/>
      <c r="CS44" s="672"/>
      <c r="CT44" s="672"/>
      <c r="CU44" s="672"/>
      <c r="CV44" s="672"/>
      <c r="CW44" s="672"/>
      <c r="CX44" s="672"/>
      <c r="CY44" s="672"/>
      <c r="CZ44" s="672"/>
      <c r="DA44" s="672"/>
      <c r="DB44" s="672"/>
      <c r="DC44" s="672"/>
      <c r="DD44" s="672"/>
      <c r="DE44" s="672"/>
      <c r="DF44" s="672"/>
      <c r="DG44" s="672"/>
      <c r="DH44" s="672"/>
      <c r="DI44" s="672"/>
      <c r="DJ44" s="672"/>
      <c r="DK44" s="672"/>
      <c r="DL44" s="672"/>
      <c r="DM44" s="672"/>
      <c r="DN44" s="672"/>
      <c r="DO44" s="672"/>
      <c r="DP44" s="672"/>
      <c r="DQ44" s="672"/>
      <c r="DR44" s="672"/>
      <c r="DS44" s="672"/>
      <c r="DT44" s="672"/>
      <c r="DU44" s="672"/>
      <c r="DV44" s="672"/>
      <c r="DW44" s="672"/>
      <c r="DX44" s="672"/>
      <c r="DY44" s="672"/>
      <c r="DZ44" s="672"/>
      <c r="EA44" s="672"/>
      <c r="EB44" s="672"/>
      <c r="EC44" s="672"/>
      <c r="ED44" s="672"/>
      <c r="EE44" s="672"/>
      <c r="EF44" s="672"/>
      <c r="EG44" s="672"/>
      <c r="EH44" s="672"/>
      <c r="EI44" s="672"/>
      <c r="EJ44" s="672"/>
      <c r="EK44" s="672"/>
      <c r="EL44" s="672"/>
      <c r="EM44" s="672"/>
      <c r="EN44" s="672"/>
      <c r="EO44" s="672"/>
      <c r="EP44" s="672"/>
      <c r="EQ44" s="673"/>
      <c r="ER44" s="541" t="s">
        <v>211</v>
      </c>
      <c r="ES44" s="542"/>
      <c r="ET44" s="542"/>
      <c r="EU44" s="542"/>
      <c r="EV44" s="542"/>
      <c r="EW44" s="542"/>
      <c r="EX44" s="542"/>
      <c r="EY44" s="542"/>
      <c r="EZ44" s="542"/>
      <c r="FA44" s="542"/>
      <c r="FB44" s="542"/>
      <c r="FC44" s="542"/>
      <c r="FD44" s="542"/>
      <c r="FE44" s="542"/>
      <c r="FF44" s="542"/>
      <c r="FG44" s="542"/>
      <c r="FH44" s="543"/>
      <c r="FI44" s="2"/>
      <c r="FJ44" s="2"/>
      <c r="FK44" s="2"/>
      <c r="FL44" s="2"/>
      <c r="FM44" s="2"/>
    </row>
    <row r="45" spans="1:188" s="75" customFormat="1" ht="38.25" customHeight="1" x14ac:dyDescent="0.2">
      <c r="A45" s="544"/>
      <c r="B45" s="545"/>
      <c r="C45" s="545"/>
      <c r="D45" s="545"/>
      <c r="E45" s="545"/>
      <c r="F45" s="545"/>
      <c r="G45" s="545"/>
      <c r="H45" s="545"/>
      <c r="I45" s="545"/>
      <c r="J45" s="545"/>
      <c r="K45" s="545"/>
      <c r="L45" s="545"/>
      <c r="M45" s="545"/>
      <c r="N45" s="545"/>
      <c r="O45" s="545"/>
      <c r="P45" s="545"/>
      <c r="Q45" s="545"/>
      <c r="R45" s="545"/>
      <c r="S45" s="545"/>
      <c r="T45" s="545"/>
      <c r="U45" s="545"/>
      <c r="V45" s="545"/>
      <c r="W45" s="545"/>
      <c r="X45" s="545"/>
      <c r="Y45" s="545"/>
      <c r="Z45" s="545"/>
      <c r="AA45" s="545"/>
      <c r="AB45" s="545"/>
      <c r="AC45" s="545"/>
      <c r="AD45" s="545"/>
      <c r="AE45" s="545"/>
      <c r="AF45" s="629"/>
      <c r="AG45" s="544"/>
      <c r="AH45" s="545"/>
      <c r="AI45" s="545"/>
      <c r="AJ45" s="545"/>
      <c r="AK45" s="545"/>
      <c r="AL45" s="545"/>
      <c r="AM45" s="545"/>
      <c r="AN45" s="545"/>
      <c r="AO45" s="545"/>
      <c r="AP45" s="545"/>
      <c r="AQ45" s="545"/>
      <c r="AR45" s="545"/>
      <c r="AS45" s="546"/>
      <c r="AT45" s="544"/>
      <c r="AU45" s="545"/>
      <c r="AV45" s="545"/>
      <c r="AW45" s="545"/>
      <c r="AX45" s="545"/>
      <c r="AY45" s="545"/>
      <c r="AZ45" s="545"/>
      <c r="BA45" s="545"/>
      <c r="BB45" s="545"/>
      <c r="BC45" s="545"/>
      <c r="BD45" s="545"/>
      <c r="BE45" s="545"/>
      <c r="BF45" s="545"/>
      <c r="BG45" s="545"/>
      <c r="BH45" s="545"/>
      <c r="BI45" s="545"/>
      <c r="BJ45" s="546"/>
      <c r="BK45" s="544" t="s">
        <v>23</v>
      </c>
      <c r="BL45" s="545"/>
      <c r="BM45" s="545"/>
      <c r="BN45" s="545"/>
      <c r="BO45" s="545"/>
      <c r="BP45" s="545"/>
      <c r="BQ45" s="545"/>
      <c r="BR45" s="545"/>
      <c r="BS45" s="545"/>
      <c r="BT45" s="545"/>
      <c r="BU45" s="545"/>
      <c r="BV45" s="545"/>
      <c r="BW45" s="545"/>
      <c r="BX45" s="545"/>
      <c r="BY45" s="545"/>
      <c r="BZ45" s="545"/>
      <c r="CA45" s="545"/>
      <c r="CB45" s="545"/>
      <c r="CC45" s="545"/>
      <c r="CD45" s="545"/>
      <c r="CE45" s="545"/>
      <c r="CF45" s="545"/>
      <c r="CG45" s="545"/>
      <c r="CH45" s="545"/>
      <c r="CI45" s="546"/>
      <c r="CJ45" s="544" t="s">
        <v>24</v>
      </c>
      <c r="CK45" s="545"/>
      <c r="CL45" s="545"/>
      <c r="CM45" s="545"/>
      <c r="CN45" s="545"/>
      <c r="CO45" s="545"/>
      <c r="CP45" s="545"/>
      <c r="CQ45" s="545"/>
      <c r="CR45" s="545"/>
      <c r="CS45" s="545"/>
      <c r="CT45" s="545"/>
      <c r="CU45" s="545"/>
      <c r="CV45" s="545"/>
      <c r="CW45" s="545"/>
      <c r="CX45" s="545"/>
      <c r="CY45" s="545"/>
      <c r="CZ45" s="545"/>
      <c r="DA45" s="545"/>
      <c r="DB45" s="545"/>
      <c r="DC45" s="545"/>
      <c r="DD45" s="545"/>
      <c r="DE45" s="545"/>
      <c r="DF45" s="545"/>
      <c r="DG45" s="545"/>
      <c r="DH45" s="545"/>
      <c r="DI45" s="545"/>
      <c r="DJ45" s="545"/>
      <c r="DK45" s="545"/>
      <c r="DL45" s="545"/>
      <c r="DM45" s="545"/>
      <c r="DN45" s="546"/>
      <c r="DO45" s="544" t="s">
        <v>25</v>
      </c>
      <c r="DP45" s="545"/>
      <c r="DQ45" s="545"/>
      <c r="DR45" s="545"/>
      <c r="DS45" s="545"/>
      <c r="DT45" s="545"/>
      <c r="DU45" s="545"/>
      <c r="DV45" s="545"/>
      <c r="DW45" s="545"/>
      <c r="DX45" s="545"/>
      <c r="DY45" s="545"/>
      <c r="DZ45" s="545"/>
      <c r="EA45" s="545"/>
      <c r="EB45" s="545"/>
      <c r="EC45" s="545"/>
      <c r="ED45" s="545"/>
      <c r="EE45" s="545"/>
      <c r="EF45" s="545"/>
      <c r="EG45" s="545"/>
      <c r="EH45" s="545"/>
      <c r="EI45" s="545"/>
      <c r="EJ45" s="545"/>
      <c r="EK45" s="545"/>
      <c r="EL45" s="545"/>
      <c r="EM45" s="545"/>
      <c r="EN45" s="545"/>
      <c r="EO45" s="545"/>
      <c r="EP45" s="545"/>
      <c r="EQ45" s="546"/>
      <c r="ER45" s="544"/>
      <c r="ES45" s="545"/>
      <c r="ET45" s="545"/>
      <c r="EU45" s="545"/>
      <c r="EV45" s="545"/>
      <c r="EW45" s="545"/>
      <c r="EX45" s="545"/>
      <c r="EY45" s="545"/>
      <c r="EZ45" s="545"/>
      <c r="FA45" s="545"/>
      <c r="FB45" s="545"/>
      <c r="FC45" s="545"/>
      <c r="FD45" s="545"/>
      <c r="FE45" s="545"/>
      <c r="FF45" s="545"/>
      <c r="FG45" s="545"/>
      <c r="FH45" s="546"/>
      <c r="FI45" s="2"/>
      <c r="FJ45" s="2"/>
      <c r="FK45" s="2"/>
      <c r="FL45" s="2"/>
      <c r="FM45" s="2"/>
    </row>
    <row r="46" spans="1:188" s="75" customFormat="1" ht="13.5" thickBot="1" x14ac:dyDescent="0.25">
      <c r="A46" s="547">
        <v>1</v>
      </c>
      <c r="B46" s="548"/>
      <c r="C46" s="548"/>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9"/>
      <c r="AF46" s="179">
        <v>2</v>
      </c>
      <c r="AG46" s="547">
        <v>3</v>
      </c>
      <c r="AH46" s="548"/>
      <c r="AI46" s="548"/>
      <c r="AJ46" s="548"/>
      <c r="AK46" s="548"/>
      <c r="AL46" s="548"/>
      <c r="AM46" s="548"/>
      <c r="AN46" s="548"/>
      <c r="AO46" s="548"/>
      <c r="AP46" s="548"/>
      <c r="AQ46" s="548"/>
      <c r="AR46" s="548"/>
      <c r="AS46" s="549"/>
      <c r="AT46" s="534">
        <v>4</v>
      </c>
      <c r="AU46" s="535"/>
      <c r="AV46" s="535"/>
      <c r="AW46" s="535"/>
      <c r="AX46" s="535"/>
      <c r="AY46" s="535"/>
      <c r="AZ46" s="535"/>
      <c r="BA46" s="535"/>
      <c r="BB46" s="535"/>
      <c r="BC46" s="535"/>
      <c r="BD46" s="535"/>
      <c r="BE46" s="535"/>
      <c r="BF46" s="535"/>
      <c r="BG46" s="535"/>
      <c r="BH46" s="535"/>
      <c r="BI46" s="535"/>
      <c r="BJ46" s="536"/>
      <c r="BK46" s="534">
        <v>5</v>
      </c>
      <c r="BL46" s="535"/>
      <c r="BM46" s="535"/>
      <c r="BN46" s="535"/>
      <c r="BO46" s="535"/>
      <c r="BP46" s="535"/>
      <c r="BQ46" s="535"/>
      <c r="BR46" s="535"/>
      <c r="BS46" s="535"/>
      <c r="BT46" s="535"/>
      <c r="BU46" s="535"/>
      <c r="BV46" s="535"/>
      <c r="BW46" s="535"/>
      <c r="BX46" s="535"/>
      <c r="BY46" s="535"/>
      <c r="BZ46" s="535"/>
      <c r="CA46" s="535"/>
      <c r="CB46" s="535"/>
      <c r="CC46" s="535"/>
      <c r="CD46" s="535"/>
      <c r="CE46" s="535"/>
      <c r="CF46" s="535"/>
      <c r="CG46" s="535"/>
      <c r="CH46" s="535"/>
      <c r="CI46" s="536"/>
      <c r="CJ46" s="534">
        <v>6</v>
      </c>
      <c r="CK46" s="535"/>
      <c r="CL46" s="535"/>
      <c r="CM46" s="535"/>
      <c r="CN46" s="535"/>
      <c r="CO46" s="535"/>
      <c r="CP46" s="535"/>
      <c r="CQ46" s="535"/>
      <c r="CR46" s="535"/>
      <c r="CS46" s="535"/>
      <c r="CT46" s="535"/>
      <c r="CU46" s="535"/>
      <c r="CV46" s="535"/>
      <c r="CW46" s="535"/>
      <c r="CX46" s="535"/>
      <c r="CY46" s="535"/>
      <c r="CZ46" s="535"/>
      <c r="DA46" s="535"/>
      <c r="DB46" s="535"/>
      <c r="DC46" s="535"/>
      <c r="DD46" s="535"/>
      <c r="DE46" s="535"/>
      <c r="DF46" s="535"/>
      <c r="DG46" s="535"/>
      <c r="DH46" s="535"/>
      <c r="DI46" s="535"/>
      <c r="DJ46" s="535"/>
      <c r="DK46" s="535"/>
      <c r="DL46" s="535"/>
      <c r="DM46" s="535"/>
      <c r="DN46" s="536"/>
      <c r="DO46" s="534">
        <v>7</v>
      </c>
      <c r="DP46" s="535"/>
      <c r="DQ46" s="535"/>
      <c r="DR46" s="535"/>
      <c r="DS46" s="535"/>
      <c r="DT46" s="535"/>
      <c r="DU46" s="535"/>
      <c r="DV46" s="535"/>
      <c r="DW46" s="535"/>
      <c r="DX46" s="535"/>
      <c r="DY46" s="535"/>
      <c r="DZ46" s="535"/>
      <c r="EA46" s="535"/>
      <c r="EB46" s="535"/>
      <c r="EC46" s="535"/>
      <c r="ED46" s="535"/>
      <c r="EE46" s="535"/>
      <c r="EF46" s="535"/>
      <c r="EG46" s="535"/>
      <c r="EH46" s="535"/>
      <c r="EI46" s="535"/>
      <c r="EJ46" s="535"/>
      <c r="EK46" s="535"/>
      <c r="EL46" s="535"/>
      <c r="EM46" s="535"/>
      <c r="EN46" s="535"/>
      <c r="EO46" s="535"/>
      <c r="EP46" s="535"/>
      <c r="EQ46" s="536"/>
      <c r="ER46" s="534">
        <v>8</v>
      </c>
      <c r="ES46" s="535"/>
      <c r="ET46" s="535"/>
      <c r="EU46" s="535"/>
      <c r="EV46" s="535"/>
      <c r="EW46" s="535"/>
      <c r="EX46" s="535"/>
      <c r="EY46" s="535"/>
      <c r="EZ46" s="535"/>
      <c r="FA46" s="535"/>
      <c r="FB46" s="535"/>
      <c r="FC46" s="535"/>
      <c r="FD46" s="535"/>
      <c r="FE46" s="535"/>
      <c r="FF46" s="535"/>
      <c r="FG46" s="535"/>
      <c r="FH46" s="536"/>
      <c r="FI46" s="2"/>
      <c r="FJ46" s="2"/>
      <c r="FK46" s="2"/>
      <c r="FL46" s="2"/>
      <c r="FM46" s="2"/>
    </row>
    <row r="47" spans="1:188" s="138" customFormat="1" ht="12.75" x14ac:dyDescent="0.2">
      <c r="A47" s="655" t="s">
        <v>204</v>
      </c>
      <c r="B47" s="656"/>
      <c r="C47" s="656"/>
      <c r="D47" s="656"/>
      <c r="E47" s="656"/>
      <c r="F47" s="656"/>
      <c r="G47" s="656"/>
      <c r="H47" s="656"/>
      <c r="I47" s="656"/>
      <c r="J47" s="656"/>
      <c r="K47" s="656"/>
      <c r="L47" s="656"/>
      <c r="M47" s="656"/>
      <c r="N47" s="656"/>
      <c r="O47" s="656"/>
      <c r="P47" s="656"/>
      <c r="Q47" s="656"/>
      <c r="R47" s="656"/>
      <c r="S47" s="656"/>
      <c r="T47" s="656"/>
      <c r="U47" s="656"/>
      <c r="V47" s="656"/>
      <c r="W47" s="656"/>
      <c r="X47" s="656"/>
      <c r="Y47" s="656"/>
      <c r="Z47" s="656"/>
      <c r="AA47" s="656"/>
      <c r="AB47" s="656"/>
      <c r="AC47" s="656"/>
      <c r="AD47" s="656"/>
      <c r="AE47" s="657"/>
      <c r="AF47" s="667">
        <v>5160</v>
      </c>
      <c r="AG47" s="560" t="s">
        <v>219</v>
      </c>
      <c r="AH47" s="561"/>
      <c r="AI47" s="561"/>
      <c r="AJ47" s="561"/>
      <c r="AK47" s="561"/>
      <c r="AL47" s="561"/>
      <c r="AM47" s="561"/>
      <c r="AN47" s="561"/>
      <c r="AO47" s="561"/>
      <c r="AP47" s="561"/>
      <c r="AQ47" s="561"/>
      <c r="AR47" s="561"/>
      <c r="AS47" s="682"/>
      <c r="AT47" s="666">
        <v>2016110</v>
      </c>
      <c r="AU47" s="649"/>
      <c r="AV47" s="649"/>
      <c r="AW47" s="649"/>
      <c r="AX47" s="649"/>
      <c r="AY47" s="649"/>
      <c r="AZ47" s="649"/>
      <c r="BA47" s="649"/>
      <c r="BB47" s="649"/>
      <c r="BC47" s="649"/>
      <c r="BD47" s="649"/>
      <c r="BE47" s="649"/>
      <c r="BF47" s="649"/>
      <c r="BG47" s="649"/>
      <c r="BH47" s="649"/>
      <c r="BI47" s="649"/>
      <c r="BJ47" s="650"/>
      <c r="BK47" s="648"/>
      <c r="BL47" s="649"/>
      <c r="BM47" s="649">
        <v>603524</v>
      </c>
      <c r="BN47" s="649"/>
      <c r="BO47" s="649"/>
      <c r="BP47" s="649"/>
      <c r="BQ47" s="649"/>
      <c r="BR47" s="649"/>
      <c r="BS47" s="649"/>
      <c r="BT47" s="649"/>
      <c r="BU47" s="649"/>
      <c r="BV47" s="649"/>
      <c r="BW47" s="649"/>
      <c r="BX47" s="649"/>
      <c r="BY47" s="649"/>
      <c r="BZ47" s="649"/>
      <c r="CA47" s="649"/>
      <c r="CB47" s="649"/>
      <c r="CC47" s="649"/>
      <c r="CD47" s="649"/>
      <c r="CE47" s="649"/>
      <c r="CF47" s="649"/>
      <c r="CG47" s="649"/>
      <c r="CH47" s="649"/>
      <c r="CI47" s="650"/>
      <c r="CJ47" s="648" t="s">
        <v>6</v>
      </c>
      <c r="CK47" s="649"/>
      <c r="CL47" s="649">
        <v>70876</v>
      </c>
      <c r="CM47" s="649"/>
      <c r="CN47" s="649"/>
      <c r="CO47" s="649"/>
      <c r="CP47" s="649"/>
      <c r="CQ47" s="649"/>
      <c r="CR47" s="649"/>
      <c r="CS47" s="649"/>
      <c r="CT47" s="649"/>
      <c r="CU47" s="649"/>
      <c r="CV47" s="649"/>
      <c r="CW47" s="649"/>
      <c r="CX47" s="649"/>
      <c r="CY47" s="649"/>
      <c r="CZ47" s="649"/>
      <c r="DA47" s="649"/>
      <c r="DB47" s="649"/>
      <c r="DC47" s="649"/>
      <c r="DD47" s="649"/>
      <c r="DE47" s="649"/>
      <c r="DF47" s="649"/>
      <c r="DG47" s="649"/>
      <c r="DH47" s="649"/>
      <c r="DI47" s="649"/>
      <c r="DJ47" s="649"/>
      <c r="DK47" s="649"/>
      <c r="DL47" s="649"/>
      <c r="DM47" s="649" t="s">
        <v>7</v>
      </c>
      <c r="DN47" s="650"/>
      <c r="DO47" s="648" t="s">
        <v>6</v>
      </c>
      <c r="DP47" s="649"/>
      <c r="DQ47" s="649">
        <v>191522</v>
      </c>
      <c r="DR47" s="649"/>
      <c r="DS47" s="649"/>
      <c r="DT47" s="649"/>
      <c r="DU47" s="649"/>
      <c r="DV47" s="649"/>
      <c r="DW47" s="649"/>
      <c r="DX47" s="649"/>
      <c r="DY47" s="649"/>
      <c r="DZ47" s="649"/>
      <c r="EA47" s="649"/>
      <c r="EB47" s="649"/>
      <c r="EC47" s="649"/>
      <c r="ED47" s="649"/>
      <c r="EE47" s="649"/>
      <c r="EF47" s="649"/>
      <c r="EG47" s="649"/>
      <c r="EH47" s="649"/>
      <c r="EI47" s="649"/>
      <c r="EJ47" s="649"/>
      <c r="EK47" s="649"/>
      <c r="EL47" s="649"/>
      <c r="EM47" s="649"/>
      <c r="EN47" s="649"/>
      <c r="EO47" s="649"/>
      <c r="EP47" s="649" t="s">
        <v>7</v>
      </c>
      <c r="EQ47" s="650"/>
      <c r="ER47" s="648">
        <f>+AT47+BM47-CL47-DQ47</f>
        <v>2357236</v>
      </c>
      <c r="ES47" s="649"/>
      <c r="ET47" s="649"/>
      <c r="EU47" s="649"/>
      <c r="EV47" s="649"/>
      <c r="EW47" s="649"/>
      <c r="EX47" s="649"/>
      <c r="EY47" s="649"/>
      <c r="EZ47" s="649"/>
      <c r="FA47" s="649"/>
      <c r="FB47" s="649"/>
      <c r="FC47" s="649"/>
      <c r="FD47" s="649"/>
      <c r="FE47" s="649"/>
      <c r="FF47" s="649"/>
      <c r="FG47" s="649"/>
      <c r="FH47" s="665"/>
      <c r="FI47" s="2"/>
      <c r="FJ47" s="2"/>
      <c r="FK47" s="2"/>
      <c r="FL47" s="2"/>
      <c r="FM47" s="2"/>
    </row>
    <row r="48" spans="1:188" s="138" customFormat="1" ht="6" customHeight="1" x14ac:dyDescent="0.2">
      <c r="A48" s="655"/>
      <c r="B48" s="656"/>
      <c r="C48" s="656"/>
      <c r="D48" s="656"/>
      <c r="E48" s="656"/>
      <c r="F48" s="656"/>
      <c r="G48" s="656"/>
      <c r="H48" s="656"/>
      <c r="I48" s="656"/>
      <c r="J48" s="656"/>
      <c r="K48" s="656"/>
      <c r="L48" s="656"/>
      <c r="M48" s="656"/>
      <c r="N48" s="656"/>
      <c r="O48" s="656"/>
      <c r="P48" s="656"/>
      <c r="Q48" s="656"/>
      <c r="R48" s="656"/>
      <c r="S48" s="656"/>
      <c r="T48" s="656"/>
      <c r="U48" s="656"/>
      <c r="V48" s="656"/>
      <c r="W48" s="656"/>
      <c r="X48" s="656"/>
      <c r="Y48" s="656"/>
      <c r="Z48" s="656"/>
      <c r="AA48" s="656"/>
      <c r="AB48" s="656"/>
      <c r="AC48" s="656"/>
      <c r="AD48" s="656"/>
      <c r="AE48" s="657"/>
      <c r="AF48" s="625"/>
      <c r="AG48" s="683"/>
      <c r="AH48" s="684"/>
      <c r="AI48" s="684"/>
      <c r="AJ48" s="684"/>
      <c r="AK48" s="684"/>
      <c r="AL48" s="684"/>
      <c r="AM48" s="684"/>
      <c r="AN48" s="684"/>
      <c r="AO48" s="684"/>
      <c r="AP48" s="684"/>
      <c r="AQ48" s="684"/>
      <c r="AR48" s="684"/>
      <c r="AS48" s="685"/>
      <c r="AT48" s="661"/>
      <c r="AU48" s="647"/>
      <c r="AV48" s="647"/>
      <c r="AW48" s="647"/>
      <c r="AX48" s="647"/>
      <c r="AY48" s="647"/>
      <c r="AZ48" s="647"/>
      <c r="BA48" s="647"/>
      <c r="BB48" s="647"/>
      <c r="BC48" s="647"/>
      <c r="BD48" s="647"/>
      <c r="BE48" s="647"/>
      <c r="BF48" s="647"/>
      <c r="BG48" s="647"/>
      <c r="BH48" s="647"/>
      <c r="BI48" s="647"/>
      <c r="BJ48" s="651"/>
      <c r="BK48" s="646"/>
      <c r="BL48" s="647"/>
      <c r="BM48" s="647"/>
      <c r="BN48" s="647"/>
      <c r="BO48" s="647"/>
      <c r="BP48" s="647"/>
      <c r="BQ48" s="647"/>
      <c r="BR48" s="647"/>
      <c r="BS48" s="647"/>
      <c r="BT48" s="647"/>
      <c r="BU48" s="647"/>
      <c r="BV48" s="647"/>
      <c r="BW48" s="647"/>
      <c r="BX48" s="647"/>
      <c r="BY48" s="647"/>
      <c r="BZ48" s="647"/>
      <c r="CA48" s="647"/>
      <c r="CB48" s="647"/>
      <c r="CC48" s="647"/>
      <c r="CD48" s="647"/>
      <c r="CE48" s="647"/>
      <c r="CF48" s="647"/>
      <c r="CG48" s="647"/>
      <c r="CH48" s="647"/>
      <c r="CI48" s="651"/>
      <c r="CJ48" s="646"/>
      <c r="CK48" s="647"/>
      <c r="CL48" s="647"/>
      <c r="CM48" s="647"/>
      <c r="CN48" s="647"/>
      <c r="CO48" s="647"/>
      <c r="CP48" s="647"/>
      <c r="CQ48" s="647"/>
      <c r="CR48" s="647"/>
      <c r="CS48" s="647"/>
      <c r="CT48" s="647"/>
      <c r="CU48" s="647"/>
      <c r="CV48" s="647"/>
      <c r="CW48" s="647"/>
      <c r="CX48" s="647"/>
      <c r="CY48" s="647"/>
      <c r="CZ48" s="647"/>
      <c r="DA48" s="647"/>
      <c r="DB48" s="647"/>
      <c r="DC48" s="647"/>
      <c r="DD48" s="647"/>
      <c r="DE48" s="647"/>
      <c r="DF48" s="647"/>
      <c r="DG48" s="647"/>
      <c r="DH48" s="647"/>
      <c r="DI48" s="647"/>
      <c r="DJ48" s="647"/>
      <c r="DK48" s="647"/>
      <c r="DL48" s="647"/>
      <c r="DM48" s="647"/>
      <c r="DN48" s="651"/>
      <c r="DO48" s="646"/>
      <c r="DP48" s="647"/>
      <c r="DQ48" s="647"/>
      <c r="DR48" s="647"/>
      <c r="DS48" s="647"/>
      <c r="DT48" s="647"/>
      <c r="DU48" s="647"/>
      <c r="DV48" s="647"/>
      <c r="DW48" s="647"/>
      <c r="DX48" s="647"/>
      <c r="DY48" s="647"/>
      <c r="DZ48" s="647"/>
      <c r="EA48" s="647"/>
      <c r="EB48" s="647"/>
      <c r="EC48" s="647"/>
      <c r="ED48" s="647"/>
      <c r="EE48" s="647"/>
      <c r="EF48" s="647"/>
      <c r="EG48" s="647"/>
      <c r="EH48" s="647"/>
      <c r="EI48" s="647"/>
      <c r="EJ48" s="647"/>
      <c r="EK48" s="647"/>
      <c r="EL48" s="647"/>
      <c r="EM48" s="647"/>
      <c r="EN48" s="647"/>
      <c r="EO48" s="647"/>
      <c r="EP48" s="647"/>
      <c r="EQ48" s="651"/>
      <c r="ER48" s="646"/>
      <c r="ES48" s="647"/>
      <c r="ET48" s="647"/>
      <c r="EU48" s="647"/>
      <c r="EV48" s="647"/>
      <c r="EW48" s="647"/>
      <c r="EX48" s="647"/>
      <c r="EY48" s="647"/>
      <c r="EZ48" s="647"/>
      <c r="FA48" s="647"/>
      <c r="FB48" s="647"/>
      <c r="FC48" s="647"/>
      <c r="FD48" s="647"/>
      <c r="FE48" s="647"/>
      <c r="FF48" s="647"/>
      <c r="FG48" s="647"/>
      <c r="FH48" s="662"/>
      <c r="FI48" s="2"/>
      <c r="FJ48" s="2"/>
      <c r="FK48" s="2"/>
      <c r="FL48" s="2"/>
      <c r="FM48" s="2"/>
    </row>
    <row r="49" spans="1:187" s="138" customFormat="1" ht="12.75" x14ac:dyDescent="0.2">
      <c r="A49" s="655"/>
      <c r="B49" s="656"/>
      <c r="C49" s="656"/>
      <c r="D49" s="656"/>
      <c r="E49" s="656"/>
      <c r="F49" s="656"/>
      <c r="G49" s="656"/>
      <c r="H49" s="656"/>
      <c r="I49" s="656"/>
      <c r="J49" s="656"/>
      <c r="K49" s="656"/>
      <c r="L49" s="656"/>
      <c r="M49" s="656"/>
      <c r="N49" s="656"/>
      <c r="O49" s="656"/>
      <c r="P49" s="656"/>
      <c r="Q49" s="656"/>
      <c r="R49" s="656"/>
      <c r="S49" s="656"/>
      <c r="T49" s="656"/>
      <c r="U49" s="656"/>
      <c r="V49" s="656"/>
      <c r="W49" s="656"/>
      <c r="X49" s="656"/>
      <c r="Y49" s="656"/>
      <c r="Z49" s="656"/>
      <c r="AA49" s="656"/>
      <c r="AB49" s="656"/>
      <c r="AC49" s="656"/>
      <c r="AD49" s="656"/>
      <c r="AE49" s="657"/>
      <c r="AF49" s="624">
        <v>5170</v>
      </c>
      <c r="AG49" s="560" t="s">
        <v>220</v>
      </c>
      <c r="AH49" s="561"/>
      <c r="AI49" s="561"/>
      <c r="AJ49" s="561"/>
      <c r="AK49" s="561"/>
      <c r="AL49" s="561"/>
      <c r="AM49" s="561"/>
      <c r="AN49" s="561"/>
      <c r="AO49" s="561"/>
      <c r="AP49" s="561"/>
      <c r="AQ49" s="561"/>
      <c r="AR49" s="561"/>
      <c r="AS49" s="682"/>
      <c r="AT49" s="644">
        <v>1557771</v>
      </c>
      <c r="AU49" s="636"/>
      <c r="AV49" s="636"/>
      <c r="AW49" s="636"/>
      <c r="AX49" s="636"/>
      <c r="AY49" s="636"/>
      <c r="AZ49" s="636"/>
      <c r="BA49" s="636"/>
      <c r="BB49" s="636"/>
      <c r="BC49" s="636"/>
      <c r="BD49" s="636"/>
      <c r="BE49" s="636"/>
      <c r="BF49" s="636"/>
      <c r="BG49" s="636"/>
      <c r="BH49" s="636"/>
      <c r="BI49" s="636"/>
      <c r="BJ49" s="637"/>
      <c r="BK49" s="640"/>
      <c r="BL49" s="636"/>
      <c r="BM49" s="636">
        <v>515267</v>
      </c>
      <c r="BN49" s="636"/>
      <c r="BO49" s="636"/>
      <c r="BP49" s="636"/>
      <c r="BQ49" s="636"/>
      <c r="BR49" s="636"/>
      <c r="BS49" s="636"/>
      <c r="BT49" s="636"/>
      <c r="BU49" s="636"/>
      <c r="BV49" s="636"/>
      <c r="BW49" s="636"/>
      <c r="BX49" s="636"/>
      <c r="BY49" s="636"/>
      <c r="BZ49" s="636"/>
      <c r="CA49" s="636"/>
      <c r="CB49" s="636"/>
      <c r="CC49" s="636"/>
      <c r="CD49" s="636"/>
      <c r="CE49" s="636"/>
      <c r="CF49" s="636"/>
      <c r="CG49" s="636"/>
      <c r="CH49" s="636"/>
      <c r="CI49" s="637"/>
      <c r="CJ49" s="640" t="s">
        <v>6</v>
      </c>
      <c r="CK49" s="636"/>
      <c r="CL49" s="636">
        <v>31830</v>
      </c>
      <c r="CM49" s="636"/>
      <c r="CN49" s="636"/>
      <c r="CO49" s="636"/>
      <c r="CP49" s="636"/>
      <c r="CQ49" s="636"/>
      <c r="CR49" s="636"/>
      <c r="CS49" s="636"/>
      <c r="CT49" s="636"/>
      <c r="CU49" s="636"/>
      <c r="CV49" s="636"/>
      <c r="CW49" s="636"/>
      <c r="CX49" s="636"/>
      <c r="CY49" s="636"/>
      <c r="CZ49" s="636"/>
      <c r="DA49" s="636"/>
      <c r="DB49" s="636"/>
      <c r="DC49" s="636"/>
      <c r="DD49" s="636"/>
      <c r="DE49" s="636"/>
      <c r="DF49" s="636"/>
      <c r="DG49" s="636"/>
      <c r="DH49" s="636"/>
      <c r="DI49" s="636"/>
      <c r="DJ49" s="636"/>
      <c r="DK49" s="636"/>
      <c r="DL49" s="636"/>
      <c r="DM49" s="636" t="s">
        <v>7</v>
      </c>
      <c r="DN49" s="637"/>
      <c r="DO49" s="640" t="s">
        <v>6</v>
      </c>
      <c r="DP49" s="636"/>
      <c r="DQ49" s="636">
        <v>25098</v>
      </c>
      <c r="DR49" s="636"/>
      <c r="DS49" s="636"/>
      <c r="DT49" s="636"/>
      <c r="DU49" s="636"/>
      <c r="DV49" s="636"/>
      <c r="DW49" s="636"/>
      <c r="DX49" s="636"/>
      <c r="DY49" s="636"/>
      <c r="DZ49" s="636"/>
      <c r="EA49" s="636"/>
      <c r="EB49" s="636"/>
      <c r="EC49" s="636"/>
      <c r="ED49" s="636"/>
      <c r="EE49" s="636"/>
      <c r="EF49" s="636"/>
      <c r="EG49" s="636"/>
      <c r="EH49" s="636"/>
      <c r="EI49" s="636"/>
      <c r="EJ49" s="636"/>
      <c r="EK49" s="636"/>
      <c r="EL49" s="636"/>
      <c r="EM49" s="636"/>
      <c r="EN49" s="636"/>
      <c r="EO49" s="636"/>
      <c r="EP49" s="636" t="s">
        <v>7</v>
      </c>
      <c r="EQ49" s="637"/>
      <c r="ER49" s="640">
        <f>+AT49+BM49-CL49-DQ49</f>
        <v>2016110</v>
      </c>
      <c r="ES49" s="636"/>
      <c r="ET49" s="636"/>
      <c r="EU49" s="636"/>
      <c r="EV49" s="636"/>
      <c r="EW49" s="636"/>
      <c r="EX49" s="636"/>
      <c r="EY49" s="636"/>
      <c r="EZ49" s="636"/>
      <c r="FA49" s="636"/>
      <c r="FB49" s="636"/>
      <c r="FC49" s="636"/>
      <c r="FD49" s="636"/>
      <c r="FE49" s="636"/>
      <c r="FF49" s="636"/>
      <c r="FG49" s="636"/>
      <c r="FH49" s="641"/>
      <c r="FI49" s="2"/>
      <c r="FJ49" s="2"/>
      <c r="FK49" s="2"/>
      <c r="FL49" s="2"/>
      <c r="FM49" s="2"/>
    </row>
    <row r="50" spans="1:187" ht="6" customHeight="1" x14ac:dyDescent="0.2">
      <c r="A50" s="658"/>
      <c r="B50" s="659"/>
      <c r="C50" s="659"/>
      <c r="D50" s="659"/>
      <c r="E50" s="659"/>
      <c r="F50" s="659"/>
      <c r="G50" s="659"/>
      <c r="H50" s="659"/>
      <c r="I50" s="659"/>
      <c r="J50" s="659"/>
      <c r="K50" s="659"/>
      <c r="L50" s="659"/>
      <c r="M50" s="659"/>
      <c r="N50" s="659"/>
      <c r="O50" s="659"/>
      <c r="P50" s="659"/>
      <c r="Q50" s="659"/>
      <c r="R50" s="659"/>
      <c r="S50" s="659"/>
      <c r="T50" s="659"/>
      <c r="U50" s="659"/>
      <c r="V50" s="659"/>
      <c r="W50" s="659"/>
      <c r="X50" s="659"/>
      <c r="Y50" s="659"/>
      <c r="Z50" s="659"/>
      <c r="AA50" s="659"/>
      <c r="AB50" s="659"/>
      <c r="AC50" s="659"/>
      <c r="AD50" s="659"/>
      <c r="AE50" s="660"/>
      <c r="AF50" s="625"/>
      <c r="AG50" s="683"/>
      <c r="AH50" s="684"/>
      <c r="AI50" s="684"/>
      <c r="AJ50" s="684"/>
      <c r="AK50" s="684"/>
      <c r="AL50" s="684"/>
      <c r="AM50" s="684"/>
      <c r="AN50" s="684"/>
      <c r="AO50" s="684"/>
      <c r="AP50" s="684"/>
      <c r="AQ50" s="684"/>
      <c r="AR50" s="684"/>
      <c r="AS50" s="685"/>
      <c r="AT50" s="661"/>
      <c r="AU50" s="647"/>
      <c r="AV50" s="647"/>
      <c r="AW50" s="647"/>
      <c r="AX50" s="647"/>
      <c r="AY50" s="647"/>
      <c r="AZ50" s="647"/>
      <c r="BA50" s="647"/>
      <c r="BB50" s="647"/>
      <c r="BC50" s="647"/>
      <c r="BD50" s="647"/>
      <c r="BE50" s="647"/>
      <c r="BF50" s="647"/>
      <c r="BG50" s="647"/>
      <c r="BH50" s="647"/>
      <c r="BI50" s="647"/>
      <c r="BJ50" s="651"/>
      <c r="BK50" s="646"/>
      <c r="BL50" s="647"/>
      <c r="BM50" s="647"/>
      <c r="BN50" s="647"/>
      <c r="BO50" s="647"/>
      <c r="BP50" s="647"/>
      <c r="BQ50" s="647"/>
      <c r="BR50" s="647"/>
      <c r="BS50" s="647"/>
      <c r="BT50" s="647"/>
      <c r="BU50" s="647"/>
      <c r="BV50" s="647"/>
      <c r="BW50" s="647"/>
      <c r="BX50" s="647"/>
      <c r="BY50" s="647"/>
      <c r="BZ50" s="647"/>
      <c r="CA50" s="647"/>
      <c r="CB50" s="647"/>
      <c r="CC50" s="647"/>
      <c r="CD50" s="647"/>
      <c r="CE50" s="647"/>
      <c r="CF50" s="647"/>
      <c r="CG50" s="647"/>
      <c r="CH50" s="647"/>
      <c r="CI50" s="651"/>
      <c r="CJ50" s="646"/>
      <c r="CK50" s="647"/>
      <c r="CL50" s="647"/>
      <c r="CM50" s="647"/>
      <c r="CN50" s="647"/>
      <c r="CO50" s="647"/>
      <c r="CP50" s="647"/>
      <c r="CQ50" s="647"/>
      <c r="CR50" s="647"/>
      <c r="CS50" s="647"/>
      <c r="CT50" s="647"/>
      <c r="CU50" s="647"/>
      <c r="CV50" s="647"/>
      <c r="CW50" s="647"/>
      <c r="CX50" s="647"/>
      <c r="CY50" s="647"/>
      <c r="CZ50" s="647"/>
      <c r="DA50" s="647"/>
      <c r="DB50" s="647"/>
      <c r="DC50" s="647"/>
      <c r="DD50" s="647"/>
      <c r="DE50" s="647"/>
      <c r="DF50" s="647"/>
      <c r="DG50" s="647"/>
      <c r="DH50" s="647"/>
      <c r="DI50" s="647"/>
      <c r="DJ50" s="647"/>
      <c r="DK50" s="647"/>
      <c r="DL50" s="647"/>
      <c r="DM50" s="647"/>
      <c r="DN50" s="651"/>
      <c r="DO50" s="646"/>
      <c r="DP50" s="647"/>
      <c r="DQ50" s="647"/>
      <c r="DR50" s="647"/>
      <c r="DS50" s="647"/>
      <c r="DT50" s="647"/>
      <c r="DU50" s="647"/>
      <c r="DV50" s="647"/>
      <c r="DW50" s="647"/>
      <c r="DX50" s="647"/>
      <c r="DY50" s="647"/>
      <c r="DZ50" s="647"/>
      <c r="EA50" s="647"/>
      <c r="EB50" s="647"/>
      <c r="EC50" s="647"/>
      <c r="ED50" s="647"/>
      <c r="EE50" s="647"/>
      <c r="EF50" s="647"/>
      <c r="EG50" s="647"/>
      <c r="EH50" s="647"/>
      <c r="EI50" s="647"/>
      <c r="EJ50" s="647"/>
      <c r="EK50" s="647"/>
      <c r="EL50" s="647"/>
      <c r="EM50" s="647"/>
      <c r="EN50" s="647"/>
      <c r="EO50" s="647"/>
      <c r="EP50" s="647"/>
      <c r="EQ50" s="651"/>
      <c r="ER50" s="646"/>
      <c r="ES50" s="647"/>
      <c r="ET50" s="647"/>
      <c r="EU50" s="647"/>
      <c r="EV50" s="647"/>
      <c r="EW50" s="647"/>
      <c r="EX50" s="647"/>
      <c r="EY50" s="647"/>
      <c r="EZ50" s="647"/>
      <c r="FA50" s="647"/>
      <c r="FB50" s="647"/>
      <c r="FC50" s="647"/>
      <c r="FD50" s="647"/>
      <c r="FE50" s="647"/>
      <c r="FF50" s="647"/>
      <c r="FG50" s="647"/>
      <c r="FH50" s="662"/>
    </row>
    <row r="51" spans="1:187" s="138" customFormat="1" ht="12.75" x14ac:dyDescent="0.2">
      <c r="A51" s="652" t="s">
        <v>164</v>
      </c>
      <c r="B51" s="653"/>
      <c r="C51" s="653"/>
      <c r="D51" s="653"/>
      <c r="E51" s="653"/>
      <c r="F51" s="653"/>
      <c r="G51" s="653"/>
      <c r="H51" s="653"/>
      <c r="I51" s="653"/>
      <c r="J51" s="653"/>
      <c r="K51" s="653"/>
      <c r="L51" s="653"/>
      <c r="M51" s="653"/>
      <c r="N51" s="653"/>
      <c r="O51" s="653"/>
      <c r="P51" s="653"/>
      <c r="Q51" s="653"/>
      <c r="R51" s="653"/>
      <c r="S51" s="653"/>
      <c r="T51" s="653"/>
      <c r="U51" s="653"/>
      <c r="V51" s="653"/>
      <c r="W51" s="653"/>
      <c r="X51" s="653"/>
      <c r="Y51" s="653"/>
      <c r="Z51" s="653"/>
      <c r="AA51" s="653"/>
      <c r="AB51" s="653"/>
      <c r="AC51" s="653"/>
      <c r="AD51" s="653"/>
      <c r="AE51" s="654"/>
      <c r="AF51" s="663">
        <v>5180</v>
      </c>
      <c r="AG51" s="560" t="s">
        <v>219</v>
      </c>
      <c r="AH51" s="561"/>
      <c r="AI51" s="561"/>
      <c r="AJ51" s="561"/>
      <c r="AK51" s="561"/>
      <c r="AL51" s="561"/>
      <c r="AM51" s="561"/>
      <c r="AN51" s="561"/>
      <c r="AO51" s="561"/>
      <c r="AP51" s="561"/>
      <c r="AQ51" s="561"/>
      <c r="AR51" s="561"/>
      <c r="AS51" s="682"/>
      <c r="AT51" s="644">
        <v>76942</v>
      </c>
      <c r="AU51" s="636"/>
      <c r="AV51" s="636"/>
      <c r="AW51" s="636"/>
      <c r="AX51" s="636"/>
      <c r="AY51" s="636"/>
      <c r="AZ51" s="636"/>
      <c r="BA51" s="636"/>
      <c r="BB51" s="636"/>
      <c r="BC51" s="636"/>
      <c r="BD51" s="636"/>
      <c r="BE51" s="636"/>
      <c r="BF51" s="636"/>
      <c r="BG51" s="636"/>
      <c r="BH51" s="636"/>
      <c r="BI51" s="636"/>
      <c r="BJ51" s="637"/>
      <c r="BK51" s="640"/>
      <c r="BL51" s="636"/>
      <c r="BM51" s="636">
        <v>11337</v>
      </c>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7"/>
      <c r="CJ51" s="640" t="s">
        <v>6</v>
      </c>
      <c r="CK51" s="636"/>
      <c r="CL51" s="636">
        <v>76694</v>
      </c>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c r="DJ51" s="636"/>
      <c r="DK51" s="636"/>
      <c r="DL51" s="636"/>
      <c r="DM51" s="636" t="s">
        <v>7</v>
      </c>
      <c r="DN51" s="637"/>
      <c r="DO51" s="640" t="s">
        <v>6</v>
      </c>
      <c r="DP51" s="636"/>
      <c r="DQ51" s="636">
        <v>6103</v>
      </c>
      <c r="DR51" s="636"/>
      <c r="DS51" s="636"/>
      <c r="DT51" s="636"/>
      <c r="DU51" s="636"/>
      <c r="DV51" s="636"/>
      <c r="DW51" s="636"/>
      <c r="DX51" s="636"/>
      <c r="DY51" s="636"/>
      <c r="DZ51" s="636"/>
      <c r="EA51" s="636"/>
      <c r="EB51" s="636"/>
      <c r="EC51" s="636"/>
      <c r="ED51" s="636"/>
      <c r="EE51" s="636"/>
      <c r="EF51" s="636"/>
      <c r="EG51" s="636"/>
      <c r="EH51" s="636"/>
      <c r="EI51" s="636"/>
      <c r="EJ51" s="636"/>
      <c r="EK51" s="636"/>
      <c r="EL51" s="636"/>
      <c r="EM51" s="636"/>
      <c r="EN51" s="636"/>
      <c r="EO51" s="636"/>
      <c r="EP51" s="636" t="s">
        <v>7</v>
      </c>
      <c r="EQ51" s="637"/>
      <c r="ER51" s="640">
        <f>+AT51+BM51-CL51-DQ51</f>
        <v>5482</v>
      </c>
      <c r="ES51" s="636"/>
      <c r="ET51" s="636"/>
      <c r="EU51" s="636"/>
      <c r="EV51" s="636"/>
      <c r="EW51" s="636"/>
      <c r="EX51" s="636"/>
      <c r="EY51" s="636"/>
      <c r="EZ51" s="636"/>
      <c r="FA51" s="636"/>
      <c r="FB51" s="636"/>
      <c r="FC51" s="636"/>
      <c r="FD51" s="636"/>
      <c r="FE51" s="636"/>
      <c r="FF51" s="636"/>
      <c r="FG51" s="636"/>
      <c r="FH51" s="641"/>
      <c r="FI51" s="2"/>
      <c r="FJ51" s="2"/>
      <c r="FK51" s="2"/>
      <c r="FL51" s="2"/>
      <c r="FM51" s="2"/>
    </row>
    <row r="52" spans="1:187" s="138" customFormat="1" ht="6" customHeight="1" x14ac:dyDescent="0.2">
      <c r="A52" s="655"/>
      <c r="B52" s="656"/>
      <c r="C52" s="656"/>
      <c r="D52" s="656"/>
      <c r="E52" s="656"/>
      <c r="F52" s="656"/>
      <c r="G52" s="656"/>
      <c r="H52" s="656"/>
      <c r="I52" s="656"/>
      <c r="J52" s="656"/>
      <c r="K52" s="656"/>
      <c r="L52" s="656"/>
      <c r="M52" s="656"/>
      <c r="N52" s="656"/>
      <c r="O52" s="656"/>
      <c r="P52" s="656"/>
      <c r="Q52" s="656"/>
      <c r="R52" s="656"/>
      <c r="S52" s="656"/>
      <c r="T52" s="656"/>
      <c r="U52" s="656"/>
      <c r="V52" s="656"/>
      <c r="W52" s="656"/>
      <c r="X52" s="656"/>
      <c r="Y52" s="656"/>
      <c r="Z52" s="656"/>
      <c r="AA52" s="656"/>
      <c r="AB52" s="656"/>
      <c r="AC52" s="656"/>
      <c r="AD52" s="656"/>
      <c r="AE52" s="657"/>
      <c r="AF52" s="664"/>
      <c r="AG52" s="683"/>
      <c r="AH52" s="684"/>
      <c r="AI52" s="684"/>
      <c r="AJ52" s="684"/>
      <c r="AK52" s="684"/>
      <c r="AL52" s="684"/>
      <c r="AM52" s="684"/>
      <c r="AN52" s="684"/>
      <c r="AO52" s="684"/>
      <c r="AP52" s="684"/>
      <c r="AQ52" s="684"/>
      <c r="AR52" s="684"/>
      <c r="AS52" s="685"/>
      <c r="AT52" s="661"/>
      <c r="AU52" s="647"/>
      <c r="AV52" s="647"/>
      <c r="AW52" s="647"/>
      <c r="AX52" s="647"/>
      <c r="AY52" s="647"/>
      <c r="AZ52" s="647"/>
      <c r="BA52" s="647"/>
      <c r="BB52" s="647"/>
      <c r="BC52" s="647"/>
      <c r="BD52" s="647"/>
      <c r="BE52" s="647"/>
      <c r="BF52" s="647"/>
      <c r="BG52" s="647"/>
      <c r="BH52" s="647"/>
      <c r="BI52" s="647"/>
      <c r="BJ52" s="651"/>
      <c r="BK52" s="646"/>
      <c r="BL52" s="647"/>
      <c r="BM52" s="647"/>
      <c r="BN52" s="647"/>
      <c r="BO52" s="647"/>
      <c r="BP52" s="647"/>
      <c r="BQ52" s="647"/>
      <c r="BR52" s="647"/>
      <c r="BS52" s="647"/>
      <c r="BT52" s="647"/>
      <c r="BU52" s="647"/>
      <c r="BV52" s="647"/>
      <c r="BW52" s="647"/>
      <c r="BX52" s="647"/>
      <c r="BY52" s="647"/>
      <c r="BZ52" s="647"/>
      <c r="CA52" s="647"/>
      <c r="CB52" s="647"/>
      <c r="CC52" s="647"/>
      <c r="CD52" s="647"/>
      <c r="CE52" s="647"/>
      <c r="CF52" s="647"/>
      <c r="CG52" s="647"/>
      <c r="CH52" s="647"/>
      <c r="CI52" s="651"/>
      <c r="CJ52" s="646"/>
      <c r="CK52" s="647"/>
      <c r="CL52" s="647"/>
      <c r="CM52" s="647"/>
      <c r="CN52" s="647"/>
      <c r="CO52" s="647"/>
      <c r="CP52" s="647"/>
      <c r="CQ52" s="647"/>
      <c r="CR52" s="647"/>
      <c r="CS52" s="647"/>
      <c r="CT52" s="647"/>
      <c r="CU52" s="647"/>
      <c r="CV52" s="647"/>
      <c r="CW52" s="647"/>
      <c r="CX52" s="647"/>
      <c r="CY52" s="647"/>
      <c r="CZ52" s="647"/>
      <c r="DA52" s="647"/>
      <c r="DB52" s="647"/>
      <c r="DC52" s="647"/>
      <c r="DD52" s="647"/>
      <c r="DE52" s="647"/>
      <c r="DF52" s="647"/>
      <c r="DG52" s="647"/>
      <c r="DH52" s="647"/>
      <c r="DI52" s="647"/>
      <c r="DJ52" s="647"/>
      <c r="DK52" s="647"/>
      <c r="DL52" s="647"/>
      <c r="DM52" s="647"/>
      <c r="DN52" s="651"/>
      <c r="DO52" s="646"/>
      <c r="DP52" s="647"/>
      <c r="DQ52" s="647"/>
      <c r="DR52" s="647"/>
      <c r="DS52" s="647"/>
      <c r="DT52" s="647"/>
      <c r="DU52" s="647"/>
      <c r="DV52" s="647"/>
      <c r="DW52" s="647"/>
      <c r="DX52" s="647"/>
      <c r="DY52" s="647"/>
      <c r="DZ52" s="647"/>
      <c r="EA52" s="647"/>
      <c r="EB52" s="647"/>
      <c r="EC52" s="647"/>
      <c r="ED52" s="647"/>
      <c r="EE52" s="647"/>
      <c r="EF52" s="647"/>
      <c r="EG52" s="647"/>
      <c r="EH52" s="647"/>
      <c r="EI52" s="647"/>
      <c r="EJ52" s="647"/>
      <c r="EK52" s="647"/>
      <c r="EL52" s="647"/>
      <c r="EM52" s="647"/>
      <c r="EN52" s="647"/>
      <c r="EO52" s="647"/>
      <c r="EP52" s="647"/>
      <c r="EQ52" s="651"/>
      <c r="ER52" s="646"/>
      <c r="ES52" s="647"/>
      <c r="ET52" s="647"/>
      <c r="EU52" s="647"/>
      <c r="EV52" s="647"/>
      <c r="EW52" s="647"/>
      <c r="EX52" s="647"/>
      <c r="EY52" s="647"/>
      <c r="EZ52" s="647"/>
      <c r="FA52" s="647"/>
      <c r="FB52" s="647"/>
      <c r="FC52" s="647"/>
      <c r="FD52" s="647"/>
      <c r="FE52" s="647"/>
      <c r="FF52" s="647"/>
      <c r="FG52" s="647"/>
      <c r="FH52" s="662"/>
      <c r="FI52" s="2"/>
      <c r="FJ52" s="2"/>
      <c r="FK52" s="2"/>
      <c r="FL52" s="2"/>
      <c r="FM52" s="2"/>
    </row>
    <row r="53" spans="1:187" s="138" customFormat="1" ht="12.75" x14ac:dyDescent="0.2">
      <c r="A53" s="655"/>
      <c r="B53" s="656"/>
      <c r="C53" s="656"/>
      <c r="D53" s="656"/>
      <c r="E53" s="656"/>
      <c r="F53" s="656"/>
      <c r="G53" s="656"/>
      <c r="H53" s="656"/>
      <c r="I53" s="656"/>
      <c r="J53" s="656"/>
      <c r="K53" s="656"/>
      <c r="L53" s="656"/>
      <c r="M53" s="656"/>
      <c r="N53" s="656"/>
      <c r="O53" s="656"/>
      <c r="P53" s="656"/>
      <c r="Q53" s="656"/>
      <c r="R53" s="656"/>
      <c r="S53" s="656"/>
      <c r="T53" s="656"/>
      <c r="U53" s="656"/>
      <c r="V53" s="656"/>
      <c r="W53" s="656"/>
      <c r="X53" s="656"/>
      <c r="Y53" s="656"/>
      <c r="Z53" s="656"/>
      <c r="AA53" s="656"/>
      <c r="AB53" s="656"/>
      <c r="AC53" s="656"/>
      <c r="AD53" s="656"/>
      <c r="AE53" s="657"/>
      <c r="AF53" s="624">
        <v>5190</v>
      </c>
      <c r="AG53" s="560" t="s">
        <v>220</v>
      </c>
      <c r="AH53" s="561"/>
      <c r="AI53" s="561"/>
      <c r="AJ53" s="561"/>
      <c r="AK53" s="561"/>
      <c r="AL53" s="561"/>
      <c r="AM53" s="561"/>
      <c r="AN53" s="561"/>
      <c r="AO53" s="561"/>
      <c r="AP53" s="561"/>
      <c r="AQ53" s="561"/>
      <c r="AR53" s="561"/>
      <c r="AS53" s="682"/>
      <c r="AT53" s="644">
        <v>76830</v>
      </c>
      <c r="AU53" s="636"/>
      <c r="AV53" s="636"/>
      <c r="AW53" s="636"/>
      <c r="AX53" s="636"/>
      <c r="AY53" s="636"/>
      <c r="AZ53" s="636"/>
      <c r="BA53" s="636"/>
      <c r="BB53" s="636"/>
      <c r="BC53" s="636"/>
      <c r="BD53" s="636"/>
      <c r="BE53" s="636"/>
      <c r="BF53" s="636"/>
      <c r="BG53" s="636"/>
      <c r="BH53" s="636"/>
      <c r="BI53" s="636"/>
      <c r="BJ53" s="637"/>
      <c r="BK53" s="640"/>
      <c r="BL53" s="636"/>
      <c r="BM53" s="636">
        <v>8390</v>
      </c>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7"/>
      <c r="CJ53" s="640" t="s">
        <v>6</v>
      </c>
      <c r="CK53" s="636"/>
      <c r="CL53" s="636">
        <v>3</v>
      </c>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c r="DJ53" s="636"/>
      <c r="DK53" s="636"/>
      <c r="DL53" s="636"/>
      <c r="DM53" s="636" t="s">
        <v>7</v>
      </c>
      <c r="DN53" s="637"/>
      <c r="DO53" s="640" t="s">
        <v>6</v>
      </c>
      <c r="DP53" s="636"/>
      <c r="DQ53" s="636">
        <v>8275</v>
      </c>
      <c r="DR53" s="636"/>
      <c r="DS53" s="636"/>
      <c r="DT53" s="636"/>
      <c r="DU53" s="636"/>
      <c r="DV53" s="636"/>
      <c r="DW53" s="636"/>
      <c r="DX53" s="636"/>
      <c r="DY53" s="636"/>
      <c r="DZ53" s="636"/>
      <c r="EA53" s="636"/>
      <c r="EB53" s="636"/>
      <c r="EC53" s="636"/>
      <c r="ED53" s="636"/>
      <c r="EE53" s="636"/>
      <c r="EF53" s="636"/>
      <c r="EG53" s="636"/>
      <c r="EH53" s="636"/>
      <c r="EI53" s="636"/>
      <c r="EJ53" s="636"/>
      <c r="EK53" s="636"/>
      <c r="EL53" s="636"/>
      <c r="EM53" s="636"/>
      <c r="EN53" s="636"/>
      <c r="EO53" s="636"/>
      <c r="EP53" s="636" t="s">
        <v>7</v>
      </c>
      <c r="EQ53" s="637"/>
      <c r="ER53" s="640">
        <f>+AT53+BM53-CL53-DQ53</f>
        <v>76942</v>
      </c>
      <c r="ES53" s="636"/>
      <c r="ET53" s="636"/>
      <c r="EU53" s="636"/>
      <c r="EV53" s="636"/>
      <c r="EW53" s="636"/>
      <c r="EX53" s="636"/>
      <c r="EY53" s="636"/>
      <c r="EZ53" s="636"/>
      <c r="FA53" s="636"/>
      <c r="FB53" s="636"/>
      <c r="FC53" s="636"/>
      <c r="FD53" s="636"/>
      <c r="FE53" s="636"/>
      <c r="FF53" s="636"/>
      <c r="FG53" s="636"/>
      <c r="FH53" s="641"/>
      <c r="FI53" s="2"/>
      <c r="FJ53" s="2"/>
      <c r="FK53" s="2"/>
      <c r="FL53" s="2"/>
      <c r="FM53" s="2"/>
    </row>
    <row r="54" spans="1:187" ht="6" customHeight="1" thickBot="1" x14ac:dyDescent="0.25">
      <c r="A54" s="658"/>
      <c r="B54" s="659"/>
      <c r="C54" s="659"/>
      <c r="D54" s="659"/>
      <c r="E54" s="659"/>
      <c r="F54" s="659"/>
      <c r="G54" s="659"/>
      <c r="H54" s="659"/>
      <c r="I54" s="659"/>
      <c r="J54" s="659"/>
      <c r="K54" s="659"/>
      <c r="L54" s="659"/>
      <c r="M54" s="659"/>
      <c r="N54" s="659"/>
      <c r="O54" s="659"/>
      <c r="P54" s="659"/>
      <c r="Q54" s="659"/>
      <c r="R54" s="659"/>
      <c r="S54" s="659"/>
      <c r="T54" s="659"/>
      <c r="U54" s="659"/>
      <c r="V54" s="659"/>
      <c r="W54" s="659"/>
      <c r="X54" s="659"/>
      <c r="Y54" s="659"/>
      <c r="Z54" s="659"/>
      <c r="AA54" s="659"/>
      <c r="AB54" s="659"/>
      <c r="AC54" s="659"/>
      <c r="AD54" s="659"/>
      <c r="AE54" s="660"/>
      <c r="AF54" s="625"/>
      <c r="AG54" s="683"/>
      <c r="AH54" s="684"/>
      <c r="AI54" s="684"/>
      <c r="AJ54" s="684"/>
      <c r="AK54" s="684"/>
      <c r="AL54" s="684"/>
      <c r="AM54" s="684"/>
      <c r="AN54" s="684"/>
      <c r="AO54" s="684"/>
      <c r="AP54" s="684"/>
      <c r="AQ54" s="684"/>
      <c r="AR54" s="684"/>
      <c r="AS54" s="685"/>
      <c r="AT54" s="645"/>
      <c r="AU54" s="638"/>
      <c r="AV54" s="638"/>
      <c r="AW54" s="638"/>
      <c r="AX54" s="638"/>
      <c r="AY54" s="638"/>
      <c r="AZ54" s="638"/>
      <c r="BA54" s="638"/>
      <c r="BB54" s="638"/>
      <c r="BC54" s="638"/>
      <c r="BD54" s="638"/>
      <c r="BE54" s="638"/>
      <c r="BF54" s="638"/>
      <c r="BG54" s="638"/>
      <c r="BH54" s="638"/>
      <c r="BI54" s="638"/>
      <c r="BJ54" s="639"/>
      <c r="BK54" s="642"/>
      <c r="BL54" s="638"/>
      <c r="BM54" s="638"/>
      <c r="BN54" s="638"/>
      <c r="BO54" s="638"/>
      <c r="BP54" s="638"/>
      <c r="BQ54" s="638"/>
      <c r="BR54" s="638"/>
      <c r="BS54" s="638"/>
      <c r="BT54" s="638"/>
      <c r="BU54" s="638"/>
      <c r="BV54" s="638"/>
      <c r="BW54" s="638"/>
      <c r="BX54" s="638"/>
      <c r="BY54" s="638"/>
      <c r="BZ54" s="638"/>
      <c r="CA54" s="638"/>
      <c r="CB54" s="638"/>
      <c r="CC54" s="638"/>
      <c r="CD54" s="638"/>
      <c r="CE54" s="638"/>
      <c r="CF54" s="638"/>
      <c r="CG54" s="638"/>
      <c r="CH54" s="638"/>
      <c r="CI54" s="639"/>
      <c r="CJ54" s="642"/>
      <c r="CK54" s="638"/>
      <c r="CL54" s="638"/>
      <c r="CM54" s="638"/>
      <c r="CN54" s="638"/>
      <c r="CO54" s="638"/>
      <c r="CP54" s="638"/>
      <c r="CQ54" s="638"/>
      <c r="CR54" s="638"/>
      <c r="CS54" s="638"/>
      <c r="CT54" s="638"/>
      <c r="CU54" s="638"/>
      <c r="CV54" s="638"/>
      <c r="CW54" s="638"/>
      <c r="CX54" s="638"/>
      <c r="CY54" s="638"/>
      <c r="CZ54" s="638"/>
      <c r="DA54" s="638"/>
      <c r="DB54" s="638"/>
      <c r="DC54" s="638"/>
      <c r="DD54" s="638"/>
      <c r="DE54" s="638"/>
      <c r="DF54" s="638"/>
      <c r="DG54" s="638"/>
      <c r="DH54" s="638"/>
      <c r="DI54" s="638"/>
      <c r="DJ54" s="638"/>
      <c r="DK54" s="638"/>
      <c r="DL54" s="638"/>
      <c r="DM54" s="638"/>
      <c r="DN54" s="639"/>
      <c r="DO54" s="642"/>
      <c r="DP54" s="638"/>
      <c r="DQ54" s="638"/>
      <c r="DR54" s="638"/>
      <c r="DS54" s="638"/>
      <c r="DT54" s="638"/>
      <c r="DU54" s="638"/>
      <c r="DV54" s="638"/>
      <c r="DW54" s="638"/>
      <c r="DX54" s="638"/>
      <c r="DY54" s="638"/>
      <c r="DZ54" s="638"/>
      <c r="EA54" s="638"/>
      <c r="EB54" s="638"/>
      <c r="EC54" s="638"/>
      <c r="ED54" s="638"/>
      <c r="EE54" s="638"/>
      <c r="EF54" s="638"/>
      <c r="EG54" s="638"/>
      <c r="EH54" s="638"/>
      <c r="EI54" s="638"/>
      <c r="EJ54" s="638"/>
      <c r="EK54" s="638"/>
      <c r="EL54" s="638"/>
      <c r="EM54" s="638"/>
      <c r="EN54" s="638"/>
      <c r="EO54" s="638"/>
      <c r="EP54" s="638"/>
      <c r="EQ54" s="639"/>
      <c r="ER54" s="642"/>
      <c r="ES54" s="638"/>
      <c r="ET54" s="638"/>
      <c r="EU54" s="638"/>
      <c r="EV54" s="638"/>
      <c r="EW54" s="638"/>
      <c r="EX54" s="638"/>
      <c r="EY54" s="638"/>
      <c r="EZ54" s="638"/>
      <c r="FA54" s="638"/>
      <c r="FB54" s="638"/>
      <c r="FC54" s="638"/>
      <c r="FD54" s="638"/>
      <c r="FE54" s="638"/>
      <c r="FF54" s="638"/>
      <c r="FG54" s="638"/>
      <c r="FH54" s="643"/>
    </row>
    <row r="55" spans="1:187" s="138" customFormat="1" ht="12.75" x14ac:dyDescent="0.2">
      <c r="A55" s="3"/>
      <c r="B55" s="3"/>
      <c r="C55" s="160"/>
      <c r="D55" s="160"/>
      <c r="E55" s="160"/>
      <c r="F55" s="160"/>
      <c r="G55" s="160"/>
      <c r="H55" s="160"/>
      <c r="I55" s="160"/>
      <c r="J55" s="160"/>
      <c r="K55" s="160"/>
      <c r="L55" s="160"/>
      <c r="M55" s="160"/>
      <c r="N55" s="160"/>
      <c r="O55" s="160"/>
      <c r="P55" s="160"/>
      <c r="Q55" s="160"/>
      <c r="R55" s="160"/>
      <c r="S55" s="160"/>
      <c r="T55" s="160"/>
      <c r="U55" s="160"/>
      <c r="V55" s="160"/>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row>
    <row r="56" spans="1:187" s="171" customFormat="1" ht="12.75" x14ac:dyDescent="0.2">
      <c r="A56" s="3"/>
      <c r="B56" s="3"/>
      <c r="C56" s="2"/>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row>
    <row r="57" spans="1:187" s="171" customFormat="1" ht="12.75" x14ac:dyDescent="0.2">
      <c r="A57" s="3"/>
      <c r="B57" s="3"/>
      <c r="C57" s="2"/>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row>
    <row r="58" spans="1:187" s="147" customFormat="1" ht="6"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row>
  </sheetData>
  <mergeCells count="253">
    <mergeCell ref="AG49:AS50"/>
    <mergeCell ref="AG51:AS52"/>
    <mergeCell ref="AG53:AS54"/>
    <mergeCell ref="CT39:CU40"/>
    <mergeCell ref="CI39:CS40"/>
    <mergeCell ref="AG12:AS13"/>
    <mergeCell ref="AT39:BL40"/>
    <mergeCell ref="BO37:CC38"/>
    <mergeCell ref="CD37:CE38"/>
    <mergeCell ref="AT33:CE34"/>
    <mergeCell ref="AF12:AF13"/>
    <mergeCell ref="AG14:AS15"/>
    <mergeCell ref="AG37:AS38"/>
    <mergeCell ref="AG39:AS40"/>
    <mergeCell ref="AG47:AS48"/>
    <mergeCell ref="A37:AE39"/>
    <mergeCell ref="A33:AE35"/>
    <mergeCell ref="AF33:AF35"/>
    <mergeCell ref="AG33:AS35"/>
    <mergeCell ref="AG36:AS36"/>
    <mergeCell ref="DO45:EQ45"/>
    <mergeCell ref="ET37:FK38"/>
    <mergeCell ref="BK44:EQ44"/>
    <mergeCell ref="A11:AE11"/>
    <mergeCell ref="AG11:AS11"/>
    <mergeCell ref="AT11:BL11"/>
    <mergeCell ref="BM11:CE11"/>
    <mergeCell ref="CF11:CU11"/>
    <mergeCell ref="ER37:ES38"/>
    <mergeCell ref="BO39:CC40"/>
    <mergeCell ref="ET11:FG11"/>
    <mergeCell ref="FH11:FU11"/>
    <mergeCell ref="CV37:CW38"/>
    <mergeCell ref="CX37:DI38"/>
    <mergeCell ref="DJ37:DK38"/>
    <mergeCell ref="DL37:DZ38"/>
    <mergeCell ref="CV11:DK11"/>
    <mergeCell ref="FN37:GA38"/>
    <mergeCell ref="CV12:CW13"/>
    <mergeCell ref="CU29:DY29"/>
    <mergeCell ref="AT35:BL35"/>
    <mergeCell ref="AT37:BL38"/>
    <mergeCell ref="A46:AE46"/>
    <mergeCell ref="FV11:GJ11"/>
    <mergeCell ref="GK11:HB11"/>
    <mergeCell ref="ET33:GC34"/>
    <mergeCell ref="CF34:CU35"/>
    <mergeCell ref="CV34:DZ34"/>
    <mergeCell ref="EA34:ES35"/>
    <mergeCell ref="EC12:EQ13"/>
    <mergeCell ref="BM37:BN38"/>
    <mergeCell ref="DO49:DP50"/>
    <mergeCell ref="AG44:AS45"/>
    <mergeCell ref="A47:AE50"/>
    <mergeCell ref="AT47:BJ48"/>
    <mergeCell ref="AT49:BJ50"/>
    <mergeCell ref="AF47:AF48"/>
    <mergeCell ref="AF49:AF50"/>
    <mergeCell ref="A44:AE45"/>
    <mergeCell ref="AF44:AF45"/>
    <mergeCell ref="AT44:BJ45"/>
    <mergeCell ref="AF51:AF52"/>
    <mergeCell ref="DM53:DN54"/>
    <mergeCell ref="DO53:DP54"/>
    <mergeCell ref="ER47:FH48"/>
    <mergeCell ref="CF33:ES33"/>
    <mergeCell ref="BK49:BL50"/>
    <mergeCell ref="BM49:CG50"/>
    <mergeCell ref="CH49:CI50"/>
    <mergeCell ref="CJ49:CK50"/>
    <mergeCell ref="CL49:DL50"/>
    <mergeCell ref="EP49:EQ50"/>
    <mergeCell ref="EP47:EQ48"/>
    <mergeCell ref="DQ47:EO48"/>
    <mergeCell ref="EP51:EQ52"/>
    <mergeCell ref="ER49:FH50"/>
    <mergeCell ref="ER51:FH52"/>
    <mergeCell ref="A51:AE54"/>
    <mergeCell ref="AT51:BJ52"/>
    <mergeCell ref="BK51:BL52"/>
    <mergeCell ref="BM51:CG52"/>
    <mergeCell ref="CH51:CI52"/>
    <mergeCell ref="BM29:CT29"/>
    <mergeCell ref="BM53:CG54"/>
    <mergeCell ref="CH53:CI54"/>
    <mergeCell ref="CJ53:CK54"/>
    <mergeCell ref="CL53:DL54"/>
    <mergeCell ref="CV39:CW40"/>
    <mergeCell ref="CL51:DL52"/>
    <mergeCell ref="DM51:DN52"/>
    <mergeCell ref="BM35:CE35"/>
    <mergeCell ref="CJ47:CK48"/>
    <mergeCell ref="DO47:DP48"/>
    <mergeCell ref="CD39:CE40"/>
    <mergeCell ref="CV35:DK35"/>
    <mergeCell ref="DL35:DZ35"/>
    <mergeCell ref="CL47:DL48"/>
    <mergeCell ref="AQ27:BA27"/>
    <mergeCell ref="BW27:CG27"/>
    <mergeCell ref="DO51:DP52"/>
    <mergeCell ref="DQ51:EO52"/>
    <mergeCell ref="BK47:BL48"/>
    <mergeCell ref="CH47:CI48"/>
    <mergeCell ref="BM47:CG48"/>
    <mergeCell ref="DM49:DN50"/>
    <mergeCell ref="DM47:DN48"/>
    <mergeCell ref="DQ49:EO50"/>
    <mergeCell ref="AG28:BL28"/>
    <mergeCell ref="BM28:CT28"/>
    <mergeCell ref="A42:FG42"/>
    <mergeCell ref="EP53:EQ54"/>
    <mergeCell ref="ER53:FH54"/>
    <mergeCell ref="DQ53:EO54"/>
    <mergeCell ref="AT53:BJ54"/>
    <mergeCell ref="BK53:BL54"/>
    <mergeCell ref="CJ51:CK52"/>
    <mergeCell ref="AG29:BL29"/>
    <mergeCell ref="AF53:AF54"/>
    <mergeCell ref="AT14:BL15"/>
    <mergeCell ref="BM39:BN40"/>
    <mergeCell ref="AF8:AF10"/>
    <mergeCell ref="A8:AE10"/>
    <mergeCell ref="B12:AE15"/>
    <mergeCell ref="AG8:AS10"/>
    <mergeCell ref="BM22:CT22"/>
    <mergeCell ref="AQ20:BA20"/>
    <mergeCell ref="BM14:BN15"/>
    <mergeCell ref="BO14:CC15"/>
    <mergeCell ref="BO12:CC13"/>
    <mergeCell ref="AG21:BL21"/>
    <mergeCell ref="BM21:CT21"/>
    <mergeCell ref="AT8:CE9"/>
    <mergeCell ref="BM10:CE10"/>
    <mergeCell ref="CF12:CU13"/>
    <mergeCell ref="AT12:BL13"/>
    <mergeCell ref="AT10:BL10"/>
    <mergeCell ref="CD12:CE13"/>
    <mergeCell ref="CD14:CE15"/>
    <mergeCell ref="CF14:CU15"/>
    <mergeCell ref="EA12:EB13"/>
    <mergeCell ref="CX12:DI13"/>
    <mergeCell ref="DJ12:DK13"/>
    <mergeCell ref="EA11:ES11"/>
    <mergeCell ref="EA9:ES10"/>
    <mergeCell ref="DL10:DZ10"/>
    <mergeCell ref="DL12:DZ13"/>
    <mergeCell ref="DJ14:DK15"/>
    <mergeCell ref="DE27:DO27"/>
    <mergeCell ref="DL14:DZ15"/>
    <mergeCell ref="A24:DY24"/>
    <mergeCell ref="DE20:DO20"/>
    <mergeCell ref="AG26:BL26"/>
    <mergeCell ref="AG22:BL22"/>
    <mergeCell ref="GB39:GC40"/>
    <mergeCell ref="ER12:ES13"/>
    <mergeCell ref="CU21:DY21"/>
    <mergeCell ref="CU22:DY22"/>
    <mergeCell ref="CX39:DI40"/>
    <mergeCell ref="DJ39:DK40"/>
    <mergeCell ref="DL39:DZ40"/>
    <mergeCell ref="CF37:CU38"/>
    <mergeCell ref="EC39:EQ40"/>
    <mergeCell ref="CU28:DY28"/>
    <mergeCell ref="ER39:ES40"/>
    <mergeCell ref="DZ24:GC24"/>
    <mergeCell ref="EA36:ES36"/>
    <mergeCell ref="ET36:FK36"/>
    <mergeCell ref="FL35:GC35"/>
    <mergeCell ref="GB37:GC38"/>
    <mergeCell ref="EC37:EQ38"/>
    <mergeCell ref="ET35:FK35"/>
    <mergeCell ref="FL36:GC36"/>
    <mergeCell ref="EA37:EB38"/>
    <mergeCell ref="HC14:HD15"/>
    <mergeCell ref="HC10:HT10"/>
    <mergeCell ref="HC12:HD13"/>
    <mergeCell ref="HE12:HR13"/>
    <mergeCell ref="HS12:HT13"/>
    <mergeCell ref="FH10:FU10"/>
    <mergeCell ref="GK10:HB10"/>
    <mergeCell ref="FV14:GJ15"/>
    <mergeCell ref="FV12:GJ13"/>
    <mergeCell ref="FH14:FU15"/>
    <mergeCell ref="GK14:HB15"/>
    <mergeCell ref="BM12:BN13"/>
    <mergeCell ref="CV14:CW15"/>
    <mergeCell ref="CX14:DI15"/>
    <mergeCell ref="ET12:FG13"/>
    <mergeCell ref="ET9:FG10"/>
    <mergeCell ref="CV10:DK10"/>
    <mergeCell ref="EC14:EQ15"/>
    <mergeCell ref="ET14:FG15"/>
    <mergeCell ref="ER14:ES15"/>
    <mergeCell ref="HC11:HT11"/>
    <mergeCell ref="FV10:GJ10"/>
    <mergeCell ref="FH9:GJ9"/>
    <mergeCell ref="GK8:HT9"/>
    <mergeCell ref="CF8:GJ8"/>
    <mergeCell ref="AG19:BL19"/>
    <mergeCell ref="EA14:EB15"/>
    <mergeCell ref="HE14:HR15"/>
    <mergeCell ref="HS14:HT15"/>
    <mergeCell ref="GK12:HB13"/>
    <mergeCell ref="CU26:DY26"/>
    <mergeCell ref="FL39:FM40"/>
    <mergeCell ref="FN39:GA40"/>
    <mergeCell ref="BM26:CT26"/>
    <mergeCell ref="CU19:DY19"/>
    <mergeCell ref="CF9:CU10"/>
    <mergeCell ref="CV9:DZ9"/>
    <mergeCell ref="FH12:FU13"/>
    <mergeCell ref="DZ31:GC31"/>
    <mergeCell ref="FL37:FM38"/>
    <mergeCell ref="A1:HT1"/>
    <mergeCell ref="A6:DY6"/>
    <mergeCell ref="DZ6:GC6"/>
    <mergeCell ref="GD42:GF42"/>
    <mergeCell ref="GD17:HT17"/>
    <mergeCell ref="A21:AE21"/>
    <mergeCell ref="A22:AE22"/>
    <mergeCell ref="A26:AE27"/>
    <mergeCell ref="AF26:AF27"/>
    <mergeCell ref="A28:AE28"/>
    <mergeCell ref="BW20:CG20"/>
    <mergeCell ref="AF19:AF20"/>
    <mergeCell ref="A19:AE20"/>
    <mergeCell ref="A17:DY17"/>
    <mergeCell ref="A29:AE29"/>
    <mergeCell ref="GD2:HT2"/>
    <mergeCell ref="A2:DY2"/>
    <mergeCell ref="DZ2:GC2"/>
    <mergeCell ref="GD6:HT6"/>
    <mergeCell ref="GD4:HT4"/>
    <mergeCell ref="A31:DY31"/>
    <mergeCell ref="A36:AE36"/>
    <mergeCell ref="DL11:DZ11"/>
    <mergeCell ref="DO46:EQ46"/>
    <mergeCell ref="AT36:BL36"/>
    <mergeCell ref="BM36:CE36"/>
    <mergeCell ref="CF36:CU36"/>
    <mergeCell ref="CV36:DK36"/>
    <mergeCell ref="DL36:DZ36"/>
    <mergeCell ref="BM19:CT19"/>
    <mergeCell ref="ER46:FH46"/>
    <mergeCell ref="EA39:EB40"/>
    <mergeCell ref="ER44:FH45"/>
    <mergeCell ref="BK45:CI45"/>
    <mergeCell ref="CJ45:DN45"/>
    <mergeCell ref="AG46:AS46"/>
    <mergeCell ref="AT46:BJ46"/>
    <mergeCell ref="BK46:CI46"/>
    <mergeCell ref="CJ46:DN46"/>
    <mergeCell ref="ET39:FK40"/>
  </mergeCells>
  <phoneticPr fontId="0" type="noConversion"/>
  <printOptions horizontalCentered="1"/>
  <pageMargins left="0.59055118110236227" right="0.59055118110236227" top="0.35433070866141736" bottom="0.19685039370078741" header="0.19685039370078741" footer="0.19685039370078741"/>
  <pageSetup paperSize="9" scale="6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U57"/>
  <sheetViews>
    <sheetView topLeftCell="P10" zoomScaleNormal="100" workbookViewId="0">
      <selection activeCell="EP9" sqref="EP9:FT9"/>
    </sheetView>
  </sheetViews>
  <sheetFormatPr defaultRowHeight="12.75" x14ac:dyDescent="0.2"/>
  <cols>
    <col min="1" max="14" width="0.85546875" style="3" customWidth="1"/>
    <col min="15" max="15" width="10.28515625" style="3" customWidth="1"/>
    <col min="16" max="26" width="0.85546875" style="3" customWidth="1"/>
    <col min="27" max="27" width="7.7109375" style="2" customWidth="1"/>
    <col min="28" max="229" width="0.85546875" style="3" customWidth="1"/>
    <col min="230" max="231" width="0.85546875" customWidth="1"/>
    <col min="232" max="232" width="1.140625" customWidth="1"/>
    <col min="233" max="233" width="2" customWidth="1"/>
  </cols>
  <sheetData>
    <row r="1" spans="1:229"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4"/>
      <c r="HD1" s="13"/>
      <c r="HG1" s="13"/>
      <c r="HH1" s="13"/>
      <c r="HI1" s="13"/>
      <c r="HJ1" s="13"/>
      <c r="HL1" s="13"/>
      <c r="HM1" s="13"/>
      <c r="HN1" s="13"/>
      <c r="HO1" s="13"/>
      <c r="HP1" s="13"/>
      <c r="HQ1" s="13"/>
      <c r="HR1" s="13"/>
      <c r="HS1" s="13"/>
      <c r="HT1" s="13"/>
      <c r="HU1" s="13"/>
    </row>
    <row r="2" spans="1:229"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4"/>
      <c r="HL2" s="13"/>
      <c r="HM2" s="13"/>
      <c r="HN2" s="13"/>
      <c r="HO2" s="13"/>
      <c r="HP2" s="13"/>
      <c r="HQ2" s="13"/>
      <c r="HR2" s="13"/>
      <c r="HS2" s="13"/>
      <c r="HT2" s="13"/>
      <c r="HU2" s="13"/>
    </row>
    <row r="3" spans="1:229" ht="15" x14ac:dyDescent="0.25">
      <c r="A3" s="556" t="s">
        <v>27</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556"/>
      <c r="DX3" s="556"/>
      <c r="DY3" s="556"/>
      <c r="DZ3" s="556"/>
      <c r="EA3" s="556"/>
      <c r="EB3" s="556"/>
      <c r="EC3" s="556"/>
      <c r="ED3" s="55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c r="GF3" s="146"/>
      <c r="GG3" s="146"/>
      <c r="GH3" s="146"/>
      <c r="GI3" s="146"/>
      <c r="GJ3" s="146"/>
      <c r="GK3" s="146"/>
      <c r="GL3" s="146"/>
      <c r="GM3" s="146"/>
      <c r="GN3" s="146"/>
      <c r="GO3" s="146"/>
      <c r="GP3" s="146"/>
      <c r="GQ3" s="146"/>
      <c r="GR3" s="146"/>
      <c r="GS3" s="146"/>
      <c r="GT3" s="146"/>
      <c r="GU3" s="146"/>
      <c r="GV3" s="146"/>
      <c r="GW3" s="146"/>
      <c r="GX3" s="146"/>
      <c r="GY3" s="146"/>
      <c r="GZ3" s="146"/>
      <c r="HA3" s="146"/>
      <c r="HB3" s="146"/>
      <c r="HC3" s="146"/>
      <c r="HD3" s="146"/>
      <c r="HE3" s="146"/>
      <c r="HF3" s="146"/>
      <c r="HG3" s="146"/>
      <c r="HH3" s="146"/>
      <c r="HI3" s="146"/>
      <c r="HJ3" s="146"/>
      <c r="HK3" s="146"/>
      <c r="HL3" s="1"/>
      <c r="HM3" s="1"/>
      <c r="HN3" s="1"/>
      <c r="HO3" s="1"/>
      <c r="HP3" s="1"/>
      <c r="HQ3" s="1"/>
      <c r="HR3" s="1"/>
      <c r="HS3" s="1"/>
      <c r="HT3" s="1"/>
      <c r="HU3" s="1"/>
    </row>
    <row r="4" spans="1:229" ht="15"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7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
      <c r="HM4" s="1"/>
      <c r="HN4" s="1"/>
      <c r="HO4" s="1"/>
      <c r="HP4" s="1"/>
      <c r="HQ4" s="1"/>
      <c r="HR4" s="1"/>
      <c r="HS4" s="1"/>
      <c r="HT4" s="1"/>
      <c r="HU4" s="1"/>
    </row>
    <row r="5" spans="1:229" ht="15"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7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
      <c r="HM5" s="1"/>
      <c r="HN5" s="1"/>
      <c r="HO5" s="1"/>
      <c r="HP5" s="1"/>
      <c r="HQ5" s="1"/>
      <c r="HR5" s="1"/>
      <c r="HS5" s="1"/>
      <c r="HT5" s="1"/>
      <c r="HU5" s="1"/>
    </row>
    <row r="6" spans="1:229" ht="15" x14ac:dyDescent="0.25">
      <c r="A6" s="556" t="s">
        <v>28</v>
      </c>
      <c r="B6" s="556"/>
      <c r="C6" s="556"/>
      <c r="D6" s="556"/>
      <c r="E6" s="556"/>
      <c r="F6" s="556"/>
      <c r="G6" s="556"/>
      <c r="H6" s="556"/>
      <c r="I6" s="556"/>
      <c r="J6" s="556"/>
      <c r="K6" s="556"/>
      <c r="L6" s="556"/>
      <c r="M6" s="556"/>
      <c r="N6" s="556"/>
      <c r="O6" s="556"/>
      <c r="P6" s="556"/>
      <c r="Q6" s="556"/>
      <c r="R6" s="556"/>
      <c r="S6" s="556"/>
      <c r="T6" s="556"/>
      <c r="U6" s="556"/>
      <c r="V6" s="556"/>
      <c r="W6" s="556"/>
      <c r="X6" s="556"/>
      <c r="Y6" s="556"/>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6"/>
      <c r="BT6" s="556"/>
      <c r="BU6" s="556"/>
      <c r="BV6" s="556"/>
      <c r="BW6" s="556"/>
      <c r="BX6" s="556"/>
      <c r="BY6" s="556"/>
      <c r="BZ6" s="556"/>
      <c r="CA6" s="556"/>
      <c r="CB6" s="556"/>
      <c r="CC6" s="556"/>
      <c r="CD6" s="556"/>
      <c r="CE6" s="556"/>
      <c r="CF6" s="556"/>
      <c r="CG6" s="556"/>
      <c r="CH6" s="556"/>
      <c r="CI6" s="556"/>
      <c r="CJ6" s="556"/>
      <c r="CK6" s="556"/>
      <c r="CL6" s="556"/>
      <c r="CM6" s="556"/>
      <c r="CN6" s="556"/>
      <c r="CO6" s="556"/>
      <c r="CP6" s="556"/>
      <c r="CQ6" s="556"/>
      <c r="CR6" s="556"/>
      <c r="CS6" s="556"/>
      <c r="CT6" s="556"/>
      <c r="CU6" s="556"/>
      <c r="CV6" s="556"/>
      <c r="CW6" s="556"/>
      <c r="CX6" s="556"/>
      <c r="CY6" s="556"/>
      <c r="CZ6" s="556"/>
      <c r="DA6" s="556"/>
      <c r="DB6" s="556"/>
      <c r="DC6" s="556"/>
      <c r="DD6" s="556"/>
      <c r="DE6" s="556"/>
      <c r="DF6" s="556"/>
      <c r="DG6" s="556"/>
      <c r="DH6" s="556"/>
      <c r="DI6" s="556"/>
      <c r="DJ6" s="556"/>
      <c r="DK6" s="556"/>
      <c r="DL6" s="556"/>
      <c r="DM6" s="556"/>
      <c r="DN6" s="556"/>
      <c r="DO6" s="556"/>
      <c r="DP6" s="556"/>
      <c r="DQ6" s="556"/>
      <c r="DR6" s="556"/>
      <c r="DS6" s="556"/>
      <c r="DT6" s="556"/>
      <c r="DU6" s="556"/>
      <c r="DV6" s="556"/>
      <c r="DW6" s="556"/>
      <c r="DX6" s="556"/>
      <c r="DY6" s="556"/>
      <c r="DZ6" s="556"/>
      <c r="EA6" s="556"/>
      <c r="EB6" s="556"/>
      <c r="EC6" s="556"/>
      <c r="ED6" s="55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146"/>
      <c r="GO6" s="146"/>
      <c r="GP6" s="146"/>
      <c r="GQ6" s="146"/>
      <c r="GR6" s="146"/>
      <c r="GS6" s="146"/>
      <c r="GT6" s="146"/>
      <c r="GU6" s="146"/>
      <c r="GV6" s="146"/>
      <c r="GW6" s="146"/>
      <c r="GX6" s="146"/>
      <c r="GY6" s="146"/>
      <c r="GZ6" s="146"/>
      <c r="HA6" s="146"/>
      <c r="HB6" s="146"/>
      <c r="HC6" s="146"/>
      <c r="HD6" s="146"/>
      <c r="HE6" s="146"/>
      <c r="HF6" s="146"/>
      <c r="HG6" s="146"/>
      <c r="HH6" s="146"/>
      <c r="HI6" s="146"/>
      <c r="HJ6" s="146"/>
      <c r="HK6" s="146"/>
      <c r="HL6" s="1"/>
      <c r="HM6" s="1"/>
      <c r="HN6" s="1"/>
      <c r="HO6" s="1"/>
      <c r="HP6" s="1"/>
      <c r="HQ6" s="1"/>
      <c r="HR6" s="1"/>
      <c r="HS6" s="1"/>
      <c r="HT6" s="1"/>
      <c r="HU6" s="1"/>
    </row>
    <row r="7" spans="1:229" x14ac:dyDescent="0.2">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4"/>
      <c r="HL7" s="13"/>
      <c r="HM7" s="13"/>
      <c r="HN7" s="13"/>
      <c r="HO7" s="13"/>
      <c r="HP7" s="13"/>
      <c r="HQ7" s="13"/>
      <c r="HR7" s="13"/>
      <c r="HS7" s="13"/>
      <c r="HT7" s="13"/>
      <c r="HU7" s="13"/>
    </row>
    <row r="8" spans="1:229" ht="12.75" customHeight="1" x14ac:dyDescent="0.2">
      <c r="A8" s="541" t="s">
        <v>2</v>
      </c>
      <c r="B8" s="542"/>
      <c r="C8" s="542"/>
      <c r="D8" s="542"/>
      <c r="E8" s="542"/>
      <c r="F8" s="542"/>
      <c r="G8" s="542"/>
      <c r="H8" s="542"/>
      <c r="I8" s="542"/>
      <c r="J8" s="542"/>
      <c r="K8" s="542"/>
      <c r="L8" s="542"/>
      <c r="M8" s="542"/>
      <c r="N8" s="542"/>
      <c r="O8" s="542"/>
      <c r="P8" s="542"/>
      <c r="Q8" s="542"/>
      <c r="R8" s="542"/>
      <c r="S8" s="542"/>
      <c r="T8" s="542"/>
      <c r="U8" s="542"/>
      <c r="V8" s="542"/>
      <c r="W8" s="542"/>
      <c r="X8" s="542"/>
      <c r="Y8" s="542"/>
      <c r="Z8" s="542"/>
      <c r="AA8" s="628" t="s">
        <v>102</v>
      </c>
      <c r="AB8" s="541" t="s">
        <v>4</v>
      </c>
      <c r="AC8" s="542"/>
      <c r="AD8" s="542"/>
      <c r="AE8" s="542"/>
      <c r="AF8" s="542"/>
      <c r="AG8" s="542"/>
      <c r="AH8" s="542"/>
      <c r="AI8" s="542"/>
      <c r="AJ8" s="542"/>
      <c r="AK8" s="542"/>
      <c r="AL8" s="542"/>
      <c r="AM8" s="542"/>
      <c r="AN8" s="542"/>
      <c r="AO8" s="543"/>
      <c r="AP8" s="541" t="s">
        <v>9</v>
      </c>
      <c r="AQ8" s="542"/>
      <c r="AR8" s="542"/>
      <c r="AS8" s="542"/>
      <c r="AT8" s="542"/>
      <c r="AU8" s="542"/>
      <c r="AV8" s="542"/>
      <c r="AW8" s="542"/>
      <c r="AX8" s="542"/>
      <c r="AY8" s="542"/>
      <c r="AZ8" s="542"/>
      <c r="BA8" s="542"/>
      <c r="BB8" s="542"/>
      <c r="BC8" s="542"/>
      <c r="BD8" s="542"/>
      <c r="BE8" s="542"/>
      <c r="BF8" s="542"/>
      <c r="BG8" s="542"/>
      <c r="BH8" s="542"/>
      <c r="BI8" s="542"/>
      <c r="BJ8" s="542"/>
      <c r="BK8" s="542"/>
      <c r="BL8" s="542"/>
      <c r="BM8" s="542"/>
      <c r="BN8" s="542"/>
      <c r="BO8" s="542"/>
      <c r="BP8" s="542"/>
      <c r="BQ8" s="542"/>
      <c r="BR8" s="542"/>
      <c r="BS8" s="542"/>
      <c r="BT8" s="542"/>
      <c r="BU8" s="542"/>
      <c r="BV8" s="542"/>
      <c r="BW8" s="542"/>
      <c r="BX8" s="542"/>
      <c r="BY8" s="543"/>
      <c r="BZ8" s="547" t="s">
        <v>14</v>
      </c>
      <c r="CA8" s="548"/>
      <c r="CB8" s="548"/>
      <c r="CC8" s="548"/>
      <c r="CD8" s="548"/>
      <c r="CE8" s="548"/>
      <c r="CF8" s="548"/>
      <c r="CG8" s="548"/>
      <c r="CH8" s="548"/>
      <c r="CI8" s="548"/>
      <c r="CJ8" s="548"/>
      <c r="CK8" s="548"/>
      <c r="CL8" s="548"/>
      <c r="CM8" s="548"/>
      <c r="CN8" s="548"/>
      <c r="CO8" s="548"/>
      <c r="CP8" s="548"/>
      <c r="CQ8" s="548"/>
      <c r="CR8" s="548"/>
      <c r="CS8" s="548"/>
      <c r="CT8" s="548"/>
      <c r="CU8" s="548"/>
      <c r="CV8" s="548"/>
      <c r="CW8" s="548"/>
      <c r="CX8" s="548"/>
      <c r="CY8" s="548"/>
      <c r="CZ8" s="548"/>
      <c r="DA8" s="548"/>
      <c r="DB8" s="548"/>
      <c r="DC8" s="548"/>
      <c r="DD8" s="548"/>
      <c r="DE8" s="548"/>
      <c r="DF8" s="548"/>
      <c r="DG8" s="548"/>
      <c r="DH8" s="548"/>
      <c r="DI8" s="548"/>
      <c r="DJ8" s="548"/>
      <c r="DK8" s="548"/>
      <c r="DL8" s="548"/>
      <c r="DM8" s="548"/>
      <c r="DN8" s="548"/>
      <c r="DO8" s="548"/>
      <c r="DP8" s="548"/>
      <c r="DQ8" s="548"/>
      <c r="DR8" s="548"/>
      <c r="DS8" s="548"/>
      <c r="DT8" s="548"/>
      <c r="DU8" s="548"/>
      <c r="DV8" s="548"/>
      <c r="DW8" s="548"/>
      <c r="DX8" s="548"/>
      <c r="DY8" s="548"/>
      <c r="DZ8" s="548"/>
      <c r="EA8" s="548"/>
      <c r="EB8" s="548"/>
      <c r="EC8" s="548"/>
      <c r="ED8" s="548"/>
      <c r="EE8" s="548"/>
      <c r="EF8" s="548"/>
      <c r="EG8" s="548"/>
      <c r="EH8" s="548"/>
      <c r="EI8" s="548"/>
      <c r="EJ8" s="548"/>
      <c r="EK8" s="548"/>
      <c r="EL8" s="548"/>
      <c r="EM8" s="548"/>
      <c r="EN8" s="548"/>
      <c r="EO8" s="548"/>
      <c r="EP8" s="548"/>
      <c r="EQ8" s="548"/>
      <c r="ER8" s="548"/>
      <c r="ES8" s="548"/>
      <c r="ET8" s="548"/>
      <c r="EU8" s="548"/>
      <c r="EV8" s="548"/>
      <c r="EW8" s="548"/>
      <c r="EX8" s="548"/>
      <c r="EY8" s="548"/>
      <c r="EZ8" s="548"/>
      <c r="FA8" s="548"/>
      <c r="FB8" s="548"/>
      <c r="FC8" s="548"/>
      <c r="FD8" s="548"/>
      <c r="FE8" s="548"/>
      <c r="FF8" s="548"/>
      <c r="FG8" s="548"/>
      <c r="FH8" s="548"/>
      <c r="FI8" s="548"/>
      <c r="FJ8" s="548"/>
      <c r="FK8" s="548"/>
      <c r="FL8" s="548"/>
      <c r="FM8" s="548"/>
      <c r="FN8" s="548"/>
      <c r="FO8" s="548"/>
      <c r="FP8" s="548"/>
      <c r="FQ8" s="548"/>
      <c r="FR8" s="548"/>
      <c r="FS8" s="548"/>
      <c r="FT8" s="549"/>
      <c r="FU8" s="541" t="s">
        <v>211</v>
      </c>
      <c r="FV8" s="542"/>
      <c r="FW8" s="542"/>
      <c r="FX8" s="542"/>
      <c r="FY8" s="542"/>
      <c r="FZ8" s="542"/>
      <c r="GA8" s="542"/>
      <c r="GB8" s="542"/>
      <c r="GC8" s="542"/>
      <c r="GD8" s="542"/>
      <c r="GE8" s="542"/>
      <c r="GF8" s="542"/>
      <c r="GG8" s="542"/>
      <c r="GH8" s="542"/>
      <c r="GI8" s="542"/>
      <c r="GJ8" s="542"/>
      <c r="GK8" s="542"/>
      <c r="GL8" s="542"/>
      <c r="GM8" s="542"/>
      <c r="GN8" s="542"/>
      <c r="GO8" s="542"/>
      <c r="GP8" s="542"/>
      <c r="GQ8" s="542"/>
      <c r="GR8" s="542"/>
      <c r="GS8" s="542"/>
      <c r="GT8" s="542"/>
      <c r="GU8" s="542"/>
      <c r="GV8" s="542"/>
      <c r="GW8" s="542"/>
      <c r="GX8" s="542"/>
      <c r="GY8" s="542"/>
      <c r="GZ8" s="542"/>
      <c r="HA8" s="542"/>
      <c r="HB8" s="542"/>
      <c r="HC8" s="542"/>
      <c r="HD8" s="543"/>
      <c r="HE8" s="10"/>
      <c r="HF8" s="10"/>
      <c r="HG8" s="10"/>
      <c r="HH8" s="10"/>
      <c r="HI8" s="10"/>
      <c r="HJ8" s="10"/>
      <c r="HK8" s="10"/>
      <c r="HL8" s="10"/>
      <c r="HM8" s="10"/>
      <c r="HN8" s="10"/>
      <c r="HO8"/>
      <c r="HP8"/>
      <c r="HQ8"/>
      <c r="HR8"/>
      <c r="HS8"/>
      <c r="HT8"/>
      <c r="HU8"/>
    </row>
    <row r="9" spans="1:229" ht="12.75" customHeight="1" x14ac:dyDescent="0.2">
      <c r="A9" s="544"/>
      <c r="B9" s="545"/>
      <c r="C9" s="545"/>
      <c r="D9" s="545"/>
      <c r="E9" s="545"/>
      <c r="F9" s="545"/>
      <c r="G9" s="545"/>
      <c r="H9" s="545"/>
      <c r="I9" s="545"/>
      <c r="J9" s="545"/>
      <c r="K9" s="545"/>
      <c r="L9" s="545"/>
      <c r="M9" s="545"/>
      <c r="N9" s="545"/>
      <c r="O9" s="545"/>
      <c r="P9" s="545"/>
      <c r="Q9" s="545"/>
      <c r="R9" s="545"/>
      <c r="S9" s="545"/>
      <c r="T9" s="545"/>
      <c r="U9" s="545"/>
      <c r="V9" s="545"/>
      <c r="W9" s="545"/>
      <c r="X9" s="545"/>
      <c r="Y9" s="545"/>
      <c r="Z9" s="545"/>
      <c r="AA9" s="629"/>
      <c r="AB9" s="544"/>
      <c r="AC9" s="545"/>
      <c r="AD9" s="545"/>
      <c r="AE9" s="545"/>
      <c r="AF9" s="545"/>
      <c r="AG9" s="545"/>
      <c r="AH9" s="545"/>
      <c r="AI9" s="545"/>
      <c r="AJ9" s="545"/>
      <c r="AK9" s="545"/>
      <c r="AL9" s="545"/>
      <c r="AM9" s="545"/>
      <c r="AN9" s="545"/>
      <c r="AO9" s="546"/>
      <c r="AP9" s="541" t="s">
        <v>197</v>
      </c>
      <c r="AQ9" s="542"/>
      <c r="AR9" s="542"/>
      <c r="AS9" s="542"/>
      <c r="AT9" s="542"/>
      <c r="AU9" s="542"/>
      <c r="AV9" s="542"/>
      <c r="AW9" s="542"/>
      <c r="AX9" s="542"/>
      <c r="AY9" s="542"/>
      <c r="AZ9" s="542"/>
      <c r="BA9" s="542"/>
      <c r="BB9" s="542"/>
      <c r="BC9" s="542"/>
      <c r="BD9" s="542"/>
      <c r="BE9" s="542"/>
      <c r="BF9" s="543"/>
      <c r="BG9" s="541" t="s">
        <v>198</v>
      </c>
      <c r="BH9" s="542"/>
      <c r="BI9" s="542"/>
      <c r="BJ9" s="542"/>
      <c r="BK9" s="542"/>
      <c r="BL9" s="542"/>
      <c r="BM9" s="542"/>
      <c r="BN9" s="542"/>
      <c r="BO9" s="542"/>
      <c r="BP9" s="542"/>
      <c r="BQ9" s="542"/>
      <c r="BR9" s="542"/>
      <c r="BS9" s="542"/>
      <c r="BT9" s="542"/>
      <c r="BU9" s="542"/>
      <c r="BV9" s="542"/>
      <c r="BW9" s="542"/>
      <c r="BX9" s="542"/>
      <c r="BY9" s="543"/>
      <c r="BZ9" s="541" t="s">
        <v>11</v>
      </c>
      <c r="CA9" s="542"/>
      <c r="CB9" s="542"/>
      <c r="CC9" s="542"/>
      <c r="CD9" s="542"/>
      <c r="CE9" s="542"/>
      <c r="CF9" s="542"/>
      <c r="CG9" s="542"/>
      <c r="CH9" s="542"/>
      <c r="CI9" s="542"/>
      <c r="CJ9" s="542"/>
      <c r="CK9" s="542"/>
      <c r="CL9" s="542"/>
      <c r="CM9" s="542"/>
      <c r="CN9" s="543"/>
      <c r="CO9" s="547" t="s">
        <v>31</v>
      </c>
      <c r="CP9" s="548"/>
      <c r="CQ9" s="548"/>
      <c r="CR9" s="548"/>
      <c r="CS9" s="548"/>
      <c r="CT9" s="548"/>
      <c r="CU9" s="548"/>
      <c r="CV9" s="548"/>
      <c r="CW9" s="548"/>
      <c r="CX9" s="548"/>
      <c r="CY9" s="548"/>
      <c r="CZ9" s="548"/>
      <c r="DA9" s="548"/>
      <c r="DB9" s="548"/>
      <c r="DC9" s="548"/>
      <c r="DD9" s="548"/>
      <c r="DE9" s="548"/>
      <c r="DF9" s="548"/>
      <c r="DG9" s="548"/>
      <c r="DH9" s="548"/>
      <c r="DI9" s="548"/>
      <c r="DJ9" s="548"/>
      <c r="DK9" s="548"/>
      <c r="DL9" s="548"/>
      <c r="DM9" s="548"/>
      <c r="DN9" s="548"/>
      <c r="DO9" s="548"/>
      <c r="DP9" s="548"/>
      <c r="DQ9" s="548"/>
      <c r="DR9" s="548"/>
      <c r="DS9" s="548"/>
      <c r="DT9" s="548"/>
      <c r="DU9" s="548"/>
      <c r="DV9" s="549"/>
      <c r="DW9" s="541" t="s">
        <v>200</v>
      </c>
      <c r="DX9" s="542"/>
      <c r="DY9" s="542"/>
      <c r="DZ9" s="542"/>
      <c r="EA9" s="542"/>
      <c r="EB9" s="542"/>
      <c r="EC9" s="542"/>
      <c r="ED9" s="542"/>
      <c r="EE9" s="542"/>
      <c r="EF9" s="542"/>
      <c r="EG9" s="542"/>
      <c r="EH9" s="542"/>
      <c r="EI9" s="542"/>
      <c r="EJ9" s="542"/>
      <c r="EK9" s="542"/>
      <c r="EL9" s="542"/>
      <c r="EM9" s="542"/>
      <c r="EN9" s="542"/>
      <c r="EO9" s="543"/>
      <c r="EP9" s="547" t="s">
        <v>13</v>
      </c>
      <c r="EQ9" s="548"/>
      <c r="ER9" s="548"/>
      <c r="ES9" s="548"/>
      <c r="ET9" s="548"/>
      <c r="EU9" s="548"/>
      <c r="EV9" s="548"/>
      <c r="EW9" s="548"/>
      <c r="EX9" s="548"/>
      <c r="EY9" s="548"/>
      <c r="EZ9" s="548"/>
      <c r="FA9" s="548"/>
      <c r="FB9" s="548"/>
      <c r="FC9" s="548"/>
      <c r="FD9" s="548"/>
      <c r="FE9" s="548"/>
      <c r="FF9" s="548"/>
      <c r="FG9" s="548"/>
      <c r="FH9" s="548"/>
      <c r="FI9" s="548"/>
      <c r="FJ9" s="548"/>
      <c r="FK9" s="548"/>
      <c r="FL9" s="548"/>
      <c r="FM9" s="548"/>
      <c r="FN9" s="548"/>
      <c r="FO9" s="548"/>
      <c r="FP9" s="548"/>
      <c r="FQ9" s="548"/>
      <c r="FR9" s="548"/>
      <c r="FS9" s="548"/>
      <c r="FT9" s="548"/>
      <c r="FU9" s="541" t="s">
        <v>201</v>
      </c>
      <c r="FV9" s="542"/>
      <c r="FW9" s="542"/>
      <c r="FX9" s="542"/>
      <c r="FY9" s="542"/>
      <c r="FZ9" s="542"/>
      <c r="GA9" s="542"/>
      <c r="GB9" s="542"/>
      <c r="GC9" s="542"/>
      <c r="GD9" s="542"/>
      <c r="GE9" s="542"/>
      <c r="GF9" s="542"/>
      <c r="GG9" s="542"/>
      <c r="GH9" s="542"/>
      <c r="GI9" s="542"/>
      <c r="GJ9" s="543"/>
      <c r="GK9" s="541" t="s">
        <v>198</v>
      </c>
      <c r="GL9" s="542"/>
      <c r="GM9" s="542"/>
      <c r="GN9" s="542"/>
      <c r="GO9" s="542"/>
      <c r="GP9" s="542"/>
      <c r="GQ9" s="542"/>
      <c r="GR9" s="542"/>
      <c r="GS9" s="542"/>
      <c r="GT9" s="542"/>
      <c r="GU9" s="542"/>
      <c r="GV9" s="542"/>
      <c r="GW9" s="542"/>
      <c r="GX9" s="542"/>
      <c r="GY9" s="542"/>
      <c r="GZ9" s="542"/>
      <c r="HA9" s="542"/>
      <c r="HB9" s="542"/>
      <c r="HC9" s="542"/>
      <c r="HD9" s="543"/>
      <c r="HE9" s="10"/>
      <c r="HF9" s="10"/>
      <c r="HG9" s="10"/>
      <c r="HH9" s="10"/>
      <c r="HI9" s="10"/>
      <c r="HJ9" s="10"/>
      <c r="HK9" s="10"/>
      <c r="HL9" s="10"/>
      <c r="HM9" s="10"/>
      <c r="HN9" s="10"/>
      <c r="HO9"/>
      <c r="HP9"/>
      <c r="HQ9"/>
      <c r="HR9"/>
      <c r="HS9"/>
      <c r="HT9"/>
      <c r="HU9"/>
    </row>
    <row r="10" spans="1:229" ht="48" customHeight="1" x14ac:dyDescent="0.2">
      <c r="A10" s="544"/>
      <c r="B10" s="545"/>
      <c r="C10" s="545"/>
      <c r="D10" s="545"/>
      <c r="E10" s="545"/>
      <c r="F10" s="545"/>
      <c r="G10" s="545"/>
      <c r="H10" s="545"/>
      <c r="I10" s="545"/>
      <c r="J10" s="545"/>
      <c r="K10" s="545"/>
      <c r="L10" s="545"/>
      <c r="M10" s="545"/>
      <c r="N10" s="545"/>
      <c r="O10" s="545"/>
      <c r="P10" s="545"/>
      <c r="Q10" s="545"/>
      <c r="R10" s="545"/>
      <c r="S10" s="545"/>
      <c r="T10" s="545"/>
      <c r="U10" s="545"/>
      <c r="V10" s="545"/>
      <c r="W10" s="545"/>
      <c r="X10" s="545"/>
      <c r="Y10" s="545"/>
      <c r="Z10" s="545"/>
      <c r="AA10" s="629"/>
      <c r="AB10" s="592"/>
      <c r="AC10" s="593"/>
      <c r="AD10" s="593"/>
      <c r="AE10" s="593"/>
      <c r="AF10" s="593"/>
      <c r="AG10" s="593"/>
      <c r="AH10" s="593"/>
      <c r="AI10" s="593"/>
      <c r="AJ10" s="593"/>
      <c r="AK10" s="593"/>
      <c r="AL10" s="593"/>
      <c r="AM10" s="593"/>
      <c r="AN10" s="593"/>
      <c r="AO10" s="594"/>
      <c r="AP10" s="544"/>
      <c r="AQ10" s="545"/>
      <c r="AR10" s="545"/>
      <c r="AS10" s="545"/>
      <c r="AT10" s="545"/>
      <c r="AU10" s="545"/>
      <c r="AV10" s="545"/>
      <c r="AW10" s="545"/>
      <c r="AX10" s="545"/>
      <c r="AY10" s="545"/>
      <c r="AZ10" s="545"/>
      <c r="BA10" s="545"/>
      <c r="BB10" s="545"/>
      <c r="BC10" s="545"/>
      <c r="BD10" s="545"/>
      <c r="BE10" s="545"/>
      <c r="BF10" s="546"/>
      <c r="BG10" s="544"/>
      <c r="BH10" s="545"/>
      <c r="BI10" s="545"/>
      <c r="BJ10" s="545"/>
      <c r="BK10" s="545"/>
      <c r="BL10" s="545"/>
      <c r="BM10" s="545"/>
      <c r="BN10" s="545"/>
      <c r="BO10" s="545"/>
      <c r="BP10" s="545"/>
      <c r="BQ10" s="545"/>
      <c r="BR10" s="545"/>
      <c r="BS10" s="545"/>
      <c r="BT10" s="545"/>
      <c r="BU10" s="545"/>
      <c r="BV10" s="545"/>
      <c r="BW10" s="545"/>
      <c r="BX10" s="545"/>
      <c r="BY10" s="546"/>
      <c r="BZ10" s="592"/>
      <c r="CA10" s="593"/>
      <c r="CB10" s="593"/>
      <c r="CC10" s="593"/>
      <c r="CD10" s="593"/>
      <c r="CE10" s="593"/>
      <c r="CF10" s="593"/>
      <c r="CG10" s="593"/>
      <c r="CH10" s="593"/>
      <c r="CI10" s="593"/>
      <c r="CJ10" s="593"/>
      <c r="CK10" s="593"/>
      <c r="CL10" s="593"/>
      <c r="CM10" s="593"/>
      <c r="CN10" s="594"/>
      <c r="CO10" s="547" t="s">
        <v>199</v>
      </c>
      <c r="CP10" s="548"/>
      <c r="CQ10" s="548"/>
      <c r="CR10" s="548"/>
      <c r="CS10" s="548"/>
      <c r="CT10" s="548"/>
      <c r="CU10" s="548"/>
      <c r="CV10" s="548"/>
      <c r="CW10" s="548"/>
      <c r="CX10" s="548"/>
      <c r="CY10" s="548"/>
      <c r="CZ10" s="548"/>
      <c r="DA10" s="548"/>
      <c r="DB10" s="548"/>
      <c r="DC10" s="548"/>
      <c r="DD10" s="548"/>
      <c r="DE10" s="548"/>
      <c r="DF10" s="549"/>
      <c r="DG10" s="541" t="s">
        <v>198</v>
      </c>
      <c r="DH10" s="542"/>
      <c r="DI10" s="542"/>
      <c r="DJ10" s="542"/>
      <c r="DK10" s="542"/>
      <c r="DL10" s="542"/>
      <c r="DM10" s="542"/>
      <c r="DN10" s="542"/>
      <c r="DO10" s="542"/>
      <c r="DP10" s="542"/>
      <c r="DQ10" s="542"/>
      <c r="DR10" s="542"/>
      <c r="DS10" s="542"/>
      <c r="DT10" s="542"/>
      <c r="DU10" s="542"/>
      <c r="DV10" s="543"/>
      <c r="DW10" s="544"/>
      <c r="DX10" s="545"/>
      <c r="DY10" s="545"/>
      <c r="DZ10" s="545"/>
      <c r="EA10" s="545"/>
      <c r="EB10" s="545"/>
      <c r="EC10" s="545"/>
      <c r="ED10" s="545"/>
      <c r="EE10" s="545"/>
      <c r="EF10" s="545"/>
      <c r="EG10" s="545"/>
      <c r="EH10" s="545"/>
      <c r="EI10" s="545"/>
      <c r="EJ10" s="545"/>
      <c r="EK10" s="545"/>
      <c r="EL10" s="545"/>
      <c r="EM10" s="545"/>
      <c r="EN10" s="545"/>
      <c r="EO10" s="546"/>
      <c r="EP10" s="541" t="s">
        <v>197</v>
      </c>
      <c r="EQ10" s="542"/>
      <c r="ER10" s="542"/>
      <c r="ES10" s="542"/>
      <c r="ET10" s="542"/>
      <c r="EU10" s="542"/>
      <c r="EV10" s="542"/>
      <c r="EW10" s="542"/>
      <c r="EX10" s="542"/>
      <c r="EY10" s="542"/>
      <c r="EZ10" s="542"/>
      <c r="FA10" s="542"/>
      <c r="FB10" s="542"/>
      <c r="FC10" s="542"/>
      <c r="FD10" s="543"/>
      <c r="FE10" s="541" t="s">
        <v>198</v>
      </c>
      <c r="FF10" s="542"/>
      <c r="FG10" s="542"/>
      <c r="FH10" s="542"/>
      <c r="FI10" s="542"/>
      <c r="FJ10" s="542"/>
      <c r="FK10" s="542"/>
      <c r="FL10" s="542"/>
      <c r="FM10" s="542"/>
      <c r="FN10" s="542"/>
      <c r="FO10" s="542"/>
      <c r="FP10" s="542"/>
      <c r="FQ10" s="542"/>
      <c r="FR10" s="542"/>
      <c r="FS10" s="542"/>
      <c r="FT10" s="542"/>
      <c r="FU10" s="544"/>
      <c r="FV10" s="545"/>
      <c r="FW10" s="545"/>
      <c r="FX10" s="545"/>
      <c r="FY10" s="545"/>
      <c r="FZ10" s="545"/>
      <c r="GA10" s="545"/>
      <c r="GB10" s="545"/>
      <c r="GC10" s="545"/>
      <c r="GD10" s="545"/>
      <c r="GE10" s="545"/>
      <c r="GF10" s="545"/>
      <c r="GG10" s="545"/>
      <c r="GH10" s="545"/>
      <c r="GI10" s="545"/>
      <c r="GJ10" s="546"/>
      <c r="GK10" s="544"/>
      <c r="GL10" s="545"/>
      <c r="GM10" s="545"/>
      <c r="GN10" s="545"/>
      <c r="GO10" s="545"/>
      <c r="GP10" s="545"/>
      <c r="GQ10" s="545"/>
      <c r="GR10" s="545"/>
      <c r="GS10" s="545"/>
      <c r="GT10" s="545"/>
      <c r="GU10" s="545"/>
      <c r="GV10" s="545"/>
      <c r="GW10" s="545"/>
      <c r="GX10" s="545"/>
      <c r="GY10" s="545"/>
      <c r="GZ10" s="545"/>
      <c r="HA10" s="545"/>
      <c r="HB10" s="545"/>
      <c r="HC10" s="545"/>
      <c r="HD10" s="546"/>
      <c r="HE10" s="10"/>
      <c r="HF10" s="10"/>
      <c r="HG10" s="10"/>
      <c r="HH10" s="10"/>
      <c r="HI10" s="10"/>
      <c r="HJ10" s="10"/>
      <c r="HK10" s="10"/>
      <c r="HL10" s="10"/>
      <c r="HM10" s="10"/>
      <c r="HN10" s="10"/>
      <c r="HO10"/>
      <c r="HP10"/>
      <c r="HQ10"/>
      <c r="HR10"/>
      <c r="HS10"/>
      <c r="HT10"/>
      <c r="HU10"/>
    </row>
    <row r="11" spans="1:229" ht="13.5" thickBot="1" x14ac:dyDescent="0.25">
      <c r="A11" s="547">
        <v>1</v>
      </c>
      <c r="B11" s="548"/>
      <c r="C11" s="548"/>
      <c r="D11" s="548"/>
      <c r="E11" s="548"/>
      <c r="F11" s="548"/>
      <c r="G11" s="548"/>
      <c r="H11" s="548"/>
      <c r="I11" s="548"/>
      <c r="J11" s="548"/>
      <c r="K11" s="548"/>
      <c r="L11" s="548"/>
      <c r="M11" s="548"/>
      <c r="N11" s="548"/>
      <c r="O11" s="548"/>
      <c r="P11" s="548"/>
      <c r="Q11" s="548"/>
      <c r="R11" s="548"/>
      <c r="S11" s="548"/>
      <c r="T11" s="548"/>
      <c r="U11" s="548"/>
      <c r="V11" s="548"/>
      <c r="W11" s="548"/>
      <c r="X11" s="548"/>
      <c r="Y11" s="548"/>
      <c r="Z11" s="549"/>
      <c r="AA11" s="38">
        <v>2</v>
      </c>
      <c r="AB11" s="547">
        <v>3</v>
      </c>
      <c r="AC11" s="548"/>
      <c r="AD11" s="548"/>
      <c r="AE11" s="548"/>
      <c r="AF11" s="548"/>
      <c r="AG11" s="548"/>
      <c r="AH11" s="548"/>
      <c r="AI11" s="548"/>
      <c r="AJ11" s="548"/>
      <c r="AK11" s="548"/>
      <c r="AL11" s="548"/>
      <c r="AM11" s="548"/>
      <c r="AN11" s="548"/>
      <c r="AO11" s="549"/>
      <c r="AP11" s="542">
        <v>4</v>
      </c>
      <c r="AQ11" s="542"/>
      <c r="AR11" s="542"/>
      <c r="AS11" s="542"/>
      <c r="AT11" s="542"/>
      <c r="AU11" s="542"/>
      <c r="AV11" s="542"/>
      <c r="AW11" s="542"/>
      <c r="AX11" s="542"/>
      <c r="AY11" s="542"/>
      <c r="AZ11" s="542"/>
      <c r="BA11" s="542"/>
      <c r="BB11" s="542"/>
      <c r="BC11" s="542"/>
      <c r="BD11" s="542"/>
      <c r="BE11" s="542"/>
      <c r="BF11" s="543"/>
      <c r="BG11" s="541">
        <v>5</v>
      </c>
      <c r="BH11" s="542"/>
      <c r="BI11" s="542"/>
      <c r="BJ11" s="542"/>
      <c r="BK11" s="542"/>
      <c r="BL11" s="542"/>
      <c r="BM11" s="542"/>
      <c r="BN11" s="542"/>
      <c r="BO11" s="542"/>
      <c r="BP11" s="542"/>
      <c r="BQ11" s="542"/>
      <c r="BR11" s="542"/>
      <c r="BS11" s="542"/>
      <c r="BT11" s="542"/>
      <c r="BU11" s="542"/>
      <c r="BV11" s="542"/>
      <c r="BW11" s="542"/>
      <c r="BX11" s="542"/>
      <c r="BY11" s="543"/>
      <c r="BZ11" s="534">
        <v>6</v>
      </c>
      <c r="CA11" s="535"/>
      <c r="CB11" s="535"/>
      <c r="CC11" s="535"/>
      <c r="CD11" s="535"/>
      <c r="CE11" s="535"/>
      <c r="CF11" s="535"/>
      <c r="CG11" s="535"/>
      <c r="CH11" s="535"/>
      <c r="CI11" s="535"/>
      <c r="CJ11" s="535"/>
      <c r="CK11" s="535"/>
      <c r="CL11" s="535"/>
      <c r="CM11" s="535"/>
      <c r="CN11" s="536"/>
      <c r="CO11" s="534">
        <v>7</v>
      </c>
      <c r="CP11" s="535"/>
      <c r="CQ11" s="535"/>
      <c r="CR11" s="535"/>
      <c r="CS11" s="535"/>
      <c r="CT11" s="535"/>
      <c r="CU11" s="535"/>
      <c r="CV11" s="535"/>
      <c r="CW11" s="535"/>
      <c r="CX11" s="535"/>
      <c r="CY11" s="535"/>
      <c r="CZ11" s="535"/>
      <c r="DA11" s="535"/>
      <c r="DB11" s="535"/>
      <c r="DC11" s="535"/>
      <c r="DD11" s="535"/>
      <c r="DE11" s="535"/>
      <c r="DF11" s="536"/>
      <c r="DG11" s="541">
        <v>8</v>
      </c>
      <c r="DH11" s="542"/>
      <c r="DI11" s="542"/>
      <c r="DJ11" s="542"/>
      <c r="DK11" s="542"/>
      <c r="DL11" s="542"/>
      <c r="DM11" s="542"/>
      <c r="DN11" s="542"/>
      <c r="DO11" s="542"/>
      <c r="DP11" s="542"/>
      <c r="DQ11" s="542"/>
      <c r="DR11" s="542"/>
      <c r="DS11" s="542"/>
      <c r="DT11" s="542"/>
      <c r="DU11" s="542"/>
      <c r="DV11" s="543"/>
      <c r="DW11" s="534">
        <v>9</v>
      </c>
      <c r="DX11" s="535"/>
      <c r="DY11" s="535"/>
      <c r="DZ11" s="535"/>
      <c r="EA11" s="535"/>
      <c r="EB11" s="535"/>
      <c r="EC11" s="535"/>
      <c r="ED11" s="535"/>
      <c r="EE11" s="535"/>
      <c r="EF11" s="535"/>
      <c r="EG11" s="535"/>
      <c r="EH11" s="535"/>
      <c r="EI11" s="535"/>
      <c r="EJ11" s="535"/>
      <c r="EK11" s="535"/>
      <c r="EL11" s="535"/>
      <c r="EM11" s="535"/>
      <c r="EN11" s="535"/>
      <c r="EO11" s="536"/>
      <c r="EP11" s="534">
        <v>10</v>
      </c>
      <c r="EQ11" s="535"/>
      <c r="ER11" s="535"/>
      <c r="ES11" s="535"/>
      <c r="ET11" s="535"/>
      <c r="EU11" s="535"/>
      <c r="EV11" s="535"/>
      <c r="EW11" s="535"/>
      <c r="EX11" s="535"/>
      <c r="EY11" s="535"/>
      <c r="EZ11" s="535"/>
      <c r="FA11" s="535"/>
      <c r="FB11" s="535"/>
      <c r="FC11" s="535"/>
      <c r="FD11" s="536"/>
      <c r="FE11" s="534">
        <v>11</v>
      </c>
      <c r="FF11" s="535"/>
      <c r="FG11" s="535"/>
      <c r="FH11" s="535"/>
      <c r="FI11" s="535"/>
      <c r="FJ11" s="535"/>
      <c r="FK11" s="535"/>
      <c r="FL11" s="535"/>
      <c r="FM11" s="535"/>
      <c r="FN11" s="535"/>
      <c r="FO11" s="535"/>
      <c r="FP11" s="535"/>
      <c r="FQ11" s="535"/>
      <c r="FR11" s="535"/>
      <c r="FS11" s="535"/>
      <c r="FT11" s="536"/>
      <c r="FU11" s="534">
        <v>12</v>
      </c>
      <c r="FV11" s="535"/>
      <c r="FW11" s="535"/>
      <c r="FX11" s="535"/>
      <c r="FY11" s="535"/>
      <c r="FZ11" s="535"/>
      <c r="GA11" s="535"/>
      <c r="GB11" s="535"/>
      <c r="GC11" s="535"/>
      <c r="GD11" s="535"/>
      <c r="GE11" s="535"/>
      <c r="GF11" s="535"/>
      <c r="GG11" s="535"/>
      <c r="GH11" s="535"/>
      <c r="GI11" s="535"/>
      <c r="GJ11" s="536"/>
      <c r="GK11" s="534">
        <v>13</v>
      </c>
      <c r="GL11" s="535"/>
      <c r="GM11" s="535"/>
      <c r="GN11" s="535"/>
      <c r="GO11" s="535"/>
      <c r="GP11" s="535"/>
      <c r="GQ11" s="535"/>
      <c r="GR11" s="535"/>
      <c r="GS11" s="535"/>
      <c r="GT11" s="535"/>
      <c r="GU11" s="535"/>
      <c r="GV11" s="535"/>
      <c r="GW11" s="535"/>
      <c r="GX11" s="535"/>
      <c r="GY11" s="535"/>
      <c r="GZ11" s="535"/>
      <c r="HA11" s="535"/>
      <c r="HB11" s="535"/>
      <c r="HC11" s="535"/>
      <c r="HD11" s="536"/>
      <c r="HE11" s="10"/>
      <c r="HF11" s="10"/>
      <c r="HG11" s="10"/>
      <c r="HH11" s="10"/>
      <c r="HI11" s="10"/>
      <c r="HJ11" s="10"/>
      <c r="HK11" s="10"/>
      <c r="HL11" s="10"/>
      <c r="HM11" s="10"/>
      <c r="HN11" s="10"/>
      <c r="HO11"/>
      <c r="HP11"/>
      <c r="HQ11"/>
      <c r="HR11"/>
      <c r="HS11"/>
      <c r="HT11"/>
      <c r="HU11"/>
    </row>
    <row r="12" spans="1:229" s="138" customFormat="1" x14ac:dyDescent="0.2">
      <c r="A12" s="6"/>
      <c r="B12" s="632" t="s">
        <v>29</v>
      </c>
      <c r="C12" s="632"/>
      <c r="D12" s="632"/>
      <c r="E12" s="632"/>
      <c r="F12" s="632"/>
      <c r="G12" s="632"/>
      <c r="H12" s="632"/>
      <c r="I12" s="632"/>
      <c r="J12" s="632"/>
      <c r="K12" s="632"/>
      <c r="L12" s="632"/>
      <c r="M12" s="632"/>
      <c r="N12" s="632"/>
      <c r="O12" s="632"/>
      <c r="P12" s="632"/>
      <c r="Q12" s="632"/>
      <c r="R12" s="632"/>
      <c r="S12" s="632"/>
      <c r="T12" s="632"/>
      <c r="U12" s="632"/>
      <c r="V12" s="632"/>
      <c r="W12" s="632"/>
      <c r="X12" s="632"/>
      <c r="Y12" s="632"/>
      <c r="Z12" s="632"/>
      <c r="AA12" s="784">
        <v>5200</v>
      </c>
      <c r="AB12" s="676" t="s">
        <v>219</v>
      </c>
      <c r="AC12" s="677"/>
      <c r="AD12" s="677"/>
      <c r="AE12" s="677"/>
      <c r="AF12" s="677"/>
      <c r="AG12" s="677"/>
      <c r="AH12" s="677"/>
      <c r="AI12" s="677"/>
      <c r="AJ12" s="677"/>
      <c r="AK12" s="677"/>
      <c r="AL12" s="677"/>
      <c r="AM12" s="677"/>
      <c r="AN12" s="677"/>
      <c r="AO12" s="678"/>
      <c r="AP12" s="666">
        <v>34409166</v>
      </c>
      <c r="AQ12" s="649"/>
      <c r="AR12" s="649"/>
      <c r="AS12" s="649"/>
      <c r="AT12" s="649"/>
      <c r="AU12" s="649"/>
      <c r="AV12" s="649"/>
      <c r="AW12" s="649"/>
      <c r="AX12" s="649"/>
      <c r="AY12" s="649"/>
      <c r="AZ12" s="649"/>
      <c r="BA12" s="649"/>
      <c r="BB12" s="649"/>
      <c r="BC12" s="649"/>
      <c r="BD12" s="649"/>
      <c r="BE12" s="649"/>
      <c r="BF12" s="650"/>
      <c r="BG12" s="772" t="s">
        <v>6</v>
      </c>
      <c r="BH12" s="772"/>
      <c r="BI12" s="649">
        <v>10329574</v>
      </c>
      <c r="BJ12" s="649"/>
      <c r="BK12" s="649"/>
      <c r="BL12" s="649"/>
      <c r="BM12" s="649"/>
      <c r="BN12" s="649"/>
      <c r="BO12" s="649"/>
      <c r="BP12" s="649"/>
      <c r="BQ12" s="649"/>
      <c r="BR12" s="649"/>
      <c r="BS12" s="649"/>
      <c r="BT12" s="649"/>
      <c r="BU12" s="649"/>
      <c r="BV12" s="649"/>
      <c r="BW12" s="649"/>
      <c r="BX12" s="752" t="s">
        <v>7</v>
      </c>
      <c r="BY12" s="752"/>
      <c r="BZ12" s="648">
        <v>4731348</v>
      </c>
      <c r="CA12" s="649"/>
      <c r="CB12" s="649"/>
      <c r="CC12" s="649"/>
      <c r="CD12" s="649"/>
      <c r="CE12" s="649"/>
      <c r="CF12" s="649"/>
      <c r="CG12" s="649"/>
      <c r="CH12" s="649"/>
      <c r="CI12" s="649"/>
      <c r="CJ12" s="649"/>
      <c r="CK12" s="649"/>
      <c r="CL12" s="649"/>
      <c r="CM12" s="649"/>
      <c r="CN12" s="650"/>
      <c r="CO12" s="772" t="s">
        <v>6</v>
      </c>
      <c r="CP12" s="772"/>
      <c r="CQ12" s="649">
        <v>2672978</v>
      </c>
      <c r="CR12" s="649"/>
      <c r="CS12" s="649"/>
      <c r="CT12" s="649"/>
      <c r="CU12" s="649"/>
      <c r="CV12" s="649"/>
      <c r="CW12" s="649"/>
      <c r="CX12" s="649"/>
      <c r="CY12" s="649"/>
      <c r="CZ12" s="649"/>
      <c r="DA12" s="649"/>
      <c r="DB12" s="649"/>
      <c r="DC12" s="649"/>
      <c r="DD12" s="649"/>
      <c r="DE12" s="752" t="s">
        <v>7</v>
      </c>
      <c r="DF12" s="752"/>
      <c r="DG12" s="648">
        <v>1066854</v>
      </c>
      <c r="DH12" s="649"/>
      <c r="DI12" s="649"/>
      <c r="DJ12" s="649"/>
      <c r="DK12" s="649"/>
      <c r="DL12" s="649"/>
      <c r="DM12" s="649"/>
      <c r="DN12" s="649"/>
      <c r="DO12" s="649"/>
      <c r="DP12" s="649"/>
      <c r="DQ12" s="649"/>
      <c r="DR12" s="649"/>
      <c r="DS12" s="649"/>
      <c r="DT12" s="649"/>
      <c r="DU12" s="649"/>
      <c r="DV12" s="650"/>
      <c r="DW12" s="772" t="s">
        <v>6</v>
      </c>
      <c r="DX12" s="772"/>
      <c r="DY12" s="649">
        <v>2148011</v>
      </c>
      <c r="DZ12" s="649"/>
      <c r="EA12" s="649"/>
      <c r="EB12" s="649"/>
      <c r="EC12" s="649"/>
      <c r="ED12" s="649"/>
      <c r="EE12" s="649"/>
      <c r="EF12" s="649"/>
      <c r="EG12" s="649"/>
      <c r="EH12" s="649"/>
      <c r="EI12" s="649"/>
      <c r="EJ12" s="649"/>
      <c r="EK12" s="649"/>
      <c r="EL12" s="649"/>
      <c r="EM12" s="649"/>
      <c r="EN12" s="752" t="s">
        <v>7</v>
      </c>
      <c r="EO12" s="752"/>
      <c r="EP12" s="783"/>
      <c r="EQ12" s="783"/>
      <c r="ER12" s="783"/>
      <c r="ES12" s="783"/>
      <c r="ET12" s="783"/>
      <c r="EU12" s="783"/>
      <c r="EV12" s="783"/>
      <c r="EW12" s="783"/>
      <c r="EX12" s="783"/>
      <c r="EY12" s="783"/>
      <c r="EZ12" s="783"/>
      <c r="FA12" s="783"/>
      <c r="FB12" s="783"/>
      <c r="FC12" s="783"/>
      <c r="FD12" s="783"/>
      <c r="FE12" s="783"/>
      <c r="FF12" s="783"/>
      <c r="FG12" s="783"/>
      <c r="FH12" s="783"/>
      <c r="FI12" s="783"/>
      <c r="FJ12" s="783"/>
      <c r="FK12" s="783"/>
      <c r="FL12" s="783"/>
      <c r="FM12" s="783"/>
      <c r="FN12" s="783"/>
      <c r="FO12" s="783"/>
      <c r="FP12" s="783"/>
      <c r="FQ12" s="783"/>
      <c r="FR12" s="783"/>
      <c r="FS12" s="783"/>
      <c r="FT12" s="783"/>
      <c r="FU12" s="794">
        <f>+AP12+BZ12-CQ12</f>
        <v>36467536</v>
      </c>
      <c r="FV12" s="772"/>
      <c r="FW12" s="772"/>
      <c r="FX12" s="772"/>
      <c r="FY12" s="772"/>
      <c r="FZ12" s="772"/>
      <c r="GA12" s="772"/>
      <c r="GB12" s="772"/>
      <c r="GC12" s="772"/>
      <c r="GD12" s="772"/>
      <c r="GE12" s="772"/>
      <c r="GF12" s="772"/>
      <c r="GG12" s="772"/>
      <c r="GH12" s="772"/>
      <c r="GI12" s="772"/>
      <c r="GJ12" s="795"/>
      <c r="GK12" s="772" t="s">
        <v>6</v>
      </c>
      <c r="GL12" s="772"/>
      <c r="GM12" s="649">
        <v>11992172</v>
      </c>
      <c r="GN12" s="649"/>
      <c r="GO12" s="649"/>
      <c r="GP12" s="649"/>
      <c r="GQ12" s="649"/>
      <c r="GR12" s="649"/>
      <c r="GS12" s="649"/>
      <c r="GT12" s="649"/>
      <c r="GU12" s="649"/>
      <c r="GV12" s="649"/>
      <c r="GW12" s="649"/>
      <c r="GX12" s="649"/>
      <c r="GY12" s="649"/>
      <c r="GZ12" s="649"/>
      <c r="HA12" s="649"/>
      <c r="HB12" s="649"/>
      <c r="HC12" s="752" t="s">
        <v>7</v>
      </c>
      <c r="HD12" s="774"/>
      <c r="HE12" s="3"/>
      <c r="HF12" s="3"/>
      <c r="HG12" s="3"/>
      <c r="HH12" s="3"/>
      <c r="HI12" s="3"/>
      <c r="HJ12" s="3"/>
      <c r="HK12" s="3"/>
      <c r="HL12" s="3"/>
      <c r="HM12" s="3"/>
      <c r="HN12" s="3"/>
    </row>
    <row r="13" spans="1:229" s="138" customFormat="1" ht="5.25" customHeight="1" x14ac:dyDescent="0.2">
      <c r="A13" s="6"/>
      <c r="B13" s="632"/>
      <c r="C13" s="632"/>
      <c r="D13" s="632"/>
      <c r="E13" s="632"/>
      <c r="F13" s="632"/>
      <c r="G13" s="632"/>
      <c r="H13" s="632"/>
      <c r="I13" s="632"/>
      <c r="J13" s="632"/>
      <c r="K13" s="632"/>
      <c r="L13" s="632"/>
      <c r="M13" s="632"/>
      <c r="N13" s="632"/>
      <c r="O13" s="632"/>
      <c r="P13" s="632"/>
      <c r="Q13" s="632"/>
      <c r="R13" s="632"/>
      <c r="S13" s="632"/>
      <c r="T13" s="632"/>
      <c r="U13" s="632"/>
      <c r="V13" s="632"/>
      <c r="W13" s="632"/>
      <c r="X13" s="632"/>
      <c r="Y13" s="632"/>
      <c r="Z13" s="632"/>
      <c r="AA13" s="664"/>
      <c r="AB13" s="679"/>
      <c r="AC13" s="680"/>
      <c r="AD13" s="680"/>
      <c r="AE13" s="680"/>
      <c r="AF13" s="680"/>
      <c r="AG13" s="680"/>
      <c r="AH13" s="680"/>
      <c r="AI13" s="680"/>
      <c r="AJ13" s="680"/>
      <c r="AK13" s="680"/>
      <c r="AL13" s="680"/>
      <c r="AM13" s="680"/>
      <c r="AN13" s="680"/>
      <c r="AO13" s="681"/>
      <c r="AP13" s="661"/>
      <c r="AQ13" s="647"/>
      <c r="AR13" s="647"/>
      <c r="AS13" s="647"/>
      <c r="AT13" s="647"/>
      <c r="AU13" s="647"/>
      <c r="AV13" s="647"/>
      <c r="AW13" s="647"/>
      <c r="AX13" s="647"/>
      <c r="AY13" s="647"/>
      <c r="AZ13" s="647"/>
      <c r="BA13" s="647"/>
      <c r="BB13" s="647"/>
      <c r="BC13" s="647"/>
      <c r="BD13" s="647"/>
      <c r="BE13" s="647"/>
      <c r="BF13" s="651"/>
      <c r="BG13" s="703"/>
      <c r="BH13" s="703"/>
      <c r="BI13" s="773"/>
      <c r="BJ13" s="773"/>
      <c r="BK13" s="773"/>
      <c r="BL13" s="773"/>
      <c r="BM13" s="773"/>
      <c r="BN13" s="773"/>
      <c r="BO13" s="773"/>
      <c r="BP13" s="773"/>
      <c r="BQ13" s="773"/>
      <c r="BR13" s="773"/>
      <c r="BS13" s="773"/>
      <c r="BT13" s="773"/>
      <c r="BU13" s="773"/>
      <c r="BV13" s="773"/>
      <c r="BW13" s="773"/>
      <c r="BX13" s="702"/>
      <c r="BY13" s="702"/>
      <c r="BZ13" s="646"/>
      <c r="CA13" s="647"/>
      <c r="CB13" s="647"/>
      <c r="CC13" s="647"/>
      <c r="CD13" s="647"/>
      <c r="CE13" s="647"/>
      <c r="CF13" s="647"/>
      <c r="CG13" s="647"/>
      <c r="CH13" s="647"/>
      <c r="CI13" s="647"/>
      <c r="CJ13" s="647"/>
      <c r="CK13" s="647"/>
      <c r="CL13" s="647"/>
      <c r="CM13" s="647"/>
      <c r="CN13" s="651"/>
      <c r="CO13" s="703"/>
      <c r="CP13" s="703"/>
      <c r="CQ13" s="773"/>
      <c r="CR13" s="773"/>
      <c r="CS13" s="773"/>
      <c r="CT13" s="773"/>
      <c r="CU13" s="773"/>
      <c r="CV13" s="773"/>
      <c r="CW13" s="773"/>
      <c r="CX13" s="773"/>
      <c r="CY13" s="773"/>
      <c r="CZ13" s="773"/>
      <c r="DA13" s="773"/>
      <c r="DB13" s="773"/>
      <c r="DC13" s="773"/>
      <c r="DD13" s="773"/>
      <c r="DE13" s="702"/>
      <c r="DF13" s="702"/>
      <c r="DG13" s="646"/>
      <c r="DH13" s="647"/>
      <c r="DI13" s="647"/>
      <c r="DJ13" s="647"/>
      <c r="DK13" s="647"/>
      <c r="DL13" s="647"/>
      <c r="DM13" s="647"/>
      <c r="DN13" s="647"/>
      <c r="DO13" s="647"/>
      <c r="DP13" s="647"/>
      <c r="DQ13" s="647"/>
      <c r="DR13" s="647"/>
      <c r="DS13" s="647"/>
      <c r="DT13" s="647"/>
      <c r="DU13" s="647"/>
      <c r="DV13" s="651"/>
      <c r="DW13" s="703"/>
      <c r="DX13" s="703"/>
      <c r="DY13" s="773"/>
      <c r="DZ13" s="773"/>
      <c r="EA13" s="773"/>
      <c r="EB13" s="773"/>
      <c r="EC13" s="773"/>
      <c r="ED13" s="773"/>
      <c r="EE13" s="773"/>
      <c r="EF13" s="773"/>
      <c r="EG13" s="773"/>
      <c r="EH13" s="773"/>
      <c r="EI13" s="773"/>
      <c r="EJ13" s="773"/>
      <c r="EK13" s="773"/>
      <c r="EL13" s="773"/>
      <c r="EM13" s="773"/>
      <c r="EN13" s="702"/>
      <c r="EO13" s="702"/>
      <c r="EP13" s="778"/>
      <c r="EQ13" s="778"/>
      <c r="ER13" s="778"/>
      <c r="ES13" s="778"/>
      <c r="ET13" s="778"/>
      <c r="EU13" s="778"/>
      <c r="EV13" s="778"/>
      <c r="EW13" s="778"/>
      <c r="EX13" s="778"/>
      <c r="EY13" s="778"/>
      <c r="EZ13" s="778"/>
      <c r="FA13" s="778"/>
      <c r="FB13" s="778"/>
      <c r="FC13" s="778"/>
      <c r="FD13" s="778"/>
      <c r="FE13" s="778"/>
      <c r="FF13" s="778"/>
      <c r="FG13" s="778"/>
      <c r="FH13" s="778"/>
      <c r="FI13" s="778"/>
      <c r="FJ13" s="778"/>
      <c r="FK13" s="778"/>
      <c r="FL13" s="778"/>
      <c r="FM13" s="778"/>
      <c r="FN13" s="778"/>
      <c r="FO13" s="778"/>
      <c r="FP13" s="778"/>
      <c r="FQ13" s="778"/>
      <c r="FR13" s="778"/>
      <c r="FS13" s="778"/>
      <c r="FT13" s="778"/>
      <c r="FU13" s="796"/>
      <c r="FV13" s="716"/>
      <c r="FW13" s="716"/>
      <c r="FX13" s="716"/>
      <c r="FY13" s="716"/>
      <c r="FZ13" s="716"/>
      <c r="GA13" s="716"/>
      <c r="GB13" s="716"/>
      <c r="GC13" s="716"/>
      <c r="GD13" s="716"/>
      <c r="GE13" s="716"/>
      <c r="GF13" s="716"/>
      <c r="GG13" s="716"/>
      <c r="GH13" s="716"/>
      <c r="GI13" s="716"/>
      <c r="GJ13" s="717"/>
      <c r="GK13" s="703"/>
      <c r="GL13" s="703"/>
      <c r="GM13" s="773"/>
      <c r="GN13" s="773"/>
      <c r="GO13" s="773"/>
      <c r="GP13" s="773"/>
      <c r="GQ13" s="773"/>
      <c r="GR13" s="773"/>
      <c r="GS13" s="773"/>
      <c r="GT13" s="773"/>
      <c r="GU13" s="773"/>
      <c r="GV13" s="773"/>
      <c r="GW13" s="773"/>
      <c r="GX13" s="773"/>
      <c r="GY13" s="773"/>
      <c r="GZ13" s="773"/>
      <c r="HA13" s="773"/>
      <c r="HB13" s="773"/>
      <c r="HC13" s="702"/>
      <c r="HD13" s="775"/>
      <c r="HE13" s="3"/>
      <c r="HF13" s="3"/>
      <c r="HG13" s="3"/>
      <c r="HH13" s="3"/>
      <c r="HI13" s="3"/>
      <c r="HJ13" s="3"/>
      <c r="HK13" s="3"/>
      <c r="HL13" s="3"/>
      <c r="HM13" s="3"/>
      <c r="HN13" s="3"/>
    </row>
    <row r="14" spans="1:229" s="138" customFormat="1" x14ac:dyDescent="0.2">
      <c r="A14" s="6"/>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63">
        <v>5210</v>
      </c>
      <c r="AB14" s="676" t="s">
        <v>220</v>
      </c>
      <c r="AC14" s="677"/>
      <c r="AD14" s="677"/>
      <c r="AE14" s="677"/>
      <c r="AF14" s="677"/>
      <c r="AG14" s="677"/>
      <c r="AH14" s="677"/>
      <c r="AI14" s="677"/>
      <c r="AJ14" s="677"/>
      <c r="AK14" s="677"/>
      <c r="AL14" s="677"/>
      <c r="AM14" s="677"/>
      <c r="AN14" s="677"/>
      <c r="AO14" s="678"/>
      <c r="AP14" s="644">
        <v>33641647</v>
      </c>
      <c r="AQ14" s="636"/>
      <c r="AR14" s="636"/>
      <c r="AS14" s="636"/>
      <c r="AT14" s="636"/>
      <c r="AU14" s="636"/>
      <c r="AV14" s="636"/>
      <c r="AW14" s="636"/>
      <c r="AX14" s="636"/>
      <c r="AY14" s="636"/>
      <c r="AZ14" s="636"/>
      <c r="BA14" s="636"/>
      <c r="BB14" s="636"/>
      <c r="BC14" s="636"/>
      <c r="BD14" s="636"/>
      <c r="BE14" s="636"/>
      <c r="BF14" s="637"/>
      <c r="BG14" s="790" t="s">
        <v>6</v>
      </c>
      <c r="BH14" s="790"/>
      <c r="BI14" s="636">
        <v>8421405</v>
      </c>
      <c r="BJ14" s="636"/>
      <c r="BK14" s="636"/>
      <c r="BL14" s="636"/>
      <c r="BM14" s="636"/>
      <c r="BN14" s="636"/>
      <c r="BO14" s="636"/>
      <c r="BP14" s="636"/>
      <c r="BQ14" s="636"/>
      <c r="BR14" s="636"/>
      <c r="BS14" s="636"/>
      <c r="BT14" s="636"/>
      <c r="BU14" s="636"/>
      <c r="BV14" s="636"/>
      <c r="BW14" s="636"/>
      <c r="BX14" s="779" t="s">
        <v>7</v>
      </c>
      <c r="BY14" s="779"/>
      <c r="BZ14" s="640">
        <v>6816539</v>
      </c>
      <c r="CA14" s="636"/>
      <c r="CB14" s="636"/>
      <c r="CC14" s="636"/>
      <c r="CD14" s="636"/>
      <c r="CE14" s="636"/>
      <c r="CF14" s="636"/>
      <c r="CG14" s="636"/>
      <c r="CH14" s="636"/>
      <c r="CI14" s="636"/>
      <c r="CJ14" s="636"/>
      <c r="CK14" s="636"/>
      <c r="CL14" s="636"/>
      <c r="CM14" s="636"/>
      <c r="CN14" s="637"/>
      <c r="CO14" s="790" t="s">
        <v>6</v>
      </c>
      <c r="CP14" s="790"/>
      <c r="CQ14" s="636">
        <v>6049020</v>
      </c>
      <c r="CR14" s="636"/>
      <c r="CS14" s="636"/>
      <c r="CT14" s="636"/>
      <c r="CU14" s="636"/>
      <c r="CV14" s="636"/>
      <c r="CW14" s="636"/>
      <c r="CX14" s="636"/>
      <c r="CY14" s="636"/>
      <c r="CZ14" s="636"/>
      <c r="DA14" s="636"/>
      <c r="DB14" s="636"/>
      <c r="DC14" s="636"/>
      <c r="DD14" s="636"/>
      <c r="DE14" s="779" t="s">
        <v>7</v>
      </c>
      <c r="DF14" s="779"/>
      <c r="DG14" s="640">
        <v>1600923</v>
      </c>
      <c r="DH14" s="636"/>
      <c r="DI14" s="636"/>
      <c r="DJ14" s="636"/>
      <c r="DK14" s="636"/>
      <c r="DL14" s="636"/>
      <c r="DM14" s="636"/>
      <c r="DN14" s="636"/>
      <c r="DO14" s="636"/>
      <c r="DP14" s="636"/>
      <c r="DQ14" s="636"/>
      <c r="DR14" s="636"/>
      <c r="DS14" s="636"/>
      <c r="DT14" s="636"/>
      <c r="DU14" s="636"/>
      <c r="DV14" s="637"/>
      <c r="DW14" s="790" t="s">
        <v>6</v>
      </c>
      <c r="DX14" s="790"/>
      <c r="DY14" s="636">
        <v>1574577</v>
      </c>
      <c r="DZ14" s="636"/>
      <c r="EA14" s="636"/>
      <c r="EB14" s="636"/>
      <c r="EC14" s="636"/>
      <c r="ED14" s="636"/>
      <c r="EE14" s="636"/>
      <c r="EF14" s="636"/>
      <c r="EG14" s="636"/>
      <c r="EH14" s="636"/>
      <c r="EI14" s="636"/>
      <c r="EJ14" s="636"/>
      <c r="EK14" s="636"/>
      <c r="EL14" s="636"/>
      <c r="EM14" s="636"/>
      <c r="EN14" s="779" t="s">
        <v>7</v>
      </c>
      <c r="EO14" s="779"/>
      <c r="EP14" s="770"/>
      <c r="EQ14" s="770"/>
      <c r="ER14" s="770"/>
      <c r="ES14" s="770"/>
      <c r="ET14" s="770"/>
      <c r="EU14" s="770"/>
      <c r="EV14" s="770"/>
      <c r="EW14" s="770"/>
      <c r="EX14" s="770"/>
      <c r="EY14" s="770"/>
      <c r="EZ14" s="770"/>
      <c r="FA14" s="770"/>
      <c r="FB14" s="770"/>
      <c r="FC14" s="770"/>
      <c r="FD14" s="770"/>
      <c r="FE14" s="770"/>
      <c r="FF14" s="770"/>
      <c r="FG14" s="770"/>
      <c r="FH14" s="770"/>
      <c r="FI14" s="770"/>
      <c r="FJ14" s="770"/>
      <c r="FK14" s="770"/>
      <c r="FL14" s="770"/>
      <c r="FM14" s="770"/>
      <c r="FN14" s="770"/>
      <c r="FO14" s="770"/>
      <c r="FP14" s="770"/>
      <c r="FQ14" s="770"/>
      <c r="FR14" s="770"/>
      <c r="FS14" s="770"/>
      <c r="FT14" s="770"/>
      <c r="FU14" s="770">
        <f>+AP14+BZ14-CQ14</f>
        <v>34409166</v>
      </c>
      <c r="FV14" s="770"/>
      <c r="FW14" s="770"/>
      <c r="FX14" s="770"/>
      <c r="FY14" s="770"/>
      <c r="FZ14" s="770"/>
      <c r="GA14" s="770"/>
      <c r="GB14" s="770"/>
      <c r="GC14" s="770"/>
      <c r="GD14" s="770"/>
      <c r="GE14" s="770"/>
      <c r="GF14" s="770"/>
      <c r="GG14" s="770"/>
      <c r="GH14" s="770"/>
      <c r="GI14" s="770"/>
      <c r="GJ14" s="770"/>
      <c r="GK14" s="790" t="s">
        <v>6</v>
      </c>
      <c r="GL14" s="790"/>
      <c r="GM14" s="636">
        <v>10329574</v>
      </c>
      <c r="GN14" s="636"/>
      <c r="GO14" s="636"/>
      <c r="GP14" s="636"/>
      <c r="GQ14" s="636"/>
      <c r="GR14" s="636"/>
      <c r="GS14" s="636"/>
      <c r="GT14" s="636"/>
      <c r="GU14" s="636"/>
      <c r="GV14" s="636"/>
      <c r="GW14" s="636"/>
      <c r="GX14" s="636"/>
      <c r="GY14" s="636"/>
      <c r="GZ14" s="636"/>
      <c r="HA14" s="636"/>
      <c r="HB14" s="636"/>
      <c r="HC14" s="779" t="s">
        <v>7</v>
      </c>
      <c r="HD14" s="799"/>
      <c r="HE14" s="3"/>
      <c r="HF14" s="3"/>
      <c r="HG14" s="3"/>
      <c r="HH14" s="3"/>
      <c r="HI14" s="3"/>
      <c r="HJ14" s="3"/>
      <c r="HK14" s="3"/>
      <c r="HL14" s="3"/>
      <c r="HM14" s="3"/>
      <c r="HN14" s="3"/>
    </row>
    <row r="15" spans="1:229" s="138" customFormat="1" ht="5.25" customHeight="1" x14ac:dyDescent="0.2">
      <c r="A15" s="7"/>
      <c r="B15" s="634"/>
      <c r="C15" s="634"/>
      <c r="D15" s="634"/>
      <c r="E15" s="634"/>
      <c r="F15" s="634"/>
      <c r="G15" s="634"/>
      <c r="H15" s="634"/>
      <c r="I15" s="634"/>
      <c r="J15" s="634"/>
      <c r="K15" s="634"/>
      <c r="L15" s="634"/>
      <c r="M15" s="634"/>
      <c r="N15" s="634"/>
      <c r="O15" s="634"/>
      <c r="P15" s="634"/>
      <c r="Q15" s="634"/>
      <c r="R15" s="634"/>
      <c r="S15" s="634"/>
      <c r="T15" s="634"/>
      <c r="U15" s="634"/>
      <c r="V15" s="634"/>
      <c r="W15" s="634"/>
      <c r="X15" s="634"/>
      <c r="Y15" s="634"/>
      <c r="Z15" s="634"/>
      <c r="AA15" s="664"/>
      <c r="AB15" s="679"/>
      <c r="AC15" s="680"/>
      <c r="AD15" s="680"/>
      <c r="AE15" s="680"/>
      <c r="AF15" s="680"/>
      <c r="AG15" s="680"/>
      <c r="AH15" s="680"/>
      <c r="AI15" s="680"/>
      <c r="AJ15" s="680"/>
      <c r="AK15" s="680"/>
      <c r="AL15" s="680"/>
      <c r="AM15" s="680"/>
      <c r="AN15" s="680"/>
      <c r="AO15" s="681"/>
      <c r="AP15" s="809"/>
      <c r="AQ15" s="773"/>
      <c r="AR15" s="773"/>
      <c r="AS15" s="773"/>
      <c r="AT15" s="773"/>
      <c r="AU15" s="773"/>
      <c r="AV15" s="773"/>
      <c r="AW15" s="773"/>
      <c r="AX15" s="773"/>
      <c r="AY15" s="773"/>
      <c r="AZ15" s="773"/>
      <c r="BA15" s="773"/>
      <c r="BB15" s="773"/>
      <c r="BC15" s="773"/>
      <c r="BD15" s="773"/>
      <c r="BE15" s="773"/>
      <c r="BF15" s="793"/>
      <c r="BG15" s="703"/>
      <c r="BH15" s="703"/>
      <c r="BI15" s="773"/>
      <c r="BJ15" s="773"/>
      <c r="BK15" s="773"/>
      <c r="BL15" s="773"/>
      <c r="BM15" s="773"/>
      <c r="BN15" s="773"/>
      <c r="BO15" s="773"/>
      <c r="BP15" s="773"/>
      <c r="BQ15" s="773"/>
      <c r="BR15" s="773"/>
      <c r="BS15" s="773"/>
      <c r="BT15" s="773"/>
      <c r="BU15" s="773"/>
      <c r="BV15" s="773"/>
      <c r="BW15" s="773"/>
      <c r="BX15" s="702"/>
      <c r="BY15" s="702"/>
      <c r="BZ15" s="646"/>
      <c r="CA15" s="647"/>
      <c r="CB15" s="647"/>
      <c r="CC15" s="647"/>
      <c r="CD15" s="647"/>
      <c r="CE15" s="647"/>
      <c r="CF15" s="647"/>
      <c r="CG15" s="647"/>
      <c r="CH15" s="647"/>
      <c r="CI15" s="647"/>
      <c r="CJ15" s="647"/>
      <c r="CK15" s="647"/>
      <c r="CL15" s="647"/>
      <c r="CM15" s="647"/>
      <c r="CN15" s="651"/>
      <c r="CO15" s="703"/>
      <c r="CP15" s="703"/>
      <c r="CQ15" s="773"/>
      <c r="CR15" s="773"/>
      <c r="CS15" s="773"/>
      <c r="CT15" s="773"/>
      <c r="CU15" s="773"/>
      <c r="CV15" s="773"/>
      <c r="CW15" s="773"/>
      <c r="CX15" s="773"/>
      <c r="CY15" s="773"/>
      <c r="CZ15" s="773"/>
      <c r="DA15" s="773"/>
      <c r="DB15" s="773"/>
      <c r="DC15" s="773"/>
      <c r="DD15" s="773"/>
      <c r="DE15" s="702"/>
      <c r="DF15" s="702"/>
      <c r="DG15" s="792"/>
      <c r="DH15" s="773"/>
      <c r="DI15" s="773"/>
      <c r="DJ15" s="773"/>
      <c r="DK15" s="773"/>
      <c r="DL15" s="773"/>
      <c r="DM15" s="773"/>
      <c r="DN15" s="773"/>
      <c r="DO15" s="773"/>
      <c r="DP15" s="773"/>
      <c r="DQ15" s="773"/>
      <c r="DR15" s="773"/>
      <c r="DS15" s="773"/>
      <c r="DT15" s="773"/>
      <c r="DU15" s="773"/>
      <c r="DV15" s="793"/>
      <c r="DW15" s="703"/>
      <c r="DX15" s="703"/>
      <c r="DY15" s="773"/>
      <c r="DZ15" s="773"/>
      <c r="EA15" s="773"/>
      <c r="EB15" s="773"/>
      <c r="EC15" s="773"/>
      <c r="ED15" s="773"/>
      <c r="EE15" s="773"/>
      <c r="EF15" s="773"/>
      <c r="EG15" s="773"/>
      <c r="EH15" s="773"/>
      <c r="EI15" s="773"/>
      <c r="EJ15" s="773"/>
      <c r="EK15" s="773"/>
      <c r="EL15" s="773"/>
      <c r="EM15" s="773"/>
      <c r="EN15" s="702"/>
      <c r="EO15" s="702"/>
      <c r="EP15" s="771"/>
      <c r="EQ15" s="771"/>
      <c r="ER15" s="771"/>
      <c r="ES15" s="771"/>
      <c r="ET15" s="771"/>
      <c r="EU15" s="771"/>
      <c r="EV15" s="771"/>
      <c r="EW15" s="771"/>
      <c r="EX15" s="771"/>
      <c r="EY15" s="771"/>
      <c r="EZ15" s="771"/>
      <c r="FA15" s="771"/>
      <c r="FB15" s="771"/>
      <c r="FC15" s="771"/>
      <c r="FD15" s="771"/>
      <c r="FE15" s="771"/>
      <c r="FF15" s="771"/>
      <c r="FG15" s="771"/>
      <c r="FH15" s="771"/>
      <c r="FI15" s="771"/>
      <c r="FJ15" s="771"/>
      <c r="FK15" s="771"/>
      <c r="FL15" s="771"/>
      <c r="FM15" s="771"/>
      <c r="FN15" s="771"/>
      <c r="FO15" s="771"/>
      <c r="FP15" s="771"/>
      <c r="FQ15" s="771"/>
      <c r="FR15" s="771"/>
      <c r="FS15" s="771"/>
      <c r="FT15" s="771"/>
      <c r="FU15" s="778"/>
      <c r="FV15" s="778"/>
      <c r="FW15" s="778"/>
      <c r="FX15" s="778"/>
      <c r="FY15" s="778"/>
      <c r="FZ15" s="778"/>
      <c r="GA15" s="778"/>
      <c r="GB15" s="778"/>
      <c r="GC15" s="778"/>
      <c r="GD15" s="778"/>
      <c r="GE15" s="778"/>
      <c r="GF15" s="778"/>
      <c r="GG15" s="778"/>
      <c r="GH15" s="778"/>
      <c r="GI15" s="778"/>
      <c r="GJ15" s="778"/>
      <c r="GK15" s="703"/>
      <c r="GL15" s="703"/>
      <c r="GM15" s="773"/>
      <c r="GN15" s="773"/>
      <c r="GO15" s="773"/>
      <c r="GP15" s="773"/>
      <c r="GQ15" s="773"/>
      <c r="GR15" s="773"/>
      <c r="GS15" s="773"/>
      <c r="GT15" s="773"/>
      <c r="GU15" s="773"/>
      <c r="GV15" s="773"/>
      <c r="GW15" s="773"/>
      <c r="GX15" s="773"/>
      <c r="GY15" s="773"/>
      <c r="GZ15" s="773"/>
      <c r="HA15" s="773"/>
      <c r="HB15" s="773"/>
      <c r="HC15" s="702"/>
      <c r="HD15" s="775"/>
      <c r="HE15" s="3"/>
      <c r="HF15" s="3"/>
      <c r="HG15" s="3"/>
      <c r="HH15" s="3"/>
      <c r="HI15" s="3"/>
      <c r="HJ15" s="3"/>
      <c r="HK15" s="3"/>
      <c r="HL15" s="3"/>
      <c r="HM15" s="3"/>
      <c r="HN15" s="3"/>
    </row>
    <row r="16" spans="1:229" s="138" customFormat="1" x14ac:dyDescent="0.2">
      <c r="A16" s="5"/>
      <c r="B16" s="630" t="s">
        <v>30</v>
      </c>
      <c r="C16" s="630"/>
      <c r="D16" s="630"/>
      <c r="E16" s="630"/>
      <c r="F16" s="630"/>
      <c r="G16" s="630"/>
      <c r="H16" s="630"/>
      <c r="I16" s="630"/>
      <c r="J16" s="630"/>
      <c r="K16" s="630"/>
      <c r="L16" s="630"/>
      <c r="M16" s="630"/>
      <c r="N16" s="630"/>
      <c r="O16" s="630"/>
      <c r="P16" s="630"/>
      <c r="Q16" s="630"/>
      <c r="R16" s="630"/>
      <c r="S16" s="630"/>
      <c r="T16" s="630"/>
      <c r="U16" s="630"/>
      <c r="V16" s="630"/>
      <c r="W16" s="630"/>
      <c r="X16" s="630"/>
      <c r="Y16" s="630"/>
      <c r="Z16" s="630"/>
      <c r="AA16" s="663">
        <v>5220</v>
      </c>
      <c r="AB16" s="676" t="s">
        <v>219</v>
      </c>
      <c r="AC16" s="677"/>
      <c r="AD16" s="677"/>
      <c r="AE16" s="677"/>
      <c r="AF16" s="677"/>
      <c r="AG16" s="677"/>
      <c r="AH16" s="677"/>
      <c r="AI16" s="677"/>
      <c r="AJ16" s="677"/>
      <c r="AK16" s="677"/>
      <c r="AL16" s="677"/>
      <c r="AM16" s="677"/>
      <c r="AN16" s="677"/>
      <c r="AO16" s="678"/>
      <c r="AP16" s="644">
        <v>2953204</v>
      </c>
      <c r="AQ16" s="636"/>
      <c r="AR16" s="636"/>
      <c r="AS16" s="636"/>
      <c r="AT16" s="636"/>
      <c r="AU16" s="636"/>
      <c r="AV16" s="636"/>
      <c r="AW16" s="636"/>
      <c r="AX16" s="636"/>
      <c r="AY16" s="636"/>
      <c r="AZ16" s="636"/>
      <c r="BA16" s="636"/>
      <c r="BB16" s="636"/>
      <c r="BC16" s="636"/>
      <c r="BD16" s="636"/>
      <c r="BE16" s="636"/>
      <c r="BF16" s="637"/>
      <c r="BG16" s="790" t="s">
        <v>6</v>
      </c>
      <c r="BH16" s="790"/>
      <c r="BI16" s="636">
        <v>656090</v>
      </c>
      <c r="BJ16" s="636"/>
      <c r="BK16" s="636"/>
      <c r="BL16" s="636"/>
      <c r="BM16" s="636"/>
      <c r="BN16" s="636"/>
      <c r="BO16" s="636"/>
      <c r="BP16" s="636"/>
      <c r="BQ16" s="636"/>
      <c r="BR16" s="636"/>
      <c r="BS16" s="636"/>
      <c r="BT16" s="636"/>
      <c r="BU16" s="636"/>
      <c r="BV16" s="636"/>
      <c r="BW16" s="636"/>
      <c r="BX16" s="779" t="s">
        <v>7</v>
      </c>
      <c r="BY16" s="779"/>
      <c r="BZ16" s="640">
        <v>2055346</v>
      </c>
      <c r="CA16" s="636"/>
      <c r="CB16" s="636"/>
      <c r="CC16" s="636"/>
      <c r="CD16" s="636"/>
      <c r="CE16" s="636"/>
      <c r="CF16" s="636"/>
      <c r="CG16" s="636"/>
      <c r="CH16" s="636"/>
      <c r="CI16" s="636"/>
      <c r="CJ16" s="636"/>
      <c r="CK16" s="636"/>
      <c r="CL16" s="636"/>
      <c r="CM16" s="636"/>
      <c r="CN16" s="637"/>
      <c r="CO16" s="790" t="s">
        <v>6</v>
      </c>
      <c r="CP16" s="790"/>
      <c r="CQ16" s="636">
        <v>2747946</v>
      </c>
      <c r="CR16" s="636"/>
      <c r="CS16" s="636"/>
      <c r="CT16" s="636"/>
      <c r="CU16" s="636"/>
      <c r="CV16" s="636"/>
      <c r="CW16" s="636"/>
      <c r="CX16" s="636"/>
      <c r="CY16" s="636"/>
      <c r="CZ16" s="636"/>
      <c r="DA16" s="636"/>
      <c r="DB16" s="636"/>
      <c r="DC16" s="636"/>
      <c r="DD16" s="636"/>
      <c r="DE16" s="779" t="s">
        <v>7</v>
      </c>
      <c r="DF16" s="779"/>
      <c r="DG16" s="640">
        <v>583062</v>
      </c>
      <c r="DH16" s="636"/>
      <c r="DI16" s="636"/>
      <c r="DJ16" s="636"/>
      <c r="DK16" s="636"/>
      <c r="DL16" s="636"/>
      <c r="DM16" s="636"/>
      <c r="DN16" s="636"/>
      <c r="DO16" s="636"/>
      <c r="DP16" s="636"/>
      <c r="DQ16" s="636"/>
      <c r="DR16" s="636"/>
      <c r="DS16" s="636"/>
      <c r="DT16" s="636"/>
      <c r="DU16" s="636"/>
      <c r="DV16" s="637"/>
      <c r="DW16" s="790" t="s">
        <v>6</v>
      </c>
      <c r="DX16" s="790"/>
      <c r="DY16" s="636">
        <v>22707</v>
      </c>
      <c r="DZ16" s="636"/>
      <c r="EA16" s="636"/>
      <c r="EB16" s="636"/>
      <c r="EC16" s="636"/>
      <c r="ED16" s="636"/>
      <c r="EE16" s="636"/>
      <c r="EF16" s="636"/>
      <c r="EG16" s="636"/>
      <c r="EH16" s="636"/>
      <c r="EI16" s="636"/>
      <c r="EJ16" s="636"/>
      <c r="EK16" s="636"/>
      <c r="EL16" s="636"/>
      <c r="EM16" s="636"/>
      <c r="EN16" s="779" t="s">
        <v>7</v>
      </c>
      <c r="EO16" s="779"/>
      <c r="EP16" s="770"/>
      <c r="EQ16" s="770"/>
      <c r="ER16" s="770"/>
      <c r="ES16" s="770"/>
      <c r="ET16" s="770"/>
      <c r="EU16" s="770"/>
      <c r="EV16" s="770"/>
      <c r="EW16" s="770"/>
      <c r="EX16" s="770"/>
      <c r="EY16" s="770"/>
      <c r="EZ16" s="770"/>
      <c r="FA16" s="770"/>
      <c r="FB16" s="770"/>
      <c r="FC16" s="770"/>
      <c r="FD16" s="770"/>
      <c r="FE16" s="770"/>
      <c r="FF16" s="770"/>
      <c r="FG16" s="770"/>
      <c r="FH16" s="770"/>
      <c r="FI16" s="770"/>
      <c r="FJ16" s="770"/>
      <c r="FK16" s="770"/>
      <c r="FL16" s="770"/>
      <c r="FM16" s="770"/>
      <c r="FN16" s="770"/>
      <c r="FO16" s="770"/>
      <c r="FP16" s="770"/>
      <c r="FQ16" s="770"/>
      <c r="FR16" s="770"/>
      <c r="FS16" s="770"/>
      <c r="FT16" s="770"/>
      <c r="FU16" s="792">
        <f>+AP16+BZ16-CQ16</f>
        <v>2260604</v>
      </c>
      <c r="FV16" s="773"/>
      <c r="FW16" s="773"/>
      <c r="FX16" s="773"/>
      <c r="FY16" s="773"/>
      <c r="FZ16" s="773"/>
      <c r="GA16" s="773"/>
      <c r="GB16" s="773"/>
      <c r="GC16" s="773"/>
      <c r="GD16" s="773"/>
      <c r="GE16" s="773"/>
      <c r="GF16" s="773"/>
      <c r="GG16" s="773"/>
      <c r="GH16" s="773"/>
      <c r="GI16" s="773"/>
      <c r="GJ16" s="793"/>
      <c r="GK16" s="790" t="s">
        <v>6</v>
      </c>
      <c r="GL16" s="790"/>
      <c r="GM16" s="636">
        <v>975541</v>
      </c>
      <c r="GN16" s="636"/>
      <c r="GO16" s="636"/>
      <c r="GP16" s="636"/>
      <c r="GQ16" s="636"/>
      <c r="GR16" s="636"/>
      <c r="GS16" s="636"/>
      <c r="GT16" s="636"/>
      <c r="GU16" s="636"/>
      <c r="GV16" s="636"/>
      <c r="GW16" s="636"/>
      <c r="GX16" s="636"/>
      <c r="GY16" s="636"/>
      <c r="GZ16" s="636"/>
      <c r="HA16" s="636"/>
      <c r="HB16" s="636"/>
      <c r="HC16" s="779" t="s">
        <v>7</v>
      </c>
      <c r="HD16" s="799"/>
      <c r="HE16" s="3"/>
      <c r="HF16" s="3"/>
      <c r="HG16" s="3"/>
      <c r="HH16" s="3"/>
      <c r="HI16" s="3"/>
      <c r="HJ16" s="3"/>
      <c r="HK16" s="3"/>
      <c r="HL16" s="3"/>
      <c r="HM16" s="3"/>
      <c r="HN16" s="3"/>
    </row>
    <row r="17" spans="1:222" s="138" customFormat="1" ht="5.25" customHeight="1" x14ac:dyDescent="0.2">
      <c r="A17" s="6"/>
      <c r="B17" s="632"/>
      <c r="C17" s="632"/>
      <c r="D17" s="632"/>
      <c r="E17" s="632"/>
      <c r="F17" s="632"/>
      <c r="G17" s="632"/>
      <c r="H17" s="632"/>
      <c r="I17" s="632"/>
      <c r="J17" s="632"/>
      <c r="K17" s="632"/>
      <c r="L17" s="632"/>
      <c r="M17" s="632"/>
      <c r="N17" s="632"/>
      <c r="O17" s="632"/>
      <c r="P17" s="632"/>
      <c r="Q17" s="632"/>
      <c r="R17" s="632"/>
      <c r="S17" s="632"/>
      <c r="T17" s="632"/>
      <c r="U17" s="632"/>
      <c r="V17" s="632"/>
      <c r="W17" s="632"/>
      <c r="X17" s="632"/>
      <c r="Y17" s="632"/>
      <c r="Z17" s="632"/>
      <c r="AA17" s="664"/>
      <c r="AB17" s="679"/>
      <c r="AC17" s="680"/>
      <c r="AD17" s="680"/>
      <c r="AE17" s="680"/>
      <c r="AF17" s="680"/>
      <c r="AG17" s="680"/>
      <c r="AH17" s="680"/>
      <c r="AI17" s="680"/>
      <c r="AJ17" s="680"/>
      <c r="AK17" s="680"/>
      <c r="AL17" s="680"/>
      <c r="AM17" s="680"/>
      <c r="AN17" s="680"/>
      <c r="AO17" s="681"/>
      <c r="AP17" s="661"/>
      <c r="AQ17" s="647"/>
      <c r="AR17" s="647"/>
      <c r="AS17" s="647"/>
      <c r="AT17" s="647"/>
      <c r="AU17" s="647"/>
      <c r="AV17" s="647"/>
      <c r="AW17" s="647"/>
      <c r="AX17" s="647"/>
      <c r="AY17" s="647"/>
      <c r="AZ17" s="647"/>
      <c r="BA17" s="647"/>
      <c r="BB17" s="647"/>
      <c r="BC17" s="647"/>
      <c r="BD17" s="647"/>
      <c r="BE17" s="647"/>
      <c r="BF17" s="651"/>
      <c r="BG17" s="703"/>
      <c r="BH17" s="703"/>
      <c r="BI17" s="773"/>
      <c r="BJ17" s="773"/>
      <c r="BK17" s="773"/>
      <c r="BL17" s="773"/>
      <c r="BM17" s="773"/>
      <c r="BN17" s="773"/>
      <c r="BO17" s="773"/>
      <c r="BP17" s="773"/>
      <c r="BQ17" s="773"/>
      <c r="BR17" s="773"/>
      <c r="BS17" s="773"/>
      <c r="BT17" s="773"/>
      <c r="BU17" s="773"/>
      <c r="BV17" s="773"/>
      <c r="BW17" s="773"/>
      <c r="BX17" s="702"/>
      <c r="BY17" s="702"/>
      <c r="BZ17" s="646"/>
      <c r="CA17" s="647"/>
      <c r="CB17" s="647"/>
      <c r="CC17" s="647"/>
      <c r="CD17" s="647"/>
      <c r="CE17" s="647"/>
      <c r="CF17" s="647"/>
      <c r="CG17" s="647"/>
      <c r="CH17" s="647"/>
      <c r="CI17" s="647"/>
      <c r="CJ17" s="647"/>
      <c r="CK17" s="647"/>
      <c r="CL17" s="647"/>
      <c r="CM17" s="647"/>
      <c r="CN17" s="651"/>
      <c r="CO17" s="703"/>
      <c r="CP17" s="703"/>
      <c r="CQ17" s="773"/>
      <c r="CR17" s="773"/>
      <c r="CS17" s="773"/>
      <c r="CT17" s="773"/>
      <c r="CU17" s="773"/>
      <c r="CV17" s="773"/>
      <c r="CW17" s="773"/>
      <c r="CX17" s="773"/>
      <c r="CY17" s="773"/>
      <c r="CZ17" s="773"/>
      <c r="DA17" s="773"/>
      <c r="DB17" s="773"/>
      <c r="DC17" s="773"/>
      <c r="DD17" s="773"/>
      <c r="DE17" s="702"/>
      <c r="DF17" s="702"/>
      <c r="DG17" s="646"/>
      <c r="DH17" s="647"/>
      <c r="DI17" s="647"/>
      <c r="DJ17" s="647"/>
      <c r="DK17" s="647"/>
      <c r="DL17" s="647"/>
      <c r="DM17" s="647"/>
      <c r="DN17" s="647"/>
      <c r="DO17" s="647"/>
      <c r="DP17" s="647"/>
      <c r="DQ17" s="647"/>
      <c r="DR17" s="647"/>
      <c r="DS17" s="647"/>
      <c r="DT17" s="647"/>
      <c r="DU17" s="647"/>
      <c r="DV17" s="651"/>
      <c r="DW17" s="703"/>
      <c r="DX17" s="703"/>
      <c r="DY17" s="773"/>
      <c r="DZ17" s="773"/>
      <c r="EA17" s="773"/>
      <c r="EB17" s="773"/>
      <c r="EC17" s="773"/>
      <c r="ED17" s="773"/>
      <c r="EE17" s="773"/>
      <c r="EF17" s="773"/>
      <c r="EG17" s="773"/>
      <c r="EH17" s="773"/>
      <c r="EI17" s="773"/>
      <c r="EJ17" s="773"/>
      <c r="EK17" s="773"/>
      <c r="EL17" s="773"/>
      <c r="EM17" s="773"/>
      <c r="EN17" s="702"/>
      <c r="EO17" s="702"/>
      <c r="EP17" s="778"/>
      <c r="EQ17" s="778"/>
      <c r="ER17" s="778"/>
      <c r="ES17" s="778"/>
      <c r="ET17" s="778"/>
      <c r="EU17" s="778"/>
      <c r="EV17" s="778"/>
      <c r="EW17" s="778"/>
      <c r="EX17" s="778"/>
      <c r="EY17" s="778"/>
      <c r="EZ17" s="778"/>
      <c r="FA17" s="778"/>
      <c r="FB17" s="778"/>
      <c r="FC17" s="778"/>
      <c r="FD17" s="778"/>
      <c r="FE17" s="778"/>
      <c r="FF17" s="778"/>
      <c r="FG17" s="778"/>
      <c r="FH17" s="778"/>
      <c r="FI17" s="778"/>
      <c r="FJ17" s="778"/>
      <c r="FK17" s="778"/>
      <c r="FL17" s="778"/>
      <c r="FM17" s="778"/>
      <c r="FN17" s="778"/>
      <c r="FO17" s="778"/>
      <c r="FP17" s="778"/>
      <c r="FQ17" s="778"/>
      <c r="FR17" s="778"/>
      <c r="FS17" s="778"/>
      <c r="FT17" s="778"/>
      <c r="FU17" s="646"/>
      <c r="FV17" s="647"/>
      <c r="FW17" s="647"/>
      <c r="FX17" s="647"/>
      <c r="FY17" s="647"/>
      <c r="FZ17" s="647"/>
      <c r="GA17" s="647"/>
      <c r="GB17" s="647"/>
      <c r="GC17" s="647"/>
      <c r="GD17" s="647"/>
      <c r="GE17" s="647"/>
      <c r="GF17" s="647"/>
      <c r="GG17" s="647"/>
      <c r="GH17" s="647"/>
      <c r="GI17" s="647"/>
      <c r="GJ17" s="651"/>
      <c r="GK17" s="703"/>
      <c r="GL17" s="703"/>
      <c r="GM17" s="773"/>
      <c r="GN17" s="773"/>
      <c r="GO17" s="773"/>
      <c r="GP17" s="773"/>
      <c r="GQ17" s="773"/>
      <c r="GR17" s="773"/>
      <c r="GS17" s="773"/>
      <c r="GT17" s="773"/>
      <c r="GU17" s="773"/>
      <c r="GV17" s="773"/>
      <c r="GW17" s="773"/>
      <c r="GX17" s="773"/>
      <c r="GY17" s="773"/>
      <c r="GZ17" s="773"/>
      <c r="HA17" s="773"/>
      <c r="HB17" s="773"/>
      <c r="HC17" s="702"/>
      <c r="HD17" s="775"/>
      <c r="HE17" s="3"/>
      <c r="HF17" s="3"/>
      <c r="HG17" s="3"/>
      <c r="HH17" s="3"/>
      <c r="HI17" s="3"/>
      <c r="HJ17" s="3"/>
      <c r="HK17" s="3"/>
      <c r="HL17" s="3"/>
      <c r="HM17" s="3"/>
      <c r="HN17" s="3"/>
    </row>
    <row r="18" spans="1:222" s="138" customFormat="1" x14ac:dyDescent="0.2">
      <c r="A18" s="6"/>
      <c r="B18" s="632"/>
      <c r="C18" s="632"/>
      <c r="D18" s="632"/>
      <c r="E18" s="632"/>
      <c r="F18" s="632"/>
      <c r="G18" s="632"/>
      <c r="H18" s="632"/>
      <c r="I18" s="632"/>
      <c r="J18" s="632"/>
      <c r="K18" s="632"/>
      <c r="L18" s="632"/>
      <c r="M18" s="632"/>
      <c r="N18" s="632"/>
      <c r="O18" s="632"/>
      <c r="P18" s="632"/>
      <c r="Q18" s="632"/>
      <c r="R18" s="632"/>
      <c r="S18" s="632"/>
      <c r="T18" s="632"/>
      <c r="U18" s="632"/>
      <c r="V18" s="632"/>
      <c r="W18" s="632"/>
      <c r="X18" s="632"/>
      <c r="Y18" s="632"/>
      <c r="Z18" s="632"/>
      <c r="AA18" s="663">
        <v>5230</v>
      </c>
      <c r="AB18" s="676" t="s">
        <v>220</v>
      </c>
      <c r="AC18" s="677"/>
      <c r="AD18" s="677"/>
      <c r="AE18" s="677"/>
      <c r="AF18" s="677"/>
      <c r="AG18" s="677"/>
      <c r="AH18" s="677"/>
      <c r="AI18" s="677"/>
      <c r="AJ18" s="677"/>
      <c r="AK18" s="677"/>
      <c r="AL18" s="677"/>
      <c r="AM18" s="677"/>
      <c r="AN18" s="677"/>
      <c r="AO18" s="678"/>
      <c r="AP18" s="644">
        <v>3696942</v>
      </c>
      <c r="AQ18" s="636"/>
      <c r="AR18" s="636"/>
      <c r="AS18" s="636"/>
      <c r="AT18" s="636"/>
      <c r="AU18" s="636"/>
      <c r="AV18" s="636"/>
      <c r="AW18" s="636"/>
      <c r="AX18" s="636"/>
      <c r="AY18" s="636"/>
      <c r="AZ18" s="636"/>
      <c r="BA18" s="636"/>
      <c r="BB18" s="636"/>
      <c r="BC18" s="636"/>
      <c r="BD18" s="636"/>
      <c r="BE18" s="636"/>
      <c r="BF18" s="637"/>
      <c r="BG18" s="790" t="s">
        <v>6</v>
      </c>
      <c r="BH18" s="790"/>
      <c r="BI18" s="636">
        <v>1185591</v>
      </c>
      <c r="BJ18" s="636"/>
      <c r="BK18" s="636"/>
      <c r="BL18" s="636"/>
      <c r="BM18" s="636"/>
      <c r="BN18" s="636"/>
      <c r="BO18" s="636"/>
      <c r="BP18" s="636"/>
      <c r="BQ18" s="636"/>
      <c r="BR18" s="636"/>
      <c r="BS18" s="636"/>
      <c r="BT18" s="636"/>
      <c r="BU18" s="636"/>
      <c r="BV18" s="636"/>
      <c r="BW18" s="636"/>
      <c r="BX18" s="779" t="s">
        <v>7</v>
      </c>
      <c r="BY18" s="779"/>
      <c r="BZ18" s="640">
        <v>4787994</v>
      </c>
      <c r="CA18" s="636"/>
      <c r="CB18" s="636"/>
      <c r="CC18" s="636"/>
      <c r="CD18" s="636"/>
      <c r="CE18" s="636"/>
      <c r="CF18" s="636"/>
      <c r="CG18" s="636"/>
      <c r="CH18" s="636"/>
      <c r="CI18" s="636"/>
      <c r="CJ18" s="636"/>
      <c r="CK18" s="636"/>
      <c r="CL18" s="636"/>
      <c r="CM18" s="636"/>
      <c r="CN18" s="637"/>
      <c r="CO18" s="790" t="s">
        <v>6</v>
      </c>
      <c r="CP18" s="790"/>
      <c r="CQ18" s="636">
        <v>5531732</v>
      </c>
      <c r="CR18" s="636"/>
      <c r="CS18" s="636"/>
      <c r="CT18" s="636"/>
      <c r="CU18" s="636"/>
      <c r="CV18" s="636"/>
      <c r="CW18" s="636"/>
      <c r="CX18" s="636"/>
      <c r="CY18" s="636"/>
      <c r="CZ18" s="636"/>
      <c r="DA18" s="636"/>
      <c r="DB18" s="636"/>
      <c r="DC18" s="636"/>
      <c r="DD18" s="636"/>
      <c r="DE18" s="779" t="s">
        <v>7</v>
      </c>
      <c r="DF18" s="779"/>
      <c r="DG18" s="640">
        <v>2018166</v>
      </c>
      <c r="DH18" s="636"/>
      <c r="DI18" s="636"/>
      <c r="DJ18" s="636"/>
      <c r="DK18" s="636"/>
      <c r="DL18" s="636"/>
      <c r="DM18" s="636"/>
      <c r="DN18" s="636"/>
      <c r="DO18" s="636"/>
      <c r="DP18" s="636"/>
      <c r="DQ18" s="636"/>
      <c r="DR18" s="636"/>
      <c r="DS18" s="636"/>
      <c r="DT18" s="636"/>
      <c r="DU18" s="636"/>
      <c r="DV18" s="637"/>
      <c r="DW18" s="790" t="s">
        <v>6</v>
      </c>
      <c r="DX18" s="790"/>
      <c r="DY18" s="636">
        <v>712727</v>
      </c>
      <c r="DZ18" s="636"/>
      <c r="EA18" s="636"/>
      <c r="EB18" s="636"/>
      <c r="EC18" s="636"/>
      <c r="ED18" s="636"/>
      <c r="EE18" s="636"/>
      <c r="EF18" s="636"/>
      <c r="EG18" s="636"/>
      <c r="EH18" s="636"/>
      <c r="EI18" s="636"/>
      <c r="EJ18" s="636"/>
      <c r="EK18" s="636"/>
      <c r="EL18" s="636"/>
      <c r="EM18" s="636"/>
      <c r="EN18" s="779" t="s">
        <v>7</v>
      </c>
      <c r="EO18" s="779"/>
      <c r="EP18" s="770"/>
      <c r="EQ18" s="770"/>
      <c r="ER18" s="770"/>
      <c r="ES18" s="770"/>
      <c r="ET18" s="770"/>
      <c r="EU18" s="770"/>
      <c r="EV18" s="770"/>
      <c r="EW18" s="770"/>
      <c r="EX18" s="770"/>
      <c r="EY18" s="770"/>
      <c r="EZ18" s="770"/>
      <c r="FA18" s="770"/>
      <c r="FB18" s="770"/>
      <c r="FC18" s="770"/>
      <c r="FD18" s="770"/>
      <c r="FE18" s="770"/>
      <c r="FF18" s="770"/>
      <c r="FG18" s="770"/>
      <c r="FH18" s="770"/>
      <c r="FI18" s="770"/>
      <c r="FJ18" s="770"/>
      <c r="FK18" s="770"/>
      <c r="FL18" s="770"/>
      <c r="FM18" s="770"/>
      <c r="FN18" s="770"/>
      <c r="FO18" s="770"/>
      <c r="FP18" s="770"/>
      <c r="FQ18" s="770"/>
      <c r="FR18" s="770"/>
      <c r="FS18" s="770"/>
      <c r="FT18" s="770"/>
      <c r="FU18" s="792">
        <f>+AP18+BZ18-CQ18</f>
        <v>2953204</v>
      </c>
      <c r="FV18" s="773"/>
      <c r="FW18" s="773"/>
      <c r="FX18" s="773"/>
      <c r="FY18" s="773"/>
      <c r="FZ18" s="773"/>
      <c r="GA18" s="773"/>
      <c r="GB18" s="773"/>
      <c r="GC18" s="773"/>
      <c r="GD18" s="773"/>
      <c r="GE18" s="773"/>
      <c r="GF18" s="773"/>
      <c r="GG18" s="773"/>
      <c r="GH18" s="773"/>
      <c r="GI18" s="773"/>
      <c r="GJ18" s="793"/>
      <c r="GK18" s="790" t="s">
        <v>6</v>
      </c>
      <c r="GL18" s="790"/>
      <c r="GM18" s="636">
        <v>656090</v>
      </c>
      <c r="GN18" s="636"/>
      <c r="GO18" s="636"/>
      <c r="GP18" s="636"/>
      <c r="GQ18" s="636"/>
      <c r="GR18" s="636"/>
      <c r="GS18" s="636"/>
      <c r="GT18" s="636"/>
      <c r="GU18" s="636"/>
      <c r="GV18" s="636"/>
      <c r="GW18" s="636"/>
      <c r="GX18" s="636"/>
      <c r="GY18" s="636"/>
      <c r="GZ18" s="636"/>
      <c r="HA18" s="636"/>
      <c r="HB18" s="636"/>
      <c r="HC18" s="779" t="s">
        <v>7</v>
      </c>
      <c r="HD18" s="799"/>
      <c r="HE18" s="3"/>
      <c r="HF18" s="3"/>
      <c r="HG18" s="3"/>
      <c r="HH18" s="3"/>
      <c r="HI18" s="3"/>
      <c r="HJ18" s="3"/>
      <c r="HK18" s="3"/>
      <c r="HL18" s="3"/>
      <c r="HM18" s="3"/>
      <c r="HN18" s="3"/>
    </row>
    <row r="19" spans="1:222" s="138" customFormat="1" ht="6" customHeight="1" thickBot="1" x14ac:dyDescent="0.25">
      <c r="A19" s="7"/>
      <c r="B19" s="634"/>
      <c r="C19" s="634"/>
      <c r="D19" s="634"/>
      <c r="E19" s="634"/>
      <c r="F19" s="634"/>
      <c r="G19" s="634"/>
      <c r="H19" s="634"/>
      <c r="I19" s="634"/>
      <c r="J19" s="634"/>
      <c r="K19" s="634"/>
      <c r="L19" s="634"/>
      <c r="M19" s="634"/>
      <c r="N19" s="634"/>
      <c r="O19" s="634"/>
      <c r="P19" s="634"/>
      <c r="Q19" s="634"/>
      <c r="R19" s="634"/>
      <c r="S19" s="634"/>
      <c r="T19" s="634"/>
      <c r="U19" s="634"/>
      <c r="V19" s="634"/>
      <c r="W19" s="634"/>
      <c r="X19" s="634"/>
      <c r="Y19" s="634"/>
      <c r="Z19" s="634"/>
      <c r="AA19" s="664"/>
      <c r="AB19" s="679"/>
      <c r="AC19" s="680"/>
      <c r="AD19" s="680"/>
      <c r="AE19" s="680"/>
      <c r="AF19" s="680"/>
      <c r="AG19" s="680"/>
      <c r="AH19" s="680"/>
      <c r="AI19" s="680"/>
      <c r="AJ19" s="680"/>
      <c r="AK19" s="680"/>
      <c r="AL19" s="680"/>
      <c r="AM19" s="680"/>
      <c r="AN19" s="680"/>
      <c r="AO19" s="681"/>
      <c r="AP19" s="645"/>
      <c r="AQ19" s="638"/>
      <c r="AR19" s="638"/>
      <c r="AS19" s="638"/>
      <c r="AT19" s="638"/>
      <c r="AU19" s="638"/>
      <c r="AV19" s="638"/>
      <c r="AW19" s="638"/>
      <c r="AX19" s="638"/>
      <c r="AY19" s="638"/>
      <c r="AZ19" s="638"/>
      <c r="BA19" s="638"/>
      <c r="BB19" s="638"/>
      <c r="BC19" s="638"/>
      <c r="BD19" s="638"/>
      <c r="BE19" s="638"/>
      <c r="BF19" s="639"/>
      <c r="BG19" s="791"/>
      <c r="BH19" s="791"/>
      <c r="BI19" s="638"/>
      <c r="BJ19" s="638"/>
      <c r="BK19" s="638"/>
      <c r="BL19" s="638"/>
      <c r="BM19" s="638"/>
      <c r="BN19" s="638"/>
      <c r="BO19" s="638"/>
      <c r="BP19" s="638"/>
      <c r="BQ19" s="638"/>
      <c r="BR19" s="638"/>
      <c r="BS19" s="638"/>
      <c r="BT19" s="638"/>
      <c r="BU19" s="638"/>
      <c r="BV19" s="638"/>
      <c r="BW19" s="638"/>
      <c r="BX19" s="788"/>
      <c r="BY19" s="788"/>
      <c r="BZ19" s="642"/>
      <c r="CA19" s="638"/>
      <c r="CB19" s="638"/>
      <c r="CC19" s="638"/>
      <c r="CD19" s="638"/>
      <c r="CE19" s="638"/>
      <c r="CF19" s="638"/>
      <c r="CG19" s="638"/>
      <c r="CH19" s="638"/>
      <c r="CI19" s="638"/>
      <c r="CJ19" s="638"/>
      <c r="CK19" s="638"/>
      <c r="CL19" s="638"/>
      <c r="CM19" s="638"/>
      <c r="CN19" s="639"/>
      <c r="CO19" s="791"/>
      <c r="CP19" s="791"/>
      <c r="CQ19" s="638"/>
      <c r="CR19" s="638"/>
      <c r="CS19" s="638"/>
      <c r="CT19" s="638"/>
      <c r="CU19" s="638"/>
      <c r="CV19" s="638"/>
      <c r="CW19" s="638"/>
      <c r="CX19" s="638"/>
      <c r="CY19" s="638"/>
      <c r="CZ19" s="638"/>
      <c r="DA19" s="638"/>
      <c r="DB19" s="638"/>
      <c r="DC19" s="638"/>
      <c r="DD19" s="638"/>
      <c r="DE19" s="788"/>
      <c r="DF19" s="788"/>
      <c r="DG19" s="642"/>
      <c r="DH19" s="638"/>
      <c r="DI19" s="638"/>
      <c r="DJ19" s="638"/>
      <c r="DK19" s="638"/>
      <c r="DL19" s="638"/>
      <c r="DM19" s="638"/>
      <c r="DN19" s="638"/>
      <c r="DO19" s="638"/>
      <c r="DP19" s="638"/>
      <c r="DQ19" s="638"/>
      <c r="DR19" s="638"/>
      <c r="DS19" s="638"/>
      <c r="DT19" s="638"/>
      <c r="DU19" s="638"/>
      <c r="DV19" s="639"/>
      <c r="DW19" s="791"/>
      <c r="DX19" s="791"/>
      <c r="DY19" s="638"/>
      <c r="DZ19" s="638"/>
      <c r="EA19" s="638"/>
      <c r="EB19" s="638"/>
      <c r="EC19" s="638"/>
      <c r="ED19" s="638"/>
      <c r="EE19" s="638"/>
      <c r="EF19" s="638"/>
      <c r="EG19" s="638"/>
      <c r="EH19" s="638"/>
      <c r="EI19" s="638"/>
      <c r="EJ19" s="638"/>
      <c r="EK19" s="638"/>
      <c r="EL19" s="638"/>
      <c r="EM19" s="638"/>
      <c r="EN19" s="788"/>
      <c r="EO19" s="788"/>
      <c r="EP19" s="789"/>
      <c r="EQ19" s="789"/>
      <c r="ER19" s="789"/>
      <c r="ES19" s="789"/>
      <c r="ET19" s="789"/>
      <c r="EU19" s="789"/>
      <c r="EV19" s="789"/>
      <c r="EW19" s="789"/>
      <c r="EX19" s="789"/>
      <c r="EY19" s="789"/>
      <c r="EZ19" s="789"/>
      <c r="FA19" s="789"/>
      <c r="FB19" s="789"/>
      <c r="FC19" s="789"/>
      <c r="FD19" s="789"/>
      <c r="FE19" s="789"/>
      <c r="FF19" s="789"/>
      <c r="FG19" s="789"/>
      <c r="FH19" s="789"/>
      <c r="FI19" s="789"/>
      <c r="FJ19" s="789"/>
      <c r="FK19" s="789"/>
      <c r="FL19" s="789"/>
      <c r="FM19" s="789"/>
      <c r="FN19" s="789"/>
      <c r="FO19" s="789"/>
      <c r="FP19" s="789"/>
      <c r="FQ19" s="789"/>
      <c r="FR19" s="789"/>
      <c r="FS19" s="789"/>
      <c r="FT19" s="789"/>
      <c r="FU19" s="642"/>
      <c r="FV19" s="638"/>
      <c r="FW19" s="638"/>
      <c r="FX19" s="638"/>
      <c r="FY19" s="638"/>
      <c r="FZ19" s="638"/>
      <c r="GA19" s="638"/>
      <c r="GB19" s="638"/>
      <c r="GC19" s="638"/>
      <c r="GD19" s="638"/>
      <c r="GE19" s="638"/>
      <c r="GF19" s="638"/>
      <c r="GG19" s="638"/>
      <c r="GH19" s="638"/>
      <c r="GI19" s="638"/>
      <c r="GJ19" s="639"/>
      <c r="GK19" s="791"/>
      <c r="GL19" s="791"/>
      <c r="GM19" s="638"/>
      <c r="GN19" s="638"/>
      <c r="GO19" s="638"/>
      <c r="GP19" s="638"/>
      <c r="GQ19" s="638"/>
      <c r="GR19" s="638"/>
      <c r="GS19" s="638"/>
      <c r="GT19" s="638"/>
      <c r="GU19" s="638"/>
      <c r="GV19" s="638"/>
      <c r="GW19" s="638"/>
      <c r="GX19" s="638"/>
      <c r="GY19" s="638"/>
      <c r="GZ19" s="638"/>
      <c r="HA19" s="638"/>
      <c r="HB19" s="638"/>
      <c r="HC19" s="788"/>
      <c r="HD19" s="810"/>
      <c r="HE19" s="3"/>
      <c r="HF19" s="3"/>
      <c r="HG19" s="3"/>
      <c r="HH19" s="3"/>
      <c r="HI19" s="3"/>
      <c r="HJ19" s="3"/>
      <c r="HK19" s="3"/>
      <c r="HL19" s="3"/>
      <c r="HM19" s="3"/>
      <c r="HN19" s="3"/>
    </row>
    <row r="20" spans="1:222" x14ac:dyDescent="0.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5"/>
      <c r="AB20" s="72"/>
      <c r="AC20" s="72"/>
      <c r="AD20" s="72"/>
      <c r="AE20" s="72"/>
      <c r="AF20" s="72"/>
      <c r="AG20" s="72"/>
      <c r="AH20" s="72"/>
      <c r="AI20" s="72"/>
      <c r="AJ20" s="72"/>
      <c r="AK20" s="72"/>
      <c r="AL20" s="72"/>
      <c r="AM20" s="72"/>
      <c r="AN20" s="72"/>
      <c r="AO20" s="72"/>
      <c r="AP20" s="72"/>
      <c r="AQ20" s="72"/>
      <c r="AR20" s="72"/>
      <c r="AS20" s="72"/>
      <c r="AT20" s="61"/>
      <c r="AU20" s="61"/>
      <c r="AV20" s="61"/>
      <c r="AW20" s="61"/>
      <c r="AX20" s="61"/>
      <c r="AY20" s="61"/>
      <c r="AZ20" s="61"/>
      <c r="BA20" s="61"/>
      <c r="BB20" s="61"/>
      <c r="BC20" s="61"/>
      <c r="BD20" s="61"/>
      <c r="BE20" s="61"/>
      <c r="BF20" s="61"/>
      <c r="BG20" s="61"/>
      <c r="BH20" s="61"/>
      <c r="BI20" s="61"/>
      <c r="BJ20" s="61"/>
      <c r="BK20" s="73"/>
      <c r="BL20" s="73"/>
      <c r="BM20" s="74"/>
      <c r="BN20" s="74"/>
      <c r="BO20" s="74"/>
      <c r="BP20" s="74"/>
      <c r="BQ20" s="74"/>
      <c r="BR20" s="74"/>
      <c r="BS20" s="74"/>
      <c r="BT20" s="74"/>
      <c r="BU20" s="74"/>
      <c r="BV20" s="74"/>
      <c r="BW20" s="34"/>
      <c r="BX20" s="34"/>
      <c r="BY20" s="34"/>
      <c r="BZ20" s="34"/>
      <c r="CA20" s="34"/>
      <c r="CB20" s="31"/>
      <c r="CC20" s="31"/>
      <c r="CD20" s="32"/>
      <c r="CE20" s="32"/>
      <c r="CF20" s="32"/>
      <c r="CG20" s="32"/>
      <c r="CH20" s="32"/>
      <c r="CI20" s="32"/>
      <c r="CJ20" s="32"/>
      <c r="CK20" s="32"/>
      <c r="CL20" s="32"/>
      <c r="CM20" s="32"/>
      <c r="CN20" s="32"/>
      <c r="CO20" s="32"/>
      <c r="CP20" s="32"/>
      <c r="CQ20" s="32"/>
      <c r="CR20" s="32"/>
      <c r="CS20" s="33"/>
      <c r="CT20" s="33"/>
      <c r="CU20" s="34"/>
      <c r="CV20" s="34"/>
      <c r="CW20" s="34"/>
      <c r="CX20" s="34"/>
      <c r="CY20" s="34"/>
      <c r="CZ20" s="34"/>
      <c r="DA20" s="34"/>
      <c r="DB20" s="34"/>
      <c r="DC20" s="34"/>
      <c r="DD20" s="34"/>
      <c r="DE20" s="34"/>
      <c r="DF20" s="34"/>
      <c r="DG20" s="34"/>
      <c r="DH20" s="34"/>
      <c r="DI20" s="34"/>
      <c r="DJ20" s="34"/>
      <c r="DK20" s="31"/>
      <c r="DL20" s="31"/>
      <c r="DM20" s="32"/>
      <c r="DN20" s="32"/>
      <c r="DO20" s="32"/>
      <c r="DP20" s="32"/>
      <c r="DQ20" s="32"/>
      <c r="DR20" s="32"/>
      <c r="DS20" s="32"/>
      <c r="DT20" s="32"/>
      <c r="DU20" s="32"/>
      <c r="DV20" s="32"/>
      <c r="DW20" s="32"/>
      <c r="DX20" s="32"/>
      <c r="DY20" s="32"/>
      <c r="DZ20" s="32"/>
      <c r="EA20" s="32"/>
      <c r="EB20" s="32"/>
      <c r="EC20" s="32"/>
      <c r="ED20" s="33"/>
      <c r="EE20" s="33"/>
      <c r="EF20" s="34"/>
      <c r="EG20" s="34"/>
      <c r="EH20" s="34"/>
      <c r="EI20" s="34"/>
      <c r="EJ20" s="34"/>
      <c r="EK20" s="34"/>
      <c r="EL20" s="34"/>
      <c r="EM20" s="34"/>
      <c r="EN20" s="34"/>
      <c r="EO20" s="34"/>
      <c r="EP20" s="34"/>
      <c r="EQ20" s="34"/>
      <c r="ER20" s="34"/>
      <c r="ES20" s="34"/>
      <c r="ET20" s="34"/>
      <c r="EU20" s="31"/>
      <c r="EV20" s="31"/>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3"/>
      <c r="GS20" s="33"/>
      <c r="GT20" s="34"/>
      <c r="GU20" s="34"/>
      <c r="GV20" s="34"/>
      <c r="GW20" s="34"/>
      <c r="GX20" s="34"/>
      <c r="GY20" s="34"/>
      <c r="GZ20" s="34"/>
      <c r="HA20" s="34"/>
      <c r="HB20" s="34"/>
      <c r="HC20" s="34"/>
      <c r="HD20" s="34"/>
      <c r="HE20" s="34"/>
      <c r="HF20" s="34"/>
      <c r="HG20" s="34"/>
      <c r="HH20" s="34"/>
      <c r="HI20" s="34"/>
      <c r="HJ20" s="31"/>
      <c r="HK20" s="31"/>
    </row>
    <row r="21" spans="1:222" x14ac:dyDescent="0.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5"/>
      <c r="AB21" s="72"/>
      <c r="AC21" s="72"/>
      <c r="AD21" s="72"/>
      <c r="AE21" s="72"/>
      <c r="AF21" s="72"/>
      <c r="AG21" s="72"/>
      <c r="AH21" s="72"/>
      <c r="AI21" s="72"/>
      <c r="AJ21" s="72"/>
      <c r="AK21" s="72"/>
      <c r="AL21" s="72"/>
      <c r="AM21" s="72"/>
      <c r="AN21" s="72"/>
      <c r="AO21" s="72"/>
      <c r="AP21" s="72"/>
      <c r="AQ21" s="72"/>
      <c r="AR21" s="72"/>
      <c r="AS21" s="72"/>
      <c r="AT21" s="61"/>
      <c r="AU21" s="61"/>
      <c r="AV21" s="61"/>
      <c r="AW21" s="61"/>
      <c r="AX21" s="61"/>
      <c r="AY21" s="61"/>
      <c r="AZ21" s="61"/>
      <c r="BA21" s="61"/>
      <c r="BB21" s="61"/>
      <c r="BC21" s="61"/>
      <c r="BD21" s="61"/>
      <c r="BE21" s="61"/>
      <c r="BF21" s="61"/>
      <c r="BG21" s="61"/>
      <c r="BH21" s="61"/>
      <c r="BI21" s="61"/>
      <c r="BJ21" s="61"/>
      <c r="BK21" s="73"/>
      <c r="BL21" s="73"/>
      <c r="BM21" s="74"/>
      <c r="BN21" s="74"/>
      <c r="BO21" s="74"/>
      <c r="BP21" s="74"/>
      <c r="BQ21" s="74"/>
      <c r="BR21" s="74"/>
      <c r="BS21" s="74"/>
      <c r="BT21" s="74"/>
      <c r="BU21" s="74"/>
      <c r="BV21" s="74"/>
      <c r="BW21" s="34"/>
      <c r="BX21" s="34"/>
      <c r="BY21" s="34"/>
      <c r="BZ21" s="34"/>
      <c r="CA21" s="34"/>
      <c r="CB21" s="31"/>
      <c r="CC21" s="31"/>
      <c r="CD21" s="32"/>
      <c r="CE21" s="32"/>
      <c r="CF21" s="32"/>
      <c r="CG21" s="32"/>
      <c r="CH21" s="32"/>
      <c r="CI21" s="32"/>
      <c r="CJ21" s="32"/>
      <c r="CK21" s="32"/>
      <c r="CL21" s="32"/>
      <c r="CM21" s="32"/>
      <c r="CN21" s="32"/>
      <c r="CO21" s="32"/>
      <c r="CP21" s="32"/>
      <c r="CQ21" s="32"/>
      <c r="CR21" s="32"/>
      <c r="CS21" s="33"/>
      <c r="CT21" s="33"/>
      <c r="CU21" s="34"/>
      <c r="CV21" s="34"/>
      <c r="CW21" s="34"/>
      <c r="CX21" s="34"/>
      <c r="CY21" s="34"/>
      <c r="CZ21" s="34"/>
      <c r="DA21" s="34"/>
      <c r="DB21" s="34"/>
      <c r="DC21" s="34"/>
      <c r="DD21" s="34"/>
      <c r="DE21" s="34"/>
      <c r="DF21" s="34"/>
      <c r="DG21" s="34"/>
      <c r="DH21" s="34"/>
      <c r="DI21" s="34"/>
      <c r="DJ21" s="34"/>
      <c r="DK21" s="31"/>
      <c r="DL21" s="31"/>
      <c r="DM21" s="32"/>
      <c r="DN21" s="32"/>
      <c r="DO21" s="32"/>
      <c r="DP21" s="32"/>
      <c r="DQ21" s="32"/>
      <c r="DR21" s="32"/>
      <c r="DS21" s="32"/>
      <c r="DT21" s="32"/>
      <c r="DU21" s="32"/>
      <c r="DV21" s="32"/>
      <c r="DW21" s="32"/>
      <c r="DX21" s="32"/>
      <c r="DY21" s="32"/>
      <c r="DZ21" s="32"/>
      <c r="EA21" s="32"/>
      <c r="EB21" s="32"/>
      <c r="EC21" s="32"/>
      <c r="ED21" s="33"/>
      <c r="EE21" s="33"/>
      <c r="EF21" s="34"/>
      <c r="EG21" s="34"/>
      <c r="EH21" s="34"/>
      <c r="EI21" s="34"/>
      <c r="EJ21" s="34"/>
      <c r="EK21" s="34"/>
      <c r="EL21" s="34"/>
      <c r="EM21" s="34"/>
      <c r="EN21" s="34"/>
      <c r="EO21" s="34"/>
      <c r="EP21" s="34"/>
      <c r="EQ21" s="34"/>
      <c r="ER21" s="34"/>
      <c r="ES21" s="34"/>
      <c r="ET21" s="34"/>
      <c r="EU21" s="31"/>
      <c r="EV21" s="31"/>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3"/>
      <c r="GS21" s="33"/>
      <c r="GT21" s="34"/>
      <c r="GU21" s="34"/>
      <c r="GV21" s="34"/>
      <c r="GW21" s="34"/>
      <c r="GX21" s="34"/>
      <c r="GY21" s="34"/>
      <c r="GZ21" s="34"/>
      <c r="HA21" s="34"/>
      <c r="HB21" s="34"/>
      <c r="HC21" s="34"/>
      <c r="HD21" s="34"/>
      <c r="HE21" s="34"/>
      <c r="HF21" s="34"/>
      <c r="HG21" s="34"/>
      <c r="HH21" s="34"/>
      <c r="HI21" s="34"/>
      <c r="HJ21" s="31"/>
      <c r="HK21" s="31"/>
    </row>
    <row r="22" spans="1:222" s="1" customFormat="1" ht="14.25" customHeight="1" x14ac:dyDescent="0.25">
      <c r="A22" s="556" t="s">
        <v>32</v>
      </c>
      <c r="B22" s="556"/>
      <c r="C22" s="556"/>
      <c r="D22" s="556"/>
      <c r="E22" s="556"/>
      <c r="F22" s="556"/>
      <c r="G22" s="556"/>
      <c r="H22" s="556"/>
      <c r="I22" s="556"/>
      <c r="J22" s="556"/>
      <c r="K22" s="556"/>
      <c r="L22" s="556"/>
      <c r="M22" s="556"/>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6"/>
      <c r="AL22" s="556"/>
      <c r="AM22" s="556"/>
      <c r="AN22" s="556"/>
      <c r="AO22" s="556"/>
      <c r="AP22" s="556"/>
      <c r="AQ22" s="556"/>
      <c r="AR22" s="556"/>
      <c r="AS22" s="556"/>
      <c r="AT22" s="556"/>
      <c r="AU22" s="556"/>
      <c r="AV22" s="556"/>
      <c r="AW22" s="556"/>
      <c r="AX22" s="556"/>
      <c r="AY22" s="556"/>
      <c r="AZ22" s="556"/>
      <c r="BA22" s="556"/>
      <c r="BB22" s="556"/>
      <c r="BC22" s="556"/>
      <c r="BD22" s="556"/>
      <c r="BE22" s="556"/>
      <c r="BF22" s="556"/>
      <c r="BG22" s="556"/>
      <c r="BH22" s="556"/>
      <c r="BI22" s="556"/>
      <c r="BJ22" s="556"/>
      <c r="BK22" s="556"/>
      <c r="BL22" s="556"/>
      <c r="BM22" s="556"/>
      <c r="BN22" s="556"/>
      <c r="BO22" s="556"/>
      <c r="BP22" s="556"/>
      <c r="BQ22" s="556"/>
      <c r="BR22" s="556"/>
      <c r="BS22" s="556"/>
      <c r="BT22" s="556"/>
      <c r="BU22" s="556"/>
      <c r="BV22" s="556"/>
      <c r="BW22" s="556"/>
      <c r="BX22" s="556"/>
      <c r="BY22" s="556"/>
      <c r="BZ22" s="556"/>
      <c r="CA22" s="556"/>
      <c r="CB22" s="556"/>
      <c r="CC22" s="556"/>
      <c r="CD22" s="556"/>
      <c r="CE22" s="556"/>
      <c r="CF22" s="556"/>
      <c r="CG22" s="556"/>
      <c r="CH22" s="556"/>
      <c r="CI22" s="556"/>
      <c r="CJ22" s="556"/>
      <c r="CK22" s="556"/>
      <c r="CL22" s="556"/>
      <c r="CM22" s="556"/>
      <c r="CN22" s="556"/>
      <c r="CO22" s="556"/>
      <c r="CP22" s="556"/>
      <c r="CQ22" s="556"/>
      <c r="CR22" s="556"/>
      <c r="CS22" s="556"/>
      <c r="CT22" s="556"/>
      <c r="CU22" s="556"/>
      <c r="CV22" s="556"/>
      <c r="CW22" s="556"/>
      <c r="CX22" s="556"/>
      <c r="CY22" s="556"/>
      <c r="CZ22" s="556"/>
      <c r="DA22" s="556"/>
      <c r="DB22" s="556"/>
      <c r="DC22" s="556"/>
      <c r="DD22" s="556"/>
      <c r="DE22" s="556"/>
      <c r="DF22" s="556"/>
      <c r="DG22" s="556"/>
      <c r="DH22" s="556"/>
      <c r="DI22" s="556"/>
      <c r="DJ22" s="556"/>
      <c r="DK22" s="556"/>
      <c r="DL22" s="556"/>
      <c r="DM22" s="556"/>
      <c r="DN22" s="556"/>
      <c r="DO22" s="556"/>
      <c r="DP22" s="556"/>
      <c r="DQ22" s="556"/>
      <c r="DR22" s="556"/>
      <c r="DS22" s="556"/>
      <c r="DT22" s="556"/>
      <c r="DU22" s="556"/>
      <c r="DV22" s="556"/>
      <c r="DW22" s="556"/>
      <c r="DX22" s="556"/>
      <c r="DY22" s="556"/>
      <c r="DZ22" s="556"/>
      <c r="EA22" s="556"/>
      <c r="EB22" s="556"/>
      <c r="EC22" s="556"/>
      <c r="ED22" s="556"/>
      <c r="EE22" s="146"/>
      <c r="EF22" s="146"/>
      <c r="EG22" s="146"/>
      <c r="EH22" s="146"/>
      <c r="EI22" s="146"/>
      <c r="EJ22" s="146"/>
      <c r="EK22" s="146"/>
      <c r="EL22" s="146"/>
      <c r="EM22" s="146"/>
      <c r="EN22" s="146"/>
      <c r="EO22" s="146"/>
      <c r="EP22" s="146"/>
      <c r="EQ22" s="146"/>
      <c r="ER22" s="146"/>
      <c r="ES22" s="146"/>
      <c r="ET22" s="146"/>
      <c r="EU22" s="146"/>
      <c r="EV22" s="146"/>
      <c r="EW22" s="146"/>
      <c r="EX22" s="146"/>
      <c r="EY22" s="146"/>
      <c r="EZ22" s="146"/>
      <c r="FA22" s="146"/>
      <c r="FB22" s="146"/>
      <c r="FC22" s="146"/>
      <c r="FD22" s="146"/>
      <c r="FE22" s="146"/>
      <c r="FF22" s="146"/>
      <c r="FG22" s="146"/>
      <c r="FH22" s="146"/>
      <c r="FI22" s="146"/>
      <c r="FJ22" s="146"/>
      <c r="FK22" s="146"/>
      <c r="FL22" s="146"/>
      <c r="FM22" s="146"/>
      <c r="FN22" s="146"/>
      <c r="FO22" s="146"/>
      <c r="FP22" s="146"/>
      <c r="FQ22" s="146"/>
      <c r="FR22" s="146"/>
      <c r="FS22" s="146"/>
      <c r="FT22" s="146"/>
      <c r="FU22" s="146"/>
      <c r="FV22" s="146"/>
      <c r="FW22" s="146"/>
      <c r="FX22" s="146"/>
      <c r="FY22" s="146"/>
      <c r="FZ22" s="146"/>
      <c r="GA22" s="146"/>
      <c r="GB22" s="146"/>
      <c r="GC22" s="146"/>
      <c r="GD22" s="146"/>
      <c r="GE22" s="146"/>
      <c r="GF22" s="146"/>
      <c r="GG22" s="146"/>
      <c r="GH22" s="146"/>
      <c r="GI22" s="146"/>
      <c r="GJ22" s="146"/>
      <c r="GK22" s="146"/>
      <c r="GL22" s="146"/>
      <c r="GM22" s="146"/>
      <c r="GN22" s="146"/>
      <c r="GO22" s="146"/>
      <c r="GP22" s="146"/>
      <c r="GQ22" s="146"/>
      <c r="GR22" s="146"/>
      <c r="GS22" s="146"/>
      <c r="GT22" s="146"/>
      <c r="GU22" s="146"/>
      <c r="GV22" s="146"/>
      <c r="GW22" s="146"/>
      <c r="GX22" s="146"/>
      <c r="GY22" s="146"/>
      <c r="GZ22" s="146"/>
      <c r="HA22" s="146"/>
      <c r="HB22" s="146"/>
      <c r="HC22" s="146"/>
      <c r="HD22" s="146"/>
      <c r="HE22" s="146"/>
      <c r="HF22" s="146"/>
      <c r="HG22" s="146"/>
      <c r="HH22" s="146"/>
      <c r="HI22" s="146"/>
      <c r="HJ22" s="146"/>
      <c r="HK22" s="146"/>
    </row>
    <row r="23" spans="1:222" s="3" customFormat="1" ht="12" customHeight="1" x14ac:dyDescent="0.2"/>
    <row r="24" spans="1:222" s="2" customFormat="1" ht="12.75" customHeight="1" x14ac:dyDescent="0.2">
      <c r="A24" s="541" t="s">
        <v>2</v>
      </c>
      <c r="B24" s="542"/>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c r="AB24" s="542"/>
      <c r="AC24" s="542"/>
      <c r="AD24" s="542"/>
      <c r="AE24" s="542"/>
      <c r="AF24" s="542"/>
      <c r="AG24" s="542"/>
      <c r="AH24" s="542"/>
      <c r="AI24" s="542"/>
      <c r="AJ24" s="542"/>
      <c r="AK24" s="542"/>
      <c r="AL24" s="542"/>
      <c r="AM24" s="542"/>
      <c r="AN24" s="542"/>
      <c r="AO24" s="542"/>
      <c r="AP24" s="542"/>
      <c r="AQ24" s="542"/>
      <c r="AR24" s="542"/>
      <c r="AS24" s="542"/>
      <c r="AT24" s="542"/>
      <c r="AU24" s="542"/>
      <c r="AV24" s="542"/>
      <c r="AW24" s="542"/>
      <c r="AX24" s="542"/>
      <c r="AY24" s="542"/>
      <c r="AZ24" s="542"/>
      <c r="BA24" s="542"/>
      <c r="BB24" s="542"/>
      <c r="BC24" s="542"/>
      <c r="BD24" s="542"/>
      <c r="BE24" s="542"/>
      <c r="BF24" s="760" t="s">
        <v>102</v>
      </c>
      <c r="BG24" s="761"/>
      <c r="BH24" s="761"/>
      <c r="BI24" s="761"/>
      <c r="BJ24" s="761"/>
      <c r="BK24" s="761"/>
      <c r="BL24" s="761"/>
      <c r="BM24" s="762"/>
      <c r="BN24" s="541" t="s">
        <v>4</v>
      </c>
      <c r="BO24" s="542"/>
      <c r="BP24" s="542"/>
      <c r="BQ24" s="542"/>
      <c r="BR24" s="542"/>
      <c r="BS24" s="542"/>
      <c r="BT24" s="542"/>
      <c r="BU24" s="542"/>
      <c r="BV24" s="542"/>
      <c r="BW24" s="542"/>
      <c r="BX24" s="542"/>
      <c r="BY24" s="542"/>
      <c r="BZ24" s="542"/>
      <c r="CA24" s="542"/>
      <c r="CB24" s="543"/>
      <c r="CC24" s="541" t="s">
        <v>26</v>
      </c>
      <c r="CD24" s="542"/>
      <c r="CE24" s="542"/>
      <c r="CF24" s="542"/>
      <c r="CG24" s="542"/>
      <c r="CH24" s="542"/>
      <c r="CI24" s="542"/>
      <c r="CJ24" s="542"/>
      <c r="CK24" s="542"/>
      <c r="CL24" s="542"/>
      <c r="CM24" s="542"/>
      <c r="CN24" s="542"/>
      <c r="CO24" s="542"/>
      <c r="CP24" s="542"/>
      <c r="CQ24" s="542"/>
      <c r="CR24" s="542"/>
      <c r="CS24" s="542"/>
      <c r="CT24" s="542"/>
      <c r="CU24" s="543"/>
      <c r="CV24" s="671" t="s">
        <v>14</v>
      </c>
      <c r="CW24" s="672"/>
      <c r="CX24" s="672"/>
      <c r="CY24" s="672"/>
      <c r="CZ24" s="672"/>
      <c r="DA24" s="672"/>
      <c r="DB24" s="672"/>
      <c r="DC24" s="672"/>
      <c r="DD24" s="672"/>
      <c r="DE24" s="672"/>
      <c r="DF24" s="672"/>
      <c r="DG24" s="672"/>
      <c r="DH24" s="672"/>
      <c r="DI24" s="672"/>
      <c r="DJ24" s="672"/>
      <c r="DK24" s="672"/>
      <c r="DL24" s="672"/>
      <c r="DM24" s="672"/>
      <c r="DN24" s="672"/>
      <c r="DO24" s="672"/>
      <c r="DP24" s="672"/>
      <c r="DQ24" s="672"/>
      <c r="DR24" s="672"/>
      <c r="DS24" s="672"/>
      <c r="DT24" s="672"/>
      <c r="DU24" s="672"/>
      <c r="DV24" s="672"/>
      <c r="DW24" s="672"/>
      <c r="DX24" s="672"/>
      <c r="DY24" s="672"/>
      <c r="DZ24" s="672"/>
      <c r="EA24" s="672"/>
      <c r="EB24" s="672"/>
      <c r="EC24" s="672"/>
      <c r="ED24" s="672"/>
      <c r="EE24" s="672"/>
      <c r="EF24" s="672"/>
      <c r="EG24" s="672"/>
      <c r="EH24" s="672"/>
      <c r="EI24" s="672"/>
      <c r="EJ24" s="672"/>
      <c r="EK24" s="672"/>
      <c r="EL24" s="672"/>
      <c r="EM24" s="672"/>
      <c r="EN24" s="672"/>
      <c r="EO24" s="672"/>
      <c r="EP24" s="672"/>
      <c r="EQ24" s="672"/>
      <c r="ER24" s="672"/>
      <c r="ES24" s="672"/>
      <c r="ET24" s="672"/>
      <c r="EU24" s="672"/>
      <c r="EV24" s="672"/>
      <c r="EW24" s="672"/>
      <c r="EX24" s="672"/>
      <c r="EY24" s="672"/>
      <c r="EZ24" s="672"/>
      <c r="FA24" s="672"/>
      <c r="FB24" s="672"/>
      <c r="FC24" s="672"/>
      <c r="FD24" s="672"/>
      <c r="FE24" s="672"/>
      <c r="FF24" s="672"/>
      <c r="FG24" s="672"/>
      <c r="FH24" s="672"/>
      <c r="FI24" s="672"/>
      <c r="FJ24" s="672"/>
      <c r="FK24" s="672"/>
      <c r="FL24" s="672"/>
      <c r="FM24" s="672"/>
      <c r="FN24" s="672"/>
      <c r="FO24" s="672"/>
      <c r="FP24" s="672"/>
      <c r="FQ24" s="673"/>
      <c r="FR24" s="541" t="s">
        <v>211</v>
      </c>
      <c r="FS24" s="542"/>
      <c r="FT24" s="542"/>
      <c r="FU24" s="542"/>
      <c r="FV24" s="542"/>
      <c r="FW24" s="542"/>
      <c r="FX24" s="542"/>
      <c r="FY24" s="542"/>
      <c r="FZ24" s="542"/>
      <c r="GA24" s="542"/>
      <c r="GB24" s="542"/>
      <c r="GC24" s="542"/>
      <c r="GD24" s="542"/>
      <c r="GE24" s="542"/>
      <c r="GF24" s="542"/>
      <c r="GG24" s="542"/>
      <c r="GH24" s="542"/>
      <c r="GI24" s="543"/>
    </row>
    <row r="25" spans="1:222" s="2" customFormat="1" ht="38.25" customHeight="1" x14ac:dyDescent="0.2">
      <c r="A25" s="592"/>
      <c r="B25" s="593"/>
      <c r="C25" s="593"/>
      <c r="D25" s="593"/>
      <c r="E25" s="593"/>
      <c r="F25" s="593"/>
      <c r="G25" s="593"/>
      <c r="H25" s="593"/>
      <c r="I25" s="593"/>
      <c r="J25" s="593"/>
      <c r="K25" s="593"/>
      <c r="L25" s="593"/>
      <c r="M25" s="593"/>
      <c r="N25" s="593"/>
      <c r="O25" s="593"/>
      <c r="P25" s="593"/>
      <c r="Q25" s="593"/>
      <c r="R25" s="593"/>
      <c r="S25" s="593"/>
      <c r="T25" s="593"/>
      <c r="U25" s="593"/>
      <c r="V25" s="593"/>
      <c r="W25" s="593"/>
      <c r="X25" s="593"/>
      <c r="Y25" s="593"/>
      <c r="Z25" s="593"/>
      <c r="AA25" s="593"/>
      <c r="AB25" s="593"/>
      <c r="AC25" s="593"/>
      <c r="AD25" s="593"/>
      <c r="AE25" s="593"/>
      <c r="AF25" s="593"/>
      <c r="AG25" s="593"/>
      <c r="AH25" s="593"/>
      <c r="AI25" s="593"/>
      <c r="AJ25" s="593"/>
      <c r="AK25" s="593"/>
      <c r="AL25" s="593"/>
      <c r="AM25" s="593"/>
      <c r="AN25" s="593"/>
      <c r="AO25" s="593"/>
      <c r="AP25" s="593"/>
      <c r="AQ25" s="593"/>
      <c r="AR25" s="593"/>
      <c r="AS25" s="593"/>
      <c r="AT25" s="593"/>
      <c r="AU25" s="593"/>
      <c r="AV25" s="593"/>
      <c r="AW25" s="593"/>
      <c r="AX25" s="593"/>
      <c r="AY25" s="593"/>
      <c r="AZ25" s="593"/>
      <c r="BA25" s="593"/>
      <c r="BB25" s="593"/>
      <c r="BC25" s="593"/>
      <c r="BD25" s="593"/>
      <c r="BE25" s="593"/>
      <c r="BF25" s="780"/>
      <c r="BG25" s="781"/>
      <c r="BH25" s="781"/>
      <c r="BI25" s="781"/>
      <c r="BJ25" s="781"/>
      <c r="BK25" s="781"/>
      <c r="BL25" s="781"/>
      <c r="BM25" s="782"/>
      <c r="BN25" s="592"/>
      <c r="BO25" s="593"/>
      <c r="BP25" s="593"/>
      <c r="BQ25" s="593"/>
      <c r="BR25" s="593"/>
      <c r="BS25" s="593"/>
      <c r="BT25" s="593"/>
      <c r="BU25" s="593"/>
      <c r="BV25" s="593"/>
      <c r="BW25" s="593"/>
      <c r="BX25" s="593"/>
      <c r="BY25" s="593"/>
      <c r="BZ25" s="593"/>
      <c r="CA25" s="593"/>
      <c r="CB25" s="594"/>
      <c r="CC25" s="592"/>
      <c r="CD25" s="593"/>
      <c r="CE25" s="593"/>
      <c r="CF25" s="593"/>
      <c r="CG25" s="593"/>
      <c r="CH25" s="593"/>
      <c r="CI25" s="593"/>
      <c r="CJ25" s="593"/>
      <c r="CK25" s="593"/>
      <c r="CL25" s="593"/>
      <c r="CM25" s="593"/>
      <c r="CN25" s="593"/>
      <c r="CO25" s="593"/>
      <c r="CP25" s="593"/>
      <c r="CQ25" s="593"/>
      <c r="CR25" s="593"/>
      <c r="CS25" s="593"/>
      <c r="CT25" s="593"/>
      <c r="CU25" s="594"/>
      <c r="CV25" s="547" t="s">
        <v>23</v>
      </c>
      <c r="CW25" s="548"/>
      <c r="CX25" s="548"/>
      <c r="CY25" s="548"/>
      <c r="CZ25" s="548"/>
      <c r="DA25" s="548"/>
      <c r="DB25" s="548"/>
      <c r="DC25" s="548"/>
      <c r="DD25" s="548"/>
      <c r="DE25" s="548"/>
      <c r="DF25" s="548"/>
      <c r="DG25" s="548"/>
      <c r="DH25" s="548"/>
      <c r="DI25" s="548"/>
      <c r="DJ25" s="548"/>
      <c r="DK25" s="548"/>
      <c r="DL25" s="548"/>
      <c r="DM25" s="548"/>
      <c r="DN25" s="548"/>
      <c r="DO25" s="548"/>
      <c r="DP25" s="548"/>
      <c r="DQ25" s="548"/>
      <c r="DR25" s="549"/>
      <c r="DS25" s="104"/>
      <c r="DT25" s="542" t="s">
        <v>34</v>
      </c>
      <c r="DU25" s="542"/>
      <c r="DV25" s="542"/>
      <c r="DW25" s="542"/>
      <c r="DX25" s="542"/>
      <c r="DY25" s="542"/>
      <c r="DZ25" s="542"/>
      <c r="EA25" s="542"/>
      <c r="EB25" s="542"/>
      <c r="EC25" s="542"/>
      <c r="ED25" s="542"/>
      <c r="EE25" s="542"/>
      <c r="EF25" s="542"/>
      <c r="EG25" s="542"/>
      <c r="EH25" s="542"/>
      <c r="EI25" s="542"/>
      <c r="EJ25" s="542"/>
      <c r="EK25" s="542"/>
      <c r="EL25" s="542"/>
      <c r="EM25" s="543"/>
      <c r="EN25" s="593" t="s">
        <v>35</v>
      </c>
      <c r="EO25" s="593"/>
      <c r="EP25" s="593"/>
      <c r="EQ25" s="593"/>
      <c r="ER25" s="593"/>
      <c r="ES25" s="593"/>
      <c r="ET25" s="593"/>
      <c r="EU25" s="593"/>
      <c r="EV25" s="593"/>
      <c r="EW25" s="593"/>
      <c r="EX25" s="593"/>
      <c r="EY25" s="593"/>
      <c r="EZ25" s="593"/>
      <c r="FA25" s="593"/>
      <c r="FB25" s="593"/>
      <c r="FC25" s="593"/>
      <c r="FD25" s="593"/>
      <c r="FE25" s="593"/>
      <c r="FF25" s="593"/>
      <c r="FG25" s="593"/>
      <c r="FH25" s="593"/>
      <c r="FI25" s="593"/>
      <c r="FJ25" s="593"/>
      <c r="FK25" s="593"/>
      <c r="FL25" s="593"/>
      <c r="FM25" s="593"/>
      <c r="FN25" s="593"/>
      <c r="FO25" s="593"/>
      <c r="FP25" s="593"/>
      <c r="FQ25" s="594"/>
      <c r="FR25" s="592"/>
      <c r="FS25" s="593"/>
      <c r="FT25" s="593"/>
      <c r="FU25" s="593"/>
      <c r="FV25" s="593"/>
      <c r="FW25" s="593"/>
      <c r="FX25" s="593"/>
      <c r="FY25" s="593"/>
      <c r="FZ25" s="593"/>
      <c r="GA25" s="593"/>
      <c r="GB25" s="593"/>
      <c r="GC25" s="593"/>
      <c r="GD25" s="593"/>
      <c r="GE25" s="593"/>
      <c r="GF25" s="593"/>
      <c r="GG25" s="593"/>
      <c r="GH25" s="593"/>
      <c r="GI25" s="594"/>
    </row>
    <row r="26" spans="1:222" s="2" customFormat="1" ht="13.5" thickBot="1" x14ac:dyDescent="0.25">
      <c r="A26" s="547">
        <v>1</v>
      </c>
      <c r="B26" s="548"/>
      <c r="C26" s="548"/>
      <c r="D26" s="548"/>
      <c r="E26" s="548"/>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8"/>
      <c r="AH26" s="548"/>
      <c r="AI26" s="548"/>
      <c r="AJ26" s="548"/>
      <c r="AK26" s="548"/>
      <c r="AL26" s="548"/>
      <c r="AM26" s="548"/>
      <c r="AN26" s="548"/>
      <c r="AO26" s="548"/>
      <c r="AP26" s="548"/>
      <c r="AQ26" s="548"/>
      <c r="AR26" s="548"/>
      <c r="AS26" s="548"/>
      <c r="AT26" s="548"/>
      <c r="AU26" s="548"/>
      <c r="AV26" s="548"/>
      <c r="AW26" s="548"/>
      <c r="AX26" s="548"/>
      <c r="AY26" s="548"/>
      <c r="AZ26" s="548"/>
      <c r="BA26" s="548"/>
      <c r="BB26" s="548"/>
      <c r="BC26" s="548"/>
      <c r="BD26" s="548"/>
      <c r="BE26" s="549"/>
      <c r="BF26" s="785">
        <v>2</v>
      </c>
      <c r="BG26" s="786"/>
      <c r="BH26" s="786"/>
      <c r="BI26" s="786"/>
      <c r="BJ26" s="786"/>
      <c r="BK26" s="786"/>
      <c r="BL26" s="786"/>
      <c r="BM26" s="787"/>
      <c r="BN26" s="547">
        <v>3</v>
      </c>
      <c r="BO26" s="548"/>
      <c r="BP26" s="548"/>
      <c r="BQ26" s="548"/>
      <c r="BR26" s="548"/>
      <c r="BS26" s="548"/>
      <c r="BT26" s="548"/>
      <c r="BU26" s="548"/>
      <c r="BV26" s="548"/>
      <c r="BW26" s="548"/>
      <c r="BX26" s="548"/>
      <c r="BY26" s="548"/>
      <c r="BZ26" s="548"/>
      <c r="CA26" s="548"/>
      <c r="CB26" s="549"/>
      <c r="CC26" s="534">
        <v>4</v>
      </c>
      <c r="CD26" s="535"/>
      <c r="CE26" s="535"/>
      <c r="CF26" s="535"/>
      <c r="CG26" s="535"/>
      <c r="CH26" s="535"/>
      <c r="CI26" s="535"/>
      <c r="CJ26" s="535"/>
      <c r="CK26" s="535"/>
      <c r="CL26" s="535"/>
      <c r="CM26" s="535"/>
      <c r="CN26" s="535"/>
      <c r="CO26" s="535"/>
      <c r="CP26" s="535"/>
      <c r="CQ26" s="535"/>
      <c r="CR26" s="535"/>
      <c r="CS26" s="535"/>
      <c r="CT26" s="535"/>
      <c r="CU26" s="536"/>
      <c r="CV26" s="534">
        <v>5</v>
      </c>
      <c r="CW26" s="535"/>
      <c r="CX26" s="535"/>
      <c r="CY26" s="535"/>
      <c r="CZ26" s="535"/>
      <c r="DA26" s="535"/>
      <c r="DB26" s="535"/>
      <c r="DC26" s="535"/>
      <c r="DD26" s="535"/>
      <c r="DE26" s="535"/>
      <c r="DF26" s="535"/>
      <c r="DG26" s="535"/>
      <c r="DH26" s="535"/>
      <c r="DI26" s="535"/>
      <c r="DJ26" s="535"/>
      <c r="DK26" s="535"/>
      <c r="DL26" s="535"/>
      <c r="DM26" s="535"/>
      <c r="DN26" s="535"/>
      <c r="DO26" s="535"/>
      <c r="DP26" s="535"/>
      <c r="DQ26" s="535"/>
      <c r="DR26" s="536"/>
      <c r="DS26" s="104"/>
      <c r="DT26" s="542">
        <v>6</v>
      </c>
      <c r="DU26" s="542"/>
      <c r="DV26" s="542"/>
      <c r="DW26" s="542"/>
      <c r="DX26" s="542"/>
      <c r="DY26" s="542"/>
      <c r="DZ26" s="542"/>
      <c r="EA26" s="542"/>
      <c r="EB26" s="542"/>
      <c r="EC26" s="542"/>
      <c r="ED26" s="542"/>
      <c r="EE26" s="542"/>
      <c r="EF26" s="542"/>
      <c r="EG26" s="542"/>
      <c r="EH26" s="542"/>
      <c r="EI26" s="542"/>
      <c r="EJ26" s="542"/>
      <c r="EK26" s="542"/>
      <c r="EL26" s="542"/>
      <c r="EM26" s="543"/>
      <c r="EN26" s="542">
        <v>7</v>
      </c>
      <c r="EO26" s="542"/>
      <c r="EP26" s="542"/>
      <c r="EQ26" s="542"/>
      <c r="ER26" s="542"/>
      <c r="ES26" s="542"/>
      <c r="ET26" s="542"/>
      <c r="EU26" s="542"/>
      <c r="EV26" s="542"/>
      <c r="EW26" s="542"/>
      <c r="EX26" s="542"/>
      <c r="EY26" s="542"/>
      <c r="EZ26" s="542"/>
      <c r="FA26" s="542"/>
      <c r="FB26" s="542"/>
      <c r="FC26" s="542"/>
      <c r="FD26" s="542"/>
      <c r="FE26" s="542"/>
      <c r="FF26" s="542"/>
      <c r="FG26" s="542"/>
      <c r="FH26" s="542"/>
      <c r="FI26" s="542"/>
      <c r="FJ26" s="542"/>
      <c r="FK26" s="542"/>
      <c r="FL26" s="542"/>
      <c r="FM26" s="542"/>
      <c r="FN26" s="542"/>
      <c r="FO26" s="542"/>
      <c r="FP26" s="542"/>
      <c r="FQ26" s="543"/>
      <c r="FR26" s="541">
        <v>8</v>
      </c>
      <c r="FS26" s="542"/>
      <c r="FT26" s="542"/>
      <c r="FU26" s="542"/>
      <c r="FV26" s="542"/>
      <c r="FW26" s="542"/>
      <c r="FX26" s="542"/>
      <c r="FY26" s="542"/>
      <c r="FZ26" s="542"/>
      <c r="GA26" s="542"/>
      <c r="GB26" s="542"/>
      <c r="GC26" s="542"/>
      <c r="GD26" s="542"/>
      <c r="GE26" s="542"/>
      <c r="GF26" s="542"/>
      <c r="GG26" s="542"/>
      <c r="GH26" s="542"/>
      <c r="GI26" s="543"/>
    </row>
    <row r="27" spans="1:222" s="2" customFormat="1" x14ac:dyDescent="0.2">
      <c r="A27" s="18"/>
      <c r="B27" s="632" t="s">
        <v>33</v>
      </c>
      <c r="C27" s="632"/>
      <c r="D27" s="632"/>
      <c r="E27" s="632"/>
      <c r="F27" s="632"/>
      <c r="G27" s="632"/>
      <c r="H27" s="632"/>
      <c r="I27" s="632"/>
      <c r="J27" s="632"/>
      <c r="K27" s="632"/>
      <c r="L27" s="632"/>
      <c r="M27" s="632"/>
      <c r="N27" s="632"/>
      <c r="O27" s="632"/>
      <c r="P27" s="632"/>
      <c r="Q27" s="632"/>
      <c r="R27" s="632"/>
      <c r="S27" s="632"/>
      <c r="T27" s="632"/>
      <c r="U27" s="632"/>
      <c r="V27" s="632"/>
      <c r="W27" s="632"/>
      <c r="X27" s="632"/>
      <c r="Y27" s="632"/>
      <c r="Z27" s="632"/>
      <c r="AA27" s="632"/>
      <c r="AB27" s="632"/>
      <c r="AC27" s="632"/>
      <c r="AD27" s="632"/>
      <c r="AE27" s="632"/>
      <c r="AF27" s="632"/>
      <c r="AG27" s="632"/>
      <c r="AH27" s="632"/>
      <c r="AI27" s="632"/>
      <c r="AJ27" s="632"/>
      <c r="AK27" s="632"/>
      <c r="AL27" s="632"/>
      <c r="AM27" s="632"/>
      <c r="AN27" s="632"/>
      <c r="AO27" s="632"/>
      <c r="AP27" s="632"/>
      <c r="AQ27" s="632"/>
      <c r="AR27" s="632"/>
      <c r="AS27" s="632"/>
      <c r="AT27" s="632"/>
      <c r="AU27" s="632"/>
      <c r="AV27" s="632"/>
      <c r="AW27" s="632"/>
      <c r="AX27" s="632"/>
      <c r="AY27" s="632"/>
      <c r="AZ27" s="632"/>
      <c r="BA27" s="632"/>
      <c r="BB27" s="632"/>
      <c r="BC27" s="632"/>
      <c r="BD27" s="632"/>
      <c r="BE27" s="632"/>
      <c r="BF27" s="805">
        <v>5240</v>
      </c>
      <c r="BG27" s="806"/>
      <c r="BH27" s="806"/>
      <c r="BI27" s="806"/>
      <c r="BJ27" s="806"/>
      <c r="BK27" s="806"/>
      <c r="BL27" s="806"/>
      <c r="BM27" s="807"/>
      <c r="BN27" s="676" t="s">
        <v>219</v>
      </c>
      <c r="BO27" s="677"/>
      <c r="BP27" s="677"/>
      <c r="BQ27" s="677"/>
      <c r="BR27" s="677"/>
      <c r="BS27" s="677"/>
      <c r="BT27" s="677"/>
      <c r="BU27" s="677"/>
      <c r="BV27" s="677"/>
      <c r="BW27" s="677"/>
      <c r="BX27" s="677"/>
      <c r="BY27" s="677"/>
      <c r="BZ27" s="677"/>
      <c r="CA27" s="677"/>
      <c r="CB27" s="678"/>
      <c r="CC27" s="666">
        <v>965594</v>
      </c>
      <c r="CD27" s="649"/>
      <c r="CE27" s="649"/>
      <c r="CF27" s="649"/>
      <c r="CG27" s="649"/>
      <c r="CH27" s="649"/>
      <c r="CI27" s="649"/>
      <c r="CJ27" s="649"/>
      <c r="CK27" s="649"/>
      <c r="CL27" s="649"/>
      <c r="CM27" s="649"/>
      <c r="CN27" s="649"/>
      <c r="CO27" s="649"/>
      <c r="CP27" s="649"/>
      <c r="CQ27" s="649"/>
      <c r="CR27" s="649"/>
      <c r="CS27" s="649"/>
      <c r="CT27" s="649"/>
      <c r="CU27" s="650"/>
      <c r="CV27" s="648">
        <v>2412304</v>
      </c>
      <c r="CW27" s="649"/>
      <c r="CX27" s="649"/>
      <c r="CY27" s="649"/>
      <c r="CZ27" s="649"/>
      <c r="DA27" s="649"/>
      <c r="DB27" s="649"/>
      <c r="DC27" s="649"/>
      <c r="DD27" s="649"/>
      <c r="DE27" s="649"/>
      <c r="DF27" s="649"/>
      <c r="DG27" s="649"/>
      <c r="DH27" s="649"/>
      <c r="DI27" s="649"/>
      <c r="DJ27" s="649"/>
      <c r="DK27" s="649"/>
      <c r="DL27" s="649"/>
      <c r="DM27" s="649"/>
      <c r="DN27" s="649"/>
      <c r="DO27" s="649"/>
      <c r="DP27" s="649"/>
      <c r="DQ27" s="649"/>
      <c r="DR27" s="650"/>
      <c r="DS27" s="181"/>
      <c r="DT27" s="772" t="s">
        <v>6</v>
      </c>
      <c r="DU27" s="772"/>
      <c r="DV27" s="649">
        <v>51306</v>
      </c>
      <c r="DW27" s="649"/>
      <c r="DX27" s="649"/>
      <c r="DY27" s="649"/>
      <c r="DZ27" s="649"/>
      <c r="EA27" s="649"/>
      <c r="EB27" s="649"/>
      <c r="EC27" s="649"/>
      <c r="ED27" s="649"/>
      <c r="EE27" s="649"/>
      <c r="EF27" s="649"/>
      <c r="EG27" s="649"/>
      <c r="EH27" s="649"/>
      <c r="EI27" s="649"/>
      <c r="EJ27" s="649"/>
      <c r="EK27" s="649"/>
      <c r="EL27" s="752" t="s">
        <v>7</v>
      </c>
      <c r="EM27" s="752"/>
      <c r="EN27" s="794" t="s">
        <v>6</v>
      </c>
      <c r="EO27" s="772"/>
      <c r="EP27" s="649">
        <v>1979977</v>
      </c>
      <c r="EQ27" s="649"/>
      <c r="ER27" s="649"/>
      <c r="ES27" s="649"/>
      <c r="ET27" s="649"/>
      <c r="EU27" s="649"/>
      <c r="EV27" s="649"/>
      <c r="EW27" s="649"/>
      <c r="EX27" s="649"/>
      <c r="EY27" s="649"/>
      <c r="EZ27" s="649"/>
      <c r="FA27" s="649"/>
      <c r="FB27" s="649"/>
      <c r="FC27" s="649"/>
      <c r="FD27" s="649"/>
      <c r="FE27" s="649"/>
      <c r="FF27" s="649"/>
      <c r="FG27" s="649"/>
      <c r="FH27" s="649"/>
      <c r="FI27" s="649"/>
      <c r="FJ27" s="649"/>
      <c r="FK27" s="649"/>
      <c r="FL27" s="649"/>
      <c r="FM27" s="649"/>
      <c r="FN27" s="649"/>
      <c r="FO27" s="649"/>
      <c r="FP27" s="752" t="s">
        <v>7</v>
      </c>
      <c r="FQ27" s="797"/>
      <c r="FR27" s="648">
        <f>+CC27+CV27-DV27-EP27</f>
        <v>1346615</v>
      </c>
      <c r="FS27" s="649"/>
      <c r="FT27" s="649"/>
      <c r="FU27" s="649"/>
      <c r="FV27" s="649"/>
      <c r="FW27" s="649"/>
      <c r="FX27" s="649"/>
      <c r="FY27" s="649"/>
      <c r="FZ27" s="649"/>
      <c r="GA27" s="649"/>
      <c r="GB27" s="649"/>
      <c r="GC27" s="649"/>
      <c r="GD27" s="649"/>
      <c r="GE27" s="649"/>
      <c r="GF27" s="649"/>
      <c r="GG27" s="649"/>
      <c r="GH27" s="649"/>
      <c r="GI27" s="665"/>
    </row>
    <row r="28" spans="1:222" s="2" customFormat="1" ht="6" customHeight="1" x14ac:dyDescent="0.2">
      <c r="A28" s="18"/>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c r="AF28" s="632"/>
      <c r="AG28" s="632"/>
      <c r="AH28" s="632"/>
      <c r="AI28" s="632"/>
      <c r="AJ28" s="632"/>
      <c r="AK28" s="632"/>
      <c r="AL28" s="632"/>
      <c r="AM28" s="632"/>
      <c r="AN28" s="632"/>
      <c r="AO28" s="632"/>
      <c r="AP28" s="632"/>
      <c r="AQ28" s="632"/>
      <c r="AR28" s="632"/>
      <c r="AS28" s="632"/>
      <c r="AT28" s="632"/>
      <c r="AU28" s="632"/>
      <c r="AV28" s="632"/>
      <c r="AW28" s="632"/>
      <c r="AX28" s="632"/>
      <c r="AY28" s="632"/>
      <c r="AZ28" s="632"/>
      <c r="BA28" s="632"/>
      <c r="BB28" s="632"/>
      <c r="BC28" s="632"/>
      <c r="BD28" s="632"/>
      <c r="BE28" s="632"/>
      <c r="BF28" s="753"/>
      <c r="BG28" s="754"/>
      <c r="BH28" s="754"/>
      <c r="BI28" s="754"/>
      <c r="BJ28" s="754"/>
      <c r="BK28" s="754"/>
      <c r="BL28" s="754"/>
      <c r="BM28" s="808"/>
      <c r="BN28" s="679"/>
      <c r="BO28" s="680"/>
      <c r="BP28" s="680"/>
      <c r="BQ28" s="680"/>
      <c r="BR28" s="680"/>
      <c r="BS28" s="680"/>
      <c r="BT28" s="680"/>
      <c r="BU28" s="680"/>
      <c r="BV28" s="680"/>
      <c r="BW28" s="680"/>
      <c r="BX28" s="680"/>
      <c r="BY28" s="680"/>
      <c r="BZ28" s="680"/>
      <c r="CA28" s="680"/>
      <c r="CB28" s="681"/>
      <c r="CC28" s="661"/>
      <c r="CD28" s="647"/>
      <c r="CE28" s="647"/>
      <c r="CF28" s="647"/>
      <c r="CG28" s="647"/>
      <c r="CH28" s="647"/>
      <c r="CI28" s="647"/>
      <c r="CJ28" s="647"/>
      <c r="CK28" s="647"/>
      <c r="CL28" s="647"/>
      <c r="CM28" s="647"/>
      <c r="CN28" s="647"/>
      <c r="CO28" s="647"/>
      <c r="CP28" s="647"/>
      <c r="CQ28" s="647"/>
      <c r="CR28" s="647"/>
      <c r="CS28" s="647"/>
      <c r="CT28" s="647"/>
      <c r="CU28" s="651"/>
      <c r="CV28" s="646"/>
      <c r="CW28" s="647"/>
      <c r="CX28" s="647"/>
      <c r="CY28" s="647"/>
      <c r="CZ28" s="647"/>
      <c r="DA28" s="647"/>
      <c r="DB28" s="647"/>
      <c r="DC28" s="647"/>
      <c r="DD28" s="647"/>
      <c r="DE28" s="647"/>
      <c r="DF28" s="647"/>
      <c r="DG28" s="647"/>
      <c r="DH28" s="647"/>
      <c r="DI28" s="647"/>
      <c r="DJ28" s="647"/>
      <c r="DK28" s="647"/>
      <c r="DL28" s="647"/>
      <c r="DM28" s="647"/>
      <c r="DN28" s="647"/>
      <c r="DO28" s="647"/>
      <c r="DP28" s="647"/>
      <c r="DQ28" s="647"/>
      <c r="DR28" s="651"/>
      <c r="DS28" s="183"/>
      <c r="DT28" s="703"/>
      <c r="DU28" s="703"/>
      <c r="DV28" s="773"/>
      <c r="DW28" s="773"/>
      <c r="DX28" s="773"/>
      <c r="DY28" s="773"/>
      <c r="DZ28" s="773"/>
      <c r="EA28" s="773"/>
      <c r="EB28" s="773"/>
      <c r="EC28" s="773"/>
      <c r="ED28" s="773"/>
      <c r="EE28" s="773"/>
      <c r="EF28" s="773"/>
      <c r="EG28" s="773"/>
      <c r="EH28" s="773"/>
      <c r="EI28" s="773"/>
      <c r="EJ28" s="773"/>
      <c r="EK28" s="773"/>
      <c r="EL28" s="702"/>
      <c r="EM28" s="702"/>
      <c r="EN28" s="804"/>
      <c r="EO28" s="703"/>
      <c r="EP28" s="773"/>
      <c r="EQ28" s="773"/>
      <c r="ER28" s="773"/>
      <c r="ES28" s="773"/>
      <c r="ET28" s="773"/>
      <c r="EU28" s="773"/>
      <c r="EV28" s="773"/>
      <c r="EW28" s="773"/>
      <c r="EX28" s="773"/>
      <c r="EY28" s="773"/>
      <c r="EZ28" s="773"/>
      <c r="FA28" s="773"/>
      <c r="FB28" s="773"/>
      <c r="FC28" s="773"/>
      <c r="FD28" s="773"/>
      <c r="FE28" s="773"/>
      <c r="FF28" s="773"/>
      <c r="FG28" s="773"/>
      <c r="FH28" s="773"/>
      <c r="FI28" s="773"/>
      <c r="FJ28" s="773"/>
      <c r="FK28" s="773"/>
      <c r="FL28" s="773"/>
      <c r="FM28" s="773"/>
      <c r="FN28" s="773"/>
      <c r="FO28" s="773"/>
      <c r="FP28" s="702"/>
      <c r="FQ28" s="798"/>
      <c r="FR28" s="646"/>
      <c r="FS28" s="647"/>
      <c r="FT28" s="647"/>
      <c r="FU28" s="647"/>
      <c r="FV28" s="647"/>
      <c r="FW28" s="647"/>
      <c r="FX28" s="647"/>
      <c r="FY28" s="647"/>
      <c r="FZ28" s="647"/>
      <c r="GA28" s="647"/>
      <c r="GB28" s="647"/>
      <c r="GC28" s="647"/>
      <c r="GD28" s="647"/>
      <c r="GE28" s="647"/>
      <c r="GF28" s="647"/>
      <c r="GG28" s="647"/>
      <c r="GH28" s="647"/>
      <c r="GI28" s="662"/>
    </row>
    <row r="29" spans="1:222" s="2" customFormat="1" x14ac:dyDescent="0.2">
      <c r="A29" s="18"/>
      <c r="B29" s="632"/>
      <c r="C29" s="632"/>
      <c r="D29" s="632"/>
      <c r="E29" s="632"/>
      <c r="F29" s="632"/>
      <c r="G29" s="632"/>
      <c r="H29" s="632"/>
      <c r="I29" s="632"/>
      <c r="J29" s="632"/>
      <c r="K29" s="632"/>
      <c r="L29" s="632"/>
      <c r="M29" s="632"/>
      <c r="N29" s="632"/>
      <c r="O29" s="632"/>
      <c r="P29" s="632"/>
      <c r="Q29" s="632"/>
      <c r="R29" s="632"/>
      <c r="S29" s="632"/>
      <c r="T29" s="632"/>
      <c r="U29" s="632"/>
      <c r="V29" s="632"/>
      <c r="W29" s="632"/>
      <c r="X29" s="632"/>
      <c r="Y29" s="632"/>
      <c r="Z29" s="632"/>
      <c r="AA29" s="632"/>
      <c r="AB29" s="632"/>
      <c r="AC29" s="632"/>
      <c r="AD29" s="632"/>
      <c r="AE29" s="632"/>
      <c r="AF29" s="632"/>
      <c r="AG29" s="632"/>
      <c r="AH29" s="632"/>
      <c r="AI29" s="632"/>
      <c r="AJ29" s="632"/>
      <c r="AK29" s="632"/>
      <c r="AL29" s="632"/>
      <c r="AM29" s="632"/>
      <c r="AN29" s="632"/>
      <c r="AO29" s="632"/>
      <c r="AP29" s="632"/>
      <c r="AQ29" s="632"/>
      <c r="AR29" s="632"/>
      <c r="AS29" s="632"/>
      <c r="AT29" s="632"/>
      <c r="AU29" s="632"/>
      <c r="AV29" s="632"/>
      <c r="AW29" s="632"/>
      <c r="AX29" s="632"/>
      <c r="AY29" s="632"/>
      <c r="AZ29" s="632"/>
      <c r="BA29" s="632"/>
      <c r="BB29" s="632"/>
      <c r="BC29" s="632"/>
      <c r="BD29" s="632"/>
      <c r="BE29" s="632"/>
      <c r="BF29" s="805">
        <v>5250</v>
      </c>
      <c r="BG29" s="806"/>
      <c r="BH29" s="806"/>
      <c r="BI29" s="806"/>
      <c r="BJ29" s="806"/>
      <c r="BK29" s="806"/>
      <c r="BL29" s="806"/>
      <c r="BM29" s="807"/>
      <c r="BN29" s="676" t="s">
        <v>220</v>
      </c>
      <c r="BO29" s="677"/>
      <c r="BP29" s="677"/>
      <c r="BQ29" s="677"/>
      <c r="BR29" s="677"/>
      <c r="BS29" s="677"/>
      <c r="BT29" s="677"/>
      <c r="BU29" s="677"/>
      <c r="BV29" s="677"/>
      <c r="BW29" s="677"/>
      <c r="BX29" s="677"/>
      <c r="BY29" s="677"/>
      <c r="BZ29" s="677"/>
      <c r="CA29" s="677"/>
      <c r="CB29" s="678"/>
      <c r="CC29" s="644">
        <v>723125</v>
      </c>
      <c r="CD29" s="636"/>
      <c r="CE29" s="636"/>
      <c r="CF29" s="636"/>
      <c r="CG29" s="636"/>
      <c r="CH29" s="636"/>
      <c r="CI29" s="636"/>
      <c r="CJ29" s="636"/>
      <c r="CK29" s="636"/>
      <c r="CL29" s="636"/>
      <c r="CM29" s="636"/>
      <c r="CN29" s="636"/>
      <c r="CO29" s="636"/>
      <c r="CP29" s="636"/>
      <c r="CQ29" s="636"/>
      <c r="CR29" s="636"/>
      <c r="CS29" s="636"/>
      <c r="CT29" s="636"/>
      <c r="CU29" s="637"/>
      <c r="CV29" s="640">
        <v>3290901</v>
      </c>
      <c r="CW29" s="636"/>
      <c r="CX29" s="636"/>
      <c r="CY29" s="636"/>
      <c r="CZ29" s="636"/>
      <c r="DA29" s="636"/>
      <c r="DB29" s="636"/>
      <c r="DC29" s="636"/>
      <c r="DD29" s="636"/>
      <c r="DE29" s="636"/>
      <c r="DF29" s="636"/>
      <c r="DG29" s="636"/>
      <c r="DH29" s="636"/>
      <c r="DI29" s="636"/>
      <c r="DJ29" s="636"/>
      <c r="DK29" s="636"/>
      <c r="DL29" s="636"/>
      <c r="DM29" s="636"/>
      <c r="DN29" s="636"/>
      <c r="DO29" s="636"/>
      <c r="DP29" s="636"/>
      <c r="DQ29" s="636"/>
      <c r="DR29" s="637"/>
      <c r="DS29" s="180"/>
      <c r="DT29" s="790" t="s">
        <v>6</v>
      </c>
      <c r="DU29" s="790"/>
      <c r="DV29" s="636">
        <v>134880</v>
      </c>
      <c r="DW29" s="636"/>
      <c r="DX29" s="636"/>
      <c r="DY29" s="636"/>
      <c r="DZ29" s="636"/>
      <c r="EA29" s="636"/>
      <c r="EB29" s="636"/>
      <c r="EC29" s="636"/>
      <c r="ED29" s="636"/>
      <c r="EE29" s="636"/>
      <c r="EF29" s="636"/>
      <c r="EG29" s="636"/>
      <c r="EH29" s="636"/>
      <c r="EI29" s="636"/>
      <c r="EJ29" s="636"/>
      <c r="EK29" s="636"/>
      <c r="EL29" s="779" t="s">
        <v>7</v>
      </c>
      <c r="EM29" s="779"/>
      <c r="EN29" s="800" t="s">
        <v>6</v>
      </c>
      <c r="EO29" s="790"/>
      <c r="EP29" s="636">
        <v>2913552</v>
      </c>
      <c r="EQ29" s="636"/>
      <c r="ER29" s="636"/>
      <c r="ES29" s="636"/>
      <c r="ET29" s="636"/>
      <c r="EU29" s="636"/>
      <c r="EV29" s="636"/>
      <c r="EW29" s="636"/>
      <c r="EX29" s="636"/>
      <c r="EY29" s="636"/>
      <c r="EZ29" s="636"/>
      <c r="FA29" s="636"/>
      <c r="FB29" s="636"/>
      <c r="FC29" s="636"/>
      <c r="FD29" s="636"/>
      <c r="FE29" s="636"/>
      <c r="FF29" s="636"/>
      <c r="FG29" s="636"/>
      <c r="FH29" s="636"/>
      <c r="FI29" s="636"/>
      <c r="FJ29" s="636"/>
      <c r="FK29" s="636"/>
      <c r="FL29" s="636"/>
      <c r="FM29" s="636"/>
      <c r="FN29" s="636"/>
      <c r="FO29" s="636"/>
      <c r="FP29" s="779" t="s">
        <v>7</v>
      </c>
      <c r="FQ29" s="802"/>
      <c r="FR29" s="640">
        <f>+CC29+CV29-DV29-EP29</f>
        <v>965594</v>
      </c>
      <c r="FS29" s="636"/>
      <c r="FT29" s="636"/>
      <c r="FU29" s="636"/>
      <c r="FV29" s="636"/>
      <c r="FW29" s="636"/>
      <c r="FX29" s="636"/>
      <c r="FY29" s="636"/>
      <c r="FZ29" s="636"/>
      <c r="GA29" s="636"/>
      <c r="GB29" s="636"/>
      <c r="GC29" s="636"/>
      <c r="GD29" s="636"/>
      <c r="GE29" s="636"/>
      <c r="GF29" s="636"/>
      <c r="GG29" s="636"/>
      <c r="GH29" s="636"/>
      <c r="GI29" s="641"/>
    </row>
    <row r="30" spans="1:222" s="2" customFormat="1" ht="6" customHeight="1" thickBot="1" x14ac:dyDescent="0.25">
      <c r="A30" s="20"/>
      <c r="B30" s="634"/>
      <c r="C30" s="634"/>
      <c r="D30" s="634"/>
      <c r="E30" s="634"/>
      <c r="F30" s="634"/>
      <c r="G30" s="634"/>
      <c r="H30" s="634"/>
      <c r="I30" s="634"/>
      <c r="J30" s="634"/>
      <c r="K30" s="634"/>
      <c r="L30" s="634"/>
      <c r="M30" s="634"/>
      <c r="N30" s="634"/>
      <c r="O30" s="634"/>
      <c r="P30" s="634"/>
      <c r="Q30" s="634"/>
      <c r="R30" s="634"/>
      <c r="S30" s="634"/>
      <c r="T30" s="634"/>
      <c r="U30" s="634"/>
      <c r="V30" s="634"/>
      <c r="W30" s="634"/>
      <c r="X30" s="634"/>
      <c r="Y30" s="634"/>
      <c r="Z30" s="634"/>
      <c r="AA30" s="634"/>
      <c r="AB30" s="634"/>
      <c r="AC30" s="634"/>
      <c r="AD30" s="634"/>
      <c r="AE30" s="634"/>
      <c r="AF30" s="634"/>
      <c r="AG30" s="634"/>
      <c r="AH30" s="634"/>
      <c r="AI30" s="634"/>
      <c r="AJ30" s="634"/>
      <c r="AK30" s="634"/>
      <c r="AL30" s="634"/>
      <c r="AM30" s="634"/>
      <c r="AN30" s="634"/>
      <c r="AO30" s="634"/>
      <c r="AP30" s="634"/>
      <c r="AQ30" s="634"/>
      <c r="AR30" s="634"/>
      <c r="AS30" s="634"/>
      <c r="AT30" s="634"/>
      <c r="AU30" s="634"/>
      <c r="AV30" s="634"/>
      <c r="AW30" s="634"/>
      <c r="AX30" s="634"/>
      <c r="AY30" s="634"/>
      <c r="AZ30" s="634"/>
      <c r="BA30" s="634"/>
      <c r="BB30" s="634"/>
      <c r="BC30" s="634"/>
      <c r="BD30" s="634"/>
      <c r="BE30" s="634"/>
      <c r="BF30" s="753"/>
      <c r="BG30" s="754"/>
      <c r="BH30" s="754"/>
      <c r="BI30" s="754"/>
      <c r="BJ30" s="754"/>
      <c r="BK30" s="754"/>
      <c r="BL30" s="754"/>
      <c r="BM30" s="808"/>
      <c r="BN30" s="679"/>
      <c r="BO30" s="680"/>
      <c r="BP30" s="680"/>
      <c r="BQ30" s="680"/>
      <c r="BR30" s="680"/>
      <c r="BS30" s="680"/>
      <c r="BT30" s="680"/>
      <c r="BU30" s="680"/>
      <c r="BV30" s="680"/>
      <c r="BW30" s="680"/>
      <c r="BX30" s="680"/>
      <c r="BY30" s="680"/>
      <c r="BZ30" s="680"/>
      <c r="CA30" s="680"/>
      <c r="CB30" s="681"/>
      <c r="CC30" s="645"/>
      <c r="CD30" s="638"/>
      <c r="CE30" s="638"/>
      <c r="CF30" s="638"/>
      <c r="CG30" s="638"/>
      <c r="CH30" s="638"/>
      <c r="CI30" s="638"/>
      <c r="CJ30" s="638"/>
      <c r="CK30" s="638"/>
      <c r="CL30" s="638"/>
      <c r="CM30" s="638"/>
      <c r="CN30" s="638"/>
      <c r="CO30" s="638"/>
      <c r="CP30" s="638"/>
      <c r="CQ30" s="638"/>
      <c r="CR30" s="638"/>
      <c r="CS30" s="638"/>
      <c r="CT30" s="638"/>
      <c r="CU30" s="639"/>
      <c r="CV30" s="642"/>
      <c r="CW30" s="638"/>
      <c r="CX30" s="638"/>
      <c r="CY30" s="638"/>
      <c r="CZ30" s="638"/>
      <c r="DA30" s="638"/>
      <c r="DB30" s="638"/>
      <c r="DC30" s="638"/>
      <c r="DD30" s="638"/>
      <c r="DE30" s="638"/>
      <c r="DF30" s="638"/>
      <c r="DG30" s="638"/>
      <c r="DH30" s="638"/>
      <c r="DI30" s="638"/>
      <c r="DJ30" s="638"/>
      <c r="DK30" s="638"/>
      <c r="DL30" s="638"/>
      <c r="DM30" s="638"/>
      <c r="DN30" s="638"/>
      <c r="DO30" s="638"/>
      <c r="DP30" s="638"/>
      <c r="DQ30" s="638"/>
      <c r="DR30" s="639"/>
      <c r="DS30" s="182"/>
      <c r="DT30" s="791"/>
      <c r="DU30" s="791"/>
      <c r="DV30" s="638"/>
      <c r="DW30" s="638"/>
      <c r="DX30" s="638"/>
      <c r="DY30" s="638"/>
      <c r="DZ30" s="638"/>
      <c r="EA30" s="638"/>
      <c r="EB30" s="638"/>
      <c r="EC30" s="638"/>
      <c r="ED30" s="638"/>
      <c r="EE30" s="638"/>
      <c r="EF30" s="638"/>
      <c r="EG30" s="638"/>
      <c r="EH30" s="638"/>
      <c r="EI30" s="638"/>
      <c r="EJ30" s="638"/>
      <c r="EK30" s="638"/>
      <c r="EL30" s="788"/>
      <c r="EM30" s="788"/>
      <c r="EN30" s="801"/>
      <c r="EO30" s="791"/>
      <c r="EP30" s="638"/>
      <c r="EQ30" s="638"/>
      <c r="ER30" s="638"/>
      <c r="ES30" s="638"/>
      <c r="ET30" s="638"/>
      <c r="EU30" s="638"/>
      <c r="EV30" s="638"/>
      <c r="EW30" s="638"/>
      <c r="EX30" s="638"/>
      <c r="EY30" s="638"/>
      <c r="EZ30" s="638"/>
      <c r="FA30" s="638"/>
      <c r="FB30" s="638"/>
      <c r="FC30" s="638"/>
      <c r="FD30" s="638"/>
      <c r="FE30" s="638"/>
      <c r="FF30" s="638"/>
      <c r="FG30" s="638"/>
      <c r="FH30" s="638"/>
      <c r="FI30" s="638"/>
      <c r="FJ30" s="638"/>
      <c r="FK30" s="638"/>
      <c r="FL30" s="638"/>
      <c r="FM30" s="638"/>
      <c r="FN30" s="638"/>
      <c r="FO30" s="638"/>
      <c r="FP30" s="788"/>
      <c r="FQ30" s="803"/>
      <c r="FR30" s="642"/>
      <c r="FS30" s="638"/>
      <c r="FT30" s="638"/>
      <c r="FU30" s="638"/>
      <c r="FV30" s="638"/>
      <c r="FW30" s="638"/>
      <c r="FX30" s="638"/>
      <c r="FY30" s="638"/>
      <c r="FZ30" s="638"/>
      <c r="GA30" s="638"/>
      <c r="GB30" s="638"/>
      <c r="GC30" s="638"/>
      <c r="GD30" s="638"/>
      <c r="GE30" s="638"/>
      <c r="GF30" s="638"/>
      <c r="GG30" s="638"/>
      <c r="GH30" s="638"/>
      <c r="GI30" s="643"/>
    </row>
    <row r="31" spans="1:222" s="2" customFormat="1" ht="12.75" hidden="1" customHeight="1" x14ac:dyDescent="0.2">
      <c r="A31" s="16"/>
      <c r="B31" s="630" t="s">
        <v>113</v>
      </c>
      <c r="C31" s="630"/>
      <c r="D31" s="630"/>
      <c r="E31" s="630"/>
      <c r="F31" s="630"/>
      <c r="G31" s="630"/>
      <c r="H31" s="630"/>
      <c r="I31" s="630"/>
      <c r="J31" s="630"/>
      <c r="K31" s="630"/>
      <c r="L31" s="630"/>
      <c r="M31" s="630"/>
      <c r="N31" s="630"/>
      <c r="O31" s="630"/>
      <c r="P31" s="630"/>
      <c r="Q31" s="630"/>
      <c r="R31" s="630"/>
      <c r="S31" s="630"/>
      <c r="T31" s="630"/>
      <c r="U31" s="630"/>
      <c r="V31" s="630"/>
      <c r="W31" s="630"/>
      <c r="X31" s="630"/>
      <c r="Y31" s="630"/>
      <c r="Z31" s="630"/>
      <c r="AA31" s="630"/>
      <c r="AB31" s="630"/>
      <c r="AC31" s="630"/>
      <c r="AD31" s="630"/>
      <c r="AE31" s="630"/>
      <c r="AF31" s="630"/>
      <c r="AG31" s="630"/>
      <c r="AH31" s="630"/>
      <c r="AI31" s="630"/>
      <c r="AJ31" s="630"/>
      <c r="AK31" s="630"/>
      <c r="AL31" s="630"/>
      <c r="AM31" s="630"/>
      <c r="AN31" s="630"/>
      <c r="AO31" s="630"/>
      <c r="AP31" s="630"/>
      <c r="AQ31" s="630"/>
      <c r="AR31" s="630"/>
      <c r="AS31" s="630"/>
      <c r="AT31" s="630"/>
      <c r="AU31" s="630"/>
      <c r="AV31" s="630"/>
      <c r="AW31" s="630"/>
      <c r="AX31" s="630"/>
      <c r="AY31" s="630"/>
      <c r="AZ31" s="630"/>
      <c r="BA31" s="630"/>
      <c r="BB31" s="630"/>
      <c r="BC31" s="630"/>
      <c r="BD31" s="630"/>
      <c r="BE31" s="631"/>
      <c r="BF31" s="114"/>
      <c r="BG31" s="731">
        <v>5246</v>
      </c>
      <c r="BH31" s="695" t="s">
        <v>3</v>
      </c>
      <c r="BI31" s="696"/>
      <c r="BJ31" s="696"/>
      <c r="BK31" s="696"/>
      <c r="BL31" s="696"/>
      <c r="BM31" s="696"/>
      <c r="BN31" s="689" t="s">
        <v>137</v>
      </c>
      <c r="BO31" s="689"/>
      <c r="BP31" s="689"/>
      <c r="BQ31" s="689"/>
      <c r="BR31" s="690" t="s">
        <v>118</v>
      </c>
      <c r="BS31" s="690"/>
      <c r="BT31" s="690"/>
      <c r="BU31" s="690"/>
      <c r="BV31" s="690"/>
      <c r="BW31" s="690"/>
      <c r="BX31" s="690"/>
      <c r="BY31" s="758"/>
      <c r="BZ31" s="603"/>
      <c r="CA31" s="603"/>
      <c r="CB31" s="603"/>
      <c r="CC31" s="603"/>
      <c r="CD31" s="603"/>
      <c r="CE31" s="603"/>
      <c r="CF31" s="603"/>
      <c r="CG31" s="603"/>
      <c r="CH31" s="603"/>
      <c r="CI31" s="603"/>
      <c r="CJ31" s="603"/>
      <c r="CK31" s="603"/>
      <c r="CL31" s="603"/>
      <c r="CM31" s="603"/>
      <c r="CN31" s="603"/>
      <c r="CO31" s="603"/>
      <c r="CP31" s="603"/>
      <c r="CQ31" s="603"/>
      <c r="CR31" s="759"/>
      <c r="CS31" s="579"/>
      <c r="CT31" s="580"/>
      <c r="CU31" s="580"/>
      <c r="CV31" s="580"/>
      <c r="CW31" s="580"/>
      <c r="CX31" s="580"/>
      <c r="CY31" s="580"/>
      <c r="CZ31" s="580"/>
      <c r="DA31" s="580"/>
      <c r="DB31" s="580"/>
      <c r="DC31" s="580"/>
      <c r="DD31" s="580"/>
      <c r="DE31" s="580"/>
      <c r="DF31" s="580"/>
      <c r="DG31" s="580"/>
      <c r="DH31" s="580"/>
      <c r="DI31" s="580"/>
      <c r="DJ31" s="580"/>
      <c r="DK31" s="580"/>
      <c r="DL31" s="580"/>
      <c r="DM31" s="581"/>
      <c r="DN31" s="102"/>
      <c r="DO31" s="606" t="s">
        <v>6</v>
      </c>
      <c r="DP31" s="606"/>
      <c r="DQ31" s="603"/>
      <c r="DR31" s="603"/>
      <c r="DS31" s="603"/>
      <c r="DT31" s="603"/>
      <c r="DU31" s="603"/>
      <c r="DV31" s="603"/>
      <c r="DW31" s="603"/>
      <c r="DX31" s="603"/>
      <c r="DY31" s="603"/>
      <c r="DZ31" s="603"/>
      <c r="EA31" s="603"/>
      <c r="EB31" s="603"/>
      <c r="EC31" s="603"/>
      <c r="ED31" s="603"/>
      <c r="EE31" s="603"/>
      <c r="EF31" s="603"/>
      <c r="EG31" s="603"/>
      <c r="EH31" s="600" t="s">
        <v>7</v>
      </c>
      <c r="EI31" s="600"/>
      <c r="EJ31" s="670" t="s">
        <v>6</v>
      </c>
      <c r="EK31" s="606"/>
      <c r="EL31" s="603"/>
      <c r="EM31" s="603"/>
      <c r="EN31" s="603"/>
      <c r="EO31" s="603"/>
      <c r="EP31" s="603"/>
      <c r="EQ31" s="603"/>
      <c r="ER31" s="603"/>
      <c r="ES31" s="603"/>
      <c r="ET31" s="603"/>
      <c r="EU31" s="603"/>
      <c r="EV31" s="603"/>
      <c r="EW31" s="603"/>
      <c r="EX31" s="603"/>
      <c r="EY31" s="603"/>
      <c r="EZ31" s="603"/>
      <c r="FA31" s="603"/>
      <c r="FB31" s="603"/>
      <c r="FC31" s="603"/>
      <c r="FD31" s="603"/>
      <c r="FE31" s="603"/>
      <c r="FF31" s="603"/>
      <c r="FG31" s="603"/>
      <c r="FH31" s="603"/>
      <c r="FI31" s="603"/>
      <c r="FJ31" s="603"/>
      <c r="FK31" s="102"/>
      <c r="FL31" s="600" t="s">
        <v>7</v>
      </c>
      <c r="FM31" s="740"/>
      <c r="FN31" s="606" t="s">
        <v>6</v>
      </c>
      <c r="FO31" s="606"/>
      <c r="FP31" s="603"/>
      <c r="FQ31" s="603"/>
      <c r="FR31" s="603"/>
      <c r="FS31" s="603"/>
      <c r="FT31" s="603"/>
      <c r="FU31" s="603"/>
      <c r="FV31" s="603"/>
      <c r="FW31" s="603"/>
      <c r="FX31" s="603"/>
      <c r="FY31" s="603"/>
      <c r="FZ31" s="603"/>
      <c r="GA31" s="603"/>
      <c r="GB31" s="603"/>
      <c r="GC31" s="603"/>
      <c r="GD31" s="603"/>
      <c r="GE31" s="603"/>
      <c r="GF31" s="600" t="s">
        <v>7</v>
      </c>
      <c r="GG31" s="600"/>
      <c r="GH31" s="742">
        <f>+BY31+CS31-DQ31-EL31-FP31</f>
        <v>0</v>
      </c>
      <c r="GI31" s="603"/>
      <c r="GJ31" s="603"/>
      <c r="GK31" s="603"/>
      <c r="GL31" s="603"/>
      <c r="GM31" s="603"/>
      <c r="GN31" s="603"/>
      <c r="GO31" s="603"/>
      <c r="GP31" s="603"/>
      <c r="GQ31" s="603"/>
      <c r="GR31" s="603"/>
      <c r="GS31" s="603"/>
      <c r="GT31" s="603"/>
      <c r="GU31" s="603"/>
      <c r="GV31" s="603"/>
      <c r="GW31" s="603"/>
      <c r="GX31" s="603"/>
      <c r="GY31" s="743"/>
    </row>
    <row r="32" spans="1:222" s="2" customFormat="1" ht="6" hidden="1" customHeight="1" x14ac:dyDescent="0.2">
      <c r="A32" s="18"/>
      <c r="B32" s="632"/>
      <c r="C32" s="632"/>
      <c r="D32" s="632"/>
      <c r="E32" s="632"/>
      <c r="F32" s="632"/>
      <c r="G32" s="632"/>
      <c r="H32" s="632"/>
      <c r="I32" s="632"/>
      <c r="J32" s="632"/>
      <c r="K32" s="632"/>
      <c r="L32" s="632"/>
      <c r="M32" s="632"/>
      <c r="N32" s="632"/>
      <c r="O32" s="632"/>
      <c r="P32" s="632"/>
      <c r="Q32" s="632"/>
      <c r="R32" s="632"/>
      <c r="S32" s="632"/>
      <c r="T32" s="632"/>
      <c r="U32" s="632"/>
      <c r="V32" s="632"/>
      <c r="W32" s="632"/>
      <c r="X32" s="632"/>
      <c r="Y32" s="632"/>
      <c r="Z32" s="632"/>
      <c r="AA32" s="632"/>
      <c r="AB32" s="632"/>
      <c r="AC32" s="632"/>
      <c r="AD32" s="632"/>
      <c r="AE32" s="632"/>
      <c r="AF32" s="632"/>
      <c r="AG32" s="632"/>
      <c r="AH32" s="632"/>
      <c r="AI32" s="632"/>
      <c r="AJ32" s="632"/>
      <c r="AK32" s="632"/>
      <c r="AL32" s="632"/>
      <c r="AM32" s="632"/>
      <c r="AN32" s="632"/>
      <c r="AO32" s="632"/>
      <c r="AP32" s="632"/>
      <c r="AQ32" s="632"/>
      <c r="AR32" s="632"/>
      <c r="AS32" s="632"/>
      <c r="AT32" s="632"/>
      <c r="AU32" s="632"/>
      <c r="AV32" s="632"/>
      <c r="AW32" s="632"/>
      <c r="AX32" s="632"/>
      <c r="AY32" s="632"/>
      <c r="AZ32" s="632"/>
      <c r="BA32" s="632"/>
      <c r="BB32" s="632"/>
      <c r="BC32" s="632"/>
      <c r="BD32" s="632"/>
      <c r="BE32" s="633"/>
      <c r="BF32" s="82"/>
      <c r="BG32" s="732"/>
      <c r="BH32" s="691"/>
      <c r="BI32" s="692"/>
      <c r="BJ32" s="692"/>
      <c r="BK32" s="692"/>
      <c r="BL32" s="692"/>
      <c r="BM32" s="692"/>
      <c r="BN32" s="692"/>
      <c r="BO32" s="692"/>
      <c r="BP32" s="692"/>
      <c r="BQ32" s="692"/>
      <c r="BR32" s="692"/>
      <c r="BS32" s="692"/>
      <c r="BT32" s="692"/>
      <c r="BU32" s="692"/>
      <c r="BV32" s="692"/>
      <c r="BW32" s="692"/>
      <c r="BX32" s="692"/>
      <c r="BY32" s="623"/>
      <c r="BZ32" s="583"/>
      <c r="CA32" s="583"/>
      <c r="CB32" s="583"/>
      <c r="CC32" s="583"/>
      <c r="CD32" s="583"/>
      <c r="CE32" s="583"/>
      <c r="CF32" s="583"/>
      <c r="CG32" s="583"/>
      <c r="CH32" s="583"/>
      <c r="CI32" s="583"/>
      <c r="CJ32" s="583"/>
      <c r="CK32" s="583"/>
      <c r="CL32" s="583"/>
      <c r="CM32" s="583"/>
      <c r="CN32" s="583"/>
      <c r="CO32" s="583"/>
      <c r="CP32" s="583"/>
      <c r="CQ32" s="583"/>
      <c r="CR32" s="584"/>
      <c r="CS32" s="582"/>
      <c r="CT32" s="583"/>
      <c r="CU32" s="583"/>
      <c r="CV32" s="583"/>
      <c r="CW32" s="583"/>
      <c r="CX32" s="583"/>
      <c r="CY32" s="583"/>
      <c r="CZ32" s="583"/>
      <c r="DA32" s="583"/>
      <c r="DB32" s="583"/>
      <c r="DC32" s="583"/>
      <c r="DD32" s="583"/>
      <c r="DE32" s="583"/>
      <c r="DF32" s="583"/>
      <c r="DG32" s="583"/>
      <c r="DH32" s="583"/>
      <c r="DI32" s="583"/>
      <c r="DJ32" s="583"/>
      <c r="DK32" s="583"/>
      <c r="DL32" s="583"/>
      <c r="DM32" s="584"/>
      <c r="DN32" s="113"/>
      <c r="DO32" s="608"/>
      <c r="DP32" s="608"/>
      <c r="DQ32" s="583"/>
      <c r="DR32" s="583"/>
      <c r="DS32" s="583"/>
      <c r="DT32" s="583"/>
      <c r="DU32" s="583"/>
      <c r="DV32" s="583"/>
      <c r="DW32" s="583"/>
      <c r="DX32" s="583"/>
      <c r="DY32" s="583"/>
      <c r="DZ32" s="583"/>
      <c r="EA32" s="583"/>
      <c r="EB32" s="583"/>
      <c r="EC32" s="583"/>
      <c r="ED32" s="583"/>
      <c r="EE32" s="583"/>
      <c r="EF32" s="583"/>
      <c r="EG32" s="583"/>
      <c r="EH32" s="588"/>
      <c r="EI32" s="588"/>
      <c r="EJ32" s="749"/>
      <c r="EK32" s="608"/>
      <c r="EL32" s="583"/>
      <c r="EM32" s="583"/>
      <c r="EN32" s="583"/>
      <c r="EO32" s="583"/>
      <c r="EP32" s="583"/>
      <c r="EQ32" s="583"/>
      <c r="ER32" s="583"/>
      <c r="ES32" s="583"/>
      <c r="ET32" s="583"/>
      <c r="EU32" s="583"/>
      <c r="EV32" s="583"/>
      <c r="EW32" s="583"/>
      <c r="EX32" s="583"/>
      <c r="EY32" s="583"/>
      <c r="EZ32" s="583"/>
      <c r="FA32" s="583"/>
      <c r="FB32" s="583"/>
      <c r="FC32" s="583"/>
      <c r="FD32" s="583"/>
      <c r="FE32" s="583"/>
      <c r="FF32" s="583"/>
      <c r="FG32" s="583"/>
      <c r="FH32" s="583"/>
      <c r="FI32" s="583"/>
      <c r="FJ32" s="583"/>
      <c r="FK32" s="113"/>
      <c r="FL32" s="588"/>
      <c r="FM32" s="741"/>
      <c r="FN32" s="608"/>
      <c r="FO32" s="608"/>
      <c r="FP32" s="583"/>
      <c r="FQ32" s="583"/>
      <c r="FR32" s="583"/>
      <c r="FS32" s="583"/>
      <c r="FT32" s="583"/>
      <c r="FU32" s="583"/>
      <c r="FV32" s="583"/>
      <c r="FW32" s="583"/>
      <c r="FX32" s="583"/>
      <c r="FY32" s="583"/>
      <c r="FZ32" s="583"/>
      <c r="GA32" s="583"/>
      <c r="GB32" s="583"/>
      <c r="GC32" s="583"/>
      <c r="GD32" s="583"/>
      <c r="GE32" s="583"/>
      <c r="GF32" s="588"/>
      <c r="GG32" s="588"/>
      <c r="GH32" s="582"/>
      <c r="GI32" s="583"/>
      <c r="GJ32" s="583"/>
      <c r="GK32" s="583"/>
      <c r="GL32" s="583"/>
      <c r="GM32" s="583"/>
      <c r="GN32" s="583"/>
      <c r="GO32" s="583"/>
      <c r="GP32" s="583"/>
      <c r="GQ32" s="583"/>
      <c r="GR32" s="583"/>
      <c r="GS32" s="583"/>
      <c r="GT32" s="583"/>
      <c r="GU32" s="583"/>
      <c r="GV32" s="583"/>
      <c r="GW32" s="583"/>
      <c r="GX32" s="583"/>
      <c r="GY32" s="744"/>
    </row>
    <row r="33" spans="1:219" s="2" customFormat="1" ht="12.75" hidden="1" customHeight="1" x14ac:dyDescent="0.2">
      <c r="A33" s="18"/>
      <c r="B33" s="632"/>
      <c r="C33" s="632"/>
      <c r="D33" s="632"/>
      <c r="E33" s="632"/>
      <c r="F33" s="632"/>
      <c r="G33" s="632"/>
      <c r="H33" s="632"/>
      <c r="I33" s="632"/>
      <c r="J33" s="632"/>
      <c r="K33" s="632"/>
      <c r="L33" s="632"/>
      <c r="M33" s="632"/>
      <c r="N33" s="632"/>
      <c r="O33" s="632"/>
      <c r="P33" s="632"/>
      <c r="Q33" s="632"/>
      <c r="R33" s="632"/>
      <c r="S33" s="632"/>
      <c r="T33" s="632"/>
      <c r="U33" s="632"/>
      <c r="V33" s="632"/>
      <c r="W33" s="632"/>
      <c r="X33" s="632"/>
      <c r="Y33" s="632"/>
      <c r="Z33" s="632"/>
      <c r="AA33" s="632"/>
      <c r="AB33" s="632"/>
      <c r="AC33" s="632"/>
      <c r="AD33" s="632"/>
      <c r="AE33" s="632"/>
      <c r="AF33" s="632"/>
      <c r="AG33" s="632"/>
      <c r="AH33" s="632"/>
      <c r="AI33" s="632"/>
      <c r="AJ33" s="632"/>
      <c r="AK33" s="632"/>
      <c r="AL33" s="632"/>
      <c r="AM33" s="632"/>
      <c r="AN33" s="632"/>
      <c r="AO33" s="632"/>
      <c r="AP33" s="632"/>
      <c r="AQ33" s="632"/>
      <c r="AR33" s="632"/>
      <c r="AS33" s="632"/>
      <c r="AT33" s="632"/>
      <c r="AU33" s="632"/>
      <c r="AV33" s="632"/>
      <c r="AW33" s="632"/>
      <c r="AX33" s="632"/>
      <c r="AY33" s="632"/>
      <c r="AZ33" s="632"/>
      <c r="BA33" s="632"/>
      <c r="BB33" s="632"/>
      <c r="BC33" s="632"/>
      <c r="BD33" s="632"/>
      <c r="BE33" s="633"/>
      <c r="BF33" s="82"/>
      <c r="BG33" s="731">
        <v>5256</v>
      </c>
      <c r="BH33" s="695" t="s">
        <v>3</v>
      </c>
      <c r="BI33" s="696"/>
      <c r="BJ33" s="696"/>
      <c r="BK33" s="696"/>
      <c r="BL33" s="696"/>
      <c r="BM33" s="696"/>
      <c r="BN33" s="689" t="s">
        <v>138</v>
      </c>
      <c r="BO33" s="689"/>
      <c r="BP33" s="689"/>
      <c r="BQ33" s="689"/>
      <c r="BR33" s="690" t="s">
        <v>119</v>
      </c>
      <c r="BS33" s="690"/>
      <c r="BT33" s="690"/>
      <c r="BU33" s="690"/>
      <c r="BV33" s="690"/>
      <c r="BW33" s="690"/>
      <c r="BX33" s="690"/>
      <c r="BY33" s="626"/>
      <c r="BZ33" s="551"/>
      <c r="CA33" s="551"/>
      <c r="CB33" s="551"/>
      <c r="CC33" s="551"/>
      <c r="CD33" s="551"/>
      <c r="CE33" s="551"/>
      <c r="CF33" s="551"/>
      <c r="CG33" s="551"/>
      <c r="CH33" s="551"/>
      <c r="CI33" s="551"/>
      <c r="CJ33" s="551"/>
      <c r="CK33" s="551"/>
      <c r="CL33" s="551"/>
      <c r="CM33" s="551"/>
      <c r="CN33" s="551"/>
      <c r="CO33" s="551"/>
      <c r="CP33" s="551"/>
      <c r="CQ33" s="551"/>
      <c r="CR33" s="552"/>
      <c r="CS33" s="550"/>
      <c r="CT33" s="551"/>
      <c r="CU33" s="551"/>
      <c r="CV33" s="551"/>
      <c r="CW33" s="551"/>
      <c r="CX33" s="551"/>
      <c r="CY33" s="551"/>
      <c r="CZ33" s="551"/>
      <c r="DA33" s="551"/>
      <c r="DB33" s="551"/>
      <c r="DC33" s="551"/>
      <c r="DD33" s="551"/>
      <c r="DE33" s="551"/>
      <c r="DF33" s="551"/>
      <c r="DG33" s="551"/>
      <c r="DH33" s="551"/>
      <c r="DI33" s="551"/>
      <c r="DJ33" s="551"/>
      <c r="DK33" s="551"/>
      <c r="DL33" s="551"/>
      <c r="DM33" s="552"/>
      <c r="DN33" s="81"/>
      <c r="DO33" s="595" t="s">
        <v>6</v>
      </c>
      <c r="DP33" s="595"/>
      <c r="DQ33" s="551"/>
      <c r="DR33" s="551"/>
      <c r="DS33" s="551"/>
      <c r="DT33" s="551"/>
      <c r="DU33" s="551"/>
      <c r="DV33" s="551"/>
      <c r="DW33" s="551"/>
      <c r="DX33" s="551"/>
      <c r="DY33" s="551"/>
      <c r="DZ33" s="551"/>
      <c r="EA33" s="551"/>
      <c r="EB33" s="551"/>
      <c r="EC33" s="551"/>
      <c r="ED33" s="551"/>
      <c r="EE33" s="551"/>
      <c r="EF33" s="551"/>
      <c r="EG33" s="551"/>
      <c r="EH33" s="538" t="s">
        <v>7</v>
      </c>
      <c r="EI33" s="538"/>
      <c r="EJ33" s="748" t="s">
        <v>6</v>
      </c>
      <c r="EK33" s="595"/>
      <c r="EL33" s="551"/>
      <c r="EM33" s="551"/>
      <c r="EN33" s="551"/>
      <c r="EO33" s="551"/>
      <c r="EP33" s="551"/>
      <c r="EQ33" s="551"/>
      <c r="ER33" s="551"/>
      <c r="ES33" s="551"/>
      <c r="ET33" s="551"/>
      <c r="EU33" s="551"/>
      <c r="EV33" s="551"/>
      <c r="EW33" s="551"/>
      <c r="EX33" s="551"/>
      <c r="EY33" s="551"/>
      <c r="EZ33" s="551"/>
      <c r="FA33" s="551"/>
      <c r="FB33" s="551"/>
      <c r="FC33" s="551"/>
      <c r="FD33" s="551"/>
      <c r="FE33" s="551"/>
      <c r="FF33" s="551"/>
      <c r="FG33" s="551"/>
      <c r="FH33" s="551"/>
      <c r="FI33" s="551"/>
      <c r="FJ33" s="551"/>
      <c r="FK33" s="81"/>
      <c r="FL33" s="538" t="s">
        <v>7</v>
      </c>
      <c r="FM33" s="745"/>
      <c r="FN33" s="595" t="s">
        <v>6</v>
      </c>
      <c r="FO33" s="595"/>
      <c r="FP33" s="603"/>
      <c r="FQ33" s="603"/>
      <c r="FR33" s="603"/>
      <c r="FS33" s="603"/>
      <c r="FT33" s="603"/>
      <c r="FU33" s="603"/>
      <c r="FV33" s="603"/>
      <c r="FW33" s="603"/>
      <c r="FX33" s="603"/>
      <c r="FY33" s="603"/>
      <c r="FZ33" s="603"/>
      <c r="GA33" s="603"/>
      <c r="GB33" s="603"/>
      <c r="GC33" s="603"/>
      <c r="GD33" s="603"/>
      <c r="GE33" s="603"/>
      <c r="GF33" s="538" t="s">
        <v>7</v>
      </c>
      <c r="GG33" s="538"/>
      <c r="GH33" s="742">
        <f>+BY33+CS33-DQ33-EL33-FP33</f>
        <v>0</v>
      </c>
      <c r="GI33" s="603"/>
      <c r="GJ33" s="603"/>
      <c r="GK33" s="603"/>
      <c r="GL33" s="603"/>
      <c r="GM33" s="603"/>
      <c r="GN33" s="603"/>
      <c r="GO33" s="603"/>
      <c r="GP33" s="603"/>
      <c r="GQ33" s="603"/>
      <c r="GR33" s="603"/>
      <c r="GS33" s="603"/>
      <c r="GT33" s="603"/>
      <c r="GU33" s="603"/>
      <c r="GV33" s="603"/>
      <c r="GW33" s="603"/>
      <c r="GX33" s="603"/>
      <c r="GY33" s="743"/>
    </row>
    <row r="34" spans="1:219" s="2" customFormat="1" ht="6" hidden="1" customHeight="1" x14ac:dyDescent="0.2">
      <c r="A34" s="20"/>
      <c r="B34" s="634"/>
      <c r="C34" s="634"/>
      <c r="D34" s="634"/>
      <c r="E34" s="634"/>
      <c r="F34" s="634"/>
      <c r="G34" s="634"/>
      <c r="H34" s="634"/>
      <c r="I34" s="634"/>
      <c r="J34" s="634"/>
      <c r="K34" s="634"/>
      <c r="L34" s="634"/>
      <c r="M34" s="634"/>
      <c r="N34" s="634"/>
      <c r="O34" s="634"/>
      <c r="P34" s="634"/>
      <c r="Q34" s="634"/>
      <c r="R34" s="634"/>
      <c r="S34" s="634"/>
      <c r="T34" s="634"/>
      <c r="U34" s="634"/>
      <c r="V34" s="634"/>
      <c r="W34" s="634"/>
      <c r="X34" s="634"/>
      <c r="Y34" s="634"/>
      <c r="Z34" s="634"/>
      <c r="AA34" s="634"/>
      <c r="AB34" s="634"/>
      <c r="AC34" s="634"/>
      <c r="AD34" s="634"/>
      <c r="AE34" s="634"/>
      <c r="AF34" s="634"/>
      <c r="AG34" s="634"/>
      <c r="AH34" s="634"/>
      <c r="AI34" s="634"/>
      <c r="AJ34" s="634"/>
      <c r="AK34" s="634"/>
      <c r="AL34" s="634"/>
      <c r="AM34" s="634"/>
      <c r="AN34" s="634"/>
      <c r="AO34" s="634"/>
      <c r="AP34" s="634"/>
      <c r="AQ34" s="634"/>
      <c r="AR34" s="634"/>
      <c r="AS34" s="634"/>
      <c r="AT34" s="634"/>
      <c r="AU34" s="634"/>
      <c r="AV34" s="634"/>
      <c r="AW34" s="634"/>
      <c r="AX34" s="634"/>
      <c r="AY34" s="634"/>
      <c r="AZ34" s="634"/>
      <c r="BA34" s="634"/>
      <c r="BB34" s="634"/>
      <c r="BC34" s="634"/>
      <c r="BD34" s="634"/>
      <c r="BE34" s="635"/>
      <c r="BF34" s="51"/>
      <c r="BG34" s="732"/>
      <c r="BH34" s="691"/>
      <c r="BI34" s="692"/>
      <c r="BJ34" s="692"/>
      <c r="BK34" s="692"/>
      <c r="BL34" s="692"/>
      <c r="BM34" s="692"/>
      <c r="BN34" s="692"/>
      <c r="BO34" s="692"/>
      <c r="BP34" s="692"/>
      <c r="BQ34" s="692"/>
      <c r="BR34" s="692"/>
      <c r="BS34" s="692"/>
      <c r="BT34" s="692"/>
      <c r="BU34" s="692"/>
      <c r="BV34" s="692"/>
      <c r="BW34" s="692"/>
      <c r="BX34" s="692"/>
      <c r="BY34" s="623"/>
      <c r="BZ34" s="583"/>
      <c r="CA34" s="583"/>
      <c r="CB34" s="583"/>
      <c r="CC34" s="583"/>
      <c r="CD34" s="583"/>
      <c r="CE34" s="583"/>
      <c r="CF34" s="583"/>
      <c r="CG34" s="583"/>
      <c r="CH34" s="583"/>
      <c r="CI34" s="583"/>
      <c r="CJ34" s="583"/>
      <c r="CK34" s="583"/>
      <c r="CL34" s="583"/>
      <c r="CM34" s="583"/>
      <c r="CN34" s="583"/>
      <c r="CO34" s="583"/>
      <c r="CP34" s="583"/>
      <c r="CQ34" s="583"/>
      <c r="CR34" s="584"/>
      <c r="CS34" s="582"/>
      <c r="CT34" s="583"/>
      <c r="CU34" s="583"/>
      <c r="CV34" s="583"/>
      <c r="CW34" s="583"/>
      <c r="CX34" s="583"/>
      <c r="CY34" s="583"/>
      <c r="CZ34" s="583"/>
      <c r="DA34" s="583"/>
      <c r="DB34" s="583"/>
      <c r="DC34" s="583"/>
      <c r="DD34" s="583"/>
      <c r="DE34" s="583"/>
      <c r="DF34" s="583"/>
      <c r="DG34" s="583"/>
      <c r="DH34" s="583"/>
      <c r="DI34" s="583"/>
      <c r="DJ34" s="583"/>
      <c r="DK34" s="583"/>
      <c r="DL34" s="583"/>
      <c r="DM34" s="584"/>
      <c r="DN34" s="113"/>
      <c r="DO34" s="608"/>
      <c r="DP34" s="608"/>
      <c r="DQ34" s="583"/>
      <c r="DR34" s="583"/>
      <c r="DS34" s="583"/>
      <c r="DT34" s="583"/>
      <c r="DU34" s="583"/>
      <c r="DV34" s="583"/>
      <c r="DW34" s="583"/>
      <c r="DX34" s="583"/>
      <c r="DY34" s="583"/>
      <c r="DZ34" s="583"/>
      <c r="EA34" s="583"/>
      <c r="EB34" s="583"/>
      <c r="EC34" s="583"/>
      <c r="ED34" s="583"/>
      <c r="EE34" s="583"/>
      <c r="EF34" s="583"/>
      <c r="EG34" s="583"/>
      <c r="EH34" s="588"/>
      <c r="EI34" s="588"/>
      <c r="EJ34" s="749"/>
      <c r="EK34" s="608"/>
      <c r="EL34" s="583"/>
      <c r="EM34" s="583"/>
      <c r="EN34" s="583"/>
      <c r="EO34" s="583"/>
      <c r="EP34" s="583"/>
      <c r="EQ34" s="583"/>
      <c r="ER34" s="583"/>
      <c r="ES34" s="583"/>
      <c r="ET34" s="583"/>
      <c r="EU34" s="583"/>
      <c r="EV34" s="583"/>
      <c r="EW34" s="583"/>
      <c r="EX34" s="583"/>
      <c r="EY34" s="583"/>
      <c r="EZ34" s="583"/>
      <c r="FA34" s="583"/>
      <c r="FB34" s="583"/>
      <c r="FC34" s="583"/>
      <c r="FD34" s="583"/>
      <c r="FE34" s="583"/>
      <c r="FF34" s="583"/>
      <c r="FG34" s="583"/>
      <c r="FH34" s="583"/>
      <c r="FI34" s="583"/>
      <c r="FJ34" s="583"/>
      <c r="FK34" s="113"/>
      <c r="FL34" s="588"/>
      <c r="FM34" s="741"/>
      <c r="FN34" s="608"/>
      <c r="FO34" s="608"/>
      <c r="FP34" s="583"/>
      <c r="FQ34" s="583"/>
      <c r="FR34" s="583"/>
      <c r="FS34" s="583"/>
      <c r="FT34" s="583"/>
      <c r="FU34" s="583"/>
      <c r="FV34" s="583"/>
      <c r="FW34" s="583"/>
      <c r="FX34" s="583"/>
      <c r="FY34" s="583"/>
      <c r="FZ34" s="583"/>
      <c r="GA34" s="583"/>
      <c r="GB34" s="583"/>
      <c r="GC34" s="583"/>
      <c r="GD34" s="583"/>
      <c r="GE34" s="583"/>
      <c r="GF34" s="588"/>
      <c r="GG34" s="588"/>
      <c r="GH34" s="582"/>
      <c r="GI34" s="583"/>
      <c r="GJ34" s="583"/>
      <c r="GK34" s="583"/>
      <c r="GL34" s="583"/>
      <c r="GM34" s="583"/>
      <c r="GN34" s="583"/>
      <c r="GO34" s="583"/>
      <c r="GP34" s="583"/>
      <c r="GQ34" s="583"/>
      <c r="GR34" s="583"/>
      <c r="GS34" s="583"/>
      <c r="GT34" s="583"/>
      <c r="GU34" s="583"/>
      <c r="GV34" s="583"/>
      <c r="GW34" s="583"/>
      <c r="GX34" s="583"/>
      <c r="GY34" s="744"/>
    </row>
    <row r="35" spans="1:219" s="2" customFormat="1" ht="12.75" hidden="1" customHeight="1" x14ac:dyDescent="0.2">
      <c r="A35" s="16"/>
      <c r="B35" s="630" t="s">
        <v>114</v>
      </c>
      <c r="C35" s="630"/>
      <c r="D35" s="630"/>
      <c r="E35" s="630"/>
      <c r="F35" s="630"/>
      <c r="G35" s="630"/>
      <c r="H35" s="630"/>
      <c r="I35" s="630"/>
      <c r="J35" s="630"/>
      <c r="K35" s="630"/>
      <c r="L35" s="630"/>
      <c r="M35" s="630"/>
      <c r="N35" s="630"/>
      <c r="O35" s="630"/>
      <c r="P35" s="630"/>
      <c r="Q35" s="630"/>
      <c r="R35" s="630"/>
      <c r="S35" s="630"/>
      <c r="T35" s="630"/>
      <c r="U35" s="630"/>
      <c r="V35" s="630"/>
      <c r="W35" s="630"/>
      <c r="X35" s="630"/>
      <c r="Y35" s="630"/>
      <c r="Z35" s="630"/>
      <c r="AA35" s="630"/>
      <c r="AB35" s="630"/>
      <c r="AC35" s="630"/>
      <c r="AD35" s="630"/>
      <c r="AE35" s="630"/>
      <c r="AF35" s="630"/>
      <c r="AG35" s="630"/>
      <c r="AH35" s="630"/>
      <c r="AI35" s="630"/>
      <c r="AJ35" s="630"/>
      <c r="AK35" s="630"/>
      <c r="AL35" s="630"/>
      <c r="AM35" s="630"/>
      <c r="AN35" s="630"/>
      <c r="AO35" s="630"/>
      <c r="AP35" s="630"/>
      <c r="AQ35" s="630"/>
      <c r="AR35" s="630"/>
      <c r="AS35" s="630"/>
      <c r="AT35" s="630"/>
      <c r="AU35" s="630"/>
      <c r="AV35" s="630"/>
      <c r="AW35" s="630"/>
      <c r="AX35" s="630"/>
      <c r="AY35" s="630"/>
      <c r="AZ35" s="630"/>
      <c r="BA35" s="630"/>
      <c r="BB35" s="630"/>
      <c r="BC35" s="630"/>
      <c r="BD35" s="630"/>
      <c r="BE35" s="631"/>
      <c r="BF35" s="114"/>
      <c r="BG35" s="731">
        <v>5247</v>
      </c>
      <c r="BH35" s="695" t="s">
        <v>3</v>
      </c>
      <c r="BI35" s="696"/>
      <c r="BJ35" s="696"/>
      <c r="BK35" s="696"/>
      <c r="BL35" s="696"/>
      <c r="BM35" s="696"/>
      <c r="BN35" s="689" t="s">
        <v>137</v>
      </c>
      <c r="BO35" s="689"/>
      <c r="BP35" s="689"/>
      <c r="BQ35" s="689"/>
      <c r="BR35" s="690" t="s">
        <v>118</v>
      </c>
      <c r="BS35" s="690"/>
      <c r="BT35" s="690"/>
      <c r="BU35" s="690"/>
      <c r="BV35" s="690"/>
      <c r="BW35" s="690"/>
      <c r="BX35" s="690"/>
      <c r="BY35" s="626"/>
      <c r="BZ35" s="551"/>
      <c r="CA35" s="551"/>
      <c r="CB35" s="551"/>
      <c r="CC35" s="551"/>
      <c r="CD35" s="551"/>
      <c r="CE35" s="551"/>
      <c r="CF35" s="551"/>
      <c r="CG35" s="551"/>
      <c r="CH35" s="551"/>
      <c r="CI35" s="551"/>
      <c r="CJ35" s="551"/>
      <c r="CK35" s="551"/>
      <c r="CL35" s="551"/>
      <c r="CM35" s="551"/>
      <c r="CN35" s="551"/>
      <c r="CO35" s="551"/>
      <c r="CP35" s="551"/>
      <c r="CQ35" s="551"/>
      <c r="CR35" s="552"/>
      <c r="CS35" s="550"/>
      <c r="CT35" s="551"/>
      <c r="CU35" s="551"/>
      <c r="CV35" s="551"/>
      <c r="CW35" s="551"/>
      <c r="CX35" s="551"/>
      <c r="CY35" s="551"/>
      <c r="CZ35" s="551"/>
      <c r="DA35" s="551"/>
      <c r="DB35" s="551"/>
      <c r="DC35" s="551"/>
      <c r="DD35" s="551"/>
      <c r="DE35" s="551"/>
      <c r="DF35" s="551"/>
      <c r="DG35" s="551"/>
      <c r="DH35" s="551"/>
      <c r="DI35" s="551"/>
      <c r="DJ35" s="551"/>
      <c r="DK35" s="551"/>
      <c r="DL35" s="551"/>
      <c r="DM35" s="552"/>
      <c r="DN35" s="81"/>
      <c r="DO35" s="595" t="s">
        <v>6</v>
      </c>
      <c r="DP35" s="595"/>
      <c r="DQ35" s="551"/>
      <c r="DR35" s="551"/>
      <c r="DS35" s="551"/>
      <c r="DT35" s="551"/>
      <c r="DU35" s="551"/>
      <c r="DV35" s="551"/>
      <c r="DW35" s="551"/>
      <c r="DX35" s="551"/>
      <c r="DY35" s="551"/>
      <c r="DZ35" s="551"/>
      <c r="EA35" s="551"/>
      <c r="EB35" s="551"/>
      <c r="EC35" s="551"/>
      <c r="ED35" s="551"/>
      <c r="EE35" s="551"/>
      <c r="EF35" s="551"/>
      <c r="EG35" s="551"/>
      <c r="EH35" s="538" t="s">
        <v>7</v>
      </c>
      <c r="EI35" s="538"/>
      <c r="EJ35" s="748" t="s">
        <v>6</v>
      </c>
      <c r="EK35" s="595"/>
      <c r="EL35" s="551"/>
      <c r="EM35" s="551"/>
      <c r="EN35" s="551"/>
      <c r="EO35" s="551"/>
      <c r="EP35" s="551"/>
      <c r="EQ35" s="551"/>
      <c r="ER35" s="551"/>
      <c r="ES35" s="551"/>
      <c r="ET35" s="551"/>
      <c r="EU35" s="551"/>
      <c r="EV35" s="551"/>
      <c r="EW35" s="551"/>
      <c r="EX35" s="551"/>
      <c r="EY35" s="551"/>
      <c r="EZ35" s="551"/>
      <c r="FA35" s="551"/>
      <c r="FB35" s="551"/>
      <c r="FC35" s="551"/>
      <c r="FD35" s="551"/>
      <c r="FE35" s="551"/>
      <c r="FF35" s="551"/>
      <c r="FG35" s="551"/>
      <c r="FH35" s="551"/>
      <c r="FI35" s="551"/>
      <c r="FJ35" s="551"/>
      <c r="FK35" s="81"/>
      <c r="FL35" s="538" t="s">
        <v>7</v>
      </c>
      <c r="FM35" s="745"/>
      <c r="FN35" s="595" t="s">
        <v>6</v>
      </c>
      <c r="FO35" s="595"/>
      <c r="FP35" s="603"/>
      <c r="FQ35" s="603"/>
      <c r="FR35" s="603"/>
      <c r="FS35" s="603"/>
      <c r="FT35" s="603"/>
      <c r="FU35" s="603"/>
      <c r="FV35" s="603"/>
      <c r="FW35" s="603"/>
      <c r="FX35" s="603"/>
      <c r="FY35" s="603"/>
      <c r="FZ35" s="603"/>
      <c r="GA35" s="603"/>
      <c r="GB35" s="603"/>
      <c r="GC35" s="603"/>
      <c r="GD35" s="603"/>
      <c r="GE35" s="603"/>
      <c r="GF35" s="538" t="s">
        <v>7</v>
      </c>
      <c r="GG35" s="538"/>
      <c r="GH35" s="742">
        <f>+BY35+CS35-DQ35-EL35-FP35</f>
        <v>0</v>
      </c>
      <c r="GI35" s="603"/>
      <c r="GJ35" s="603"/>
      <c r="GK35" s="603"/>
      <c r="GL35" s="603"/>
      <c r="GM35" s="603"/>
      <c r="GN35" s="603"/>
      <c r="GO35" s="603"/>
      <c r="GP35" s="603"/>
      <c r="GQ35" s="603"/>
      <c r="GR35" s="603"/>
      <c r="GS35" s="603"/>
      <c r="GT35" s="603"/>
      <c r="GU35" s="603"/>
      <c r="GV35" s="603"/>
      <c r="GW35" s="603"/>
      <c r="GX35" s="603"/>
      <c r="GY35" s="743"/>
    </row>
    <row r="36" spans="1:219" s="2" customFormat="1" ht="6" hidden="1" customHeight="1" x14ac:dyDescent="0.2">
      <c r="A36" s="18"/>
      <c r="B36" s="632"/>
      <c r="C36" s="632"/>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2"/>
      <c r="AQ36" s="632"/>
      <c r="AR36" s="632"/>
      <c r="AS36" s="632"/>
      <c r="AT36" s="632"/>
      <c r="AU36" s="632"/>
      <c r="AV36" s="632"/>
      <c r="AW36" s="632"/>
      <c r="AX36" s="632"/>
      <c r="AY36" s="632"/>
      <c r="AZ36" s="632"/>
      <c r="BA36" s="632"/>
      <c r="BB36" s="632"/>
      <c r="BC36" s="632"/>
      <c r="BD36" s="632"/>
      <c r="BE36" s="633"/>
      <c r="BF36" s="82"/>
      <c r="BG36" s="732"/>
      <c r="BH36" s="691"/>
      <c r="BI36" s="692"/>
      <c r="BJ36" s="692"/>
      <c r="BK36" s="692"/>
      <c r="BL36" s="692"/>
      <c r="BM36" s="692"/>
      <c r="BN36" s="692"/>
      <c r="BO36" s="692"/>
      <c r="BP36" s="692"/>
      <c r="BQ36" s="692"/>
      <c r="BR36" s="692"/>
      <c r="BS36" s="692"/>
      <c r="BT36" s="692"/>
      <c r="BU36" s="692"/>
      <c r="BV36" s="692"/>
      <c r="BW36" s="692"/>
      <c r="BX36" s="692"/>
      <c r="BY36" s="623"/>
      <c r="BZ36" s="583"/>
      <c r="CA36" s="583"/>
      <c r="CB36" s="583"/>
      <c r="CC36" s="583"/>
      <c r="CD36" s="583"/>
      <c r="CE36" s="583"/>
      <c r="CF36" s="583"/>
      <c r="CG36" s="583"/>
      <c r="CH36" s="583"/>
      <c r="CI36" s="583"/>
      <c r="CJ36" s="583"/>
      <c r="CK36" s="583"/>
      <c r="CL36" s="583"/>
      <c r="CM36" s="583"/>
      <c r="CN36" s="583"/>
      <c r="CO36" s="583"/>
      <c r="CP36" s="583"/>
      <c r="CQ36" s="583"/>
      <c r="CR36" s="584"/>
      <c r="CS36" s="582"/>
      <c r="CT36" s="583"/>
      <c r="CU36" s="583"/>
      <c r="CV36" s="583"/>
      <c r="CW36" s="583"/>
      <c r="CX36" s="583"/>
      <c r="CY36" s="583"/>
      <c r="CZ36" s="583"/>
      <c r="DA36" s="583"/>
      <c r="DB36" s="583"/>
      <c r="DC36" s="583"/>
      <c r="DD36" s="583"/>
      <c r="DE36" s="583"/>
      <c r="DF36" s="583"/>
      <c r="DG36" s="583"/>
      <c r="DH36" s="583"/>
      <c r="DI36" s="583"/>
      <c r="DJ36" s="583"/>
      <c r="DK36" s="583"/>
      <c r="DL36" s="583"/>
      <c r="DM36" s="584"/>
      <c r="DN36" s="113"/>
      <c r="DO36" s="608"/>
      <c r="DP36" s="608"/>
      <c r="DQ36" s="583"/>
      <c r="DR36" s="583"/>
      <c r="DS36" s="583"/>
      <c r="DT36" s="583"/>
      <c r="DU36" s="583"/>
      <c r="DV36" s="583"/>
      <c r="DW36" s="583"/>
      <c r="DX36" s="583"/>
      <c r="DY36" s="583"/>
      <c r="DZ36" s="583"/>
      <c r="EA36" s="583"/>
      <c r="EB36" s="583"/>
      <c r="EC36" s="583"/>
      <c r="ED36" s="583"/>
      <c r="EE36" s="583"/>
      <c r="EF36" s="583"/>
      <c r="EG36" s="583"/>
      <c r="EH36" s="588"/>
      <c r="EI36" s="588"/>
      <c r="EJ36" s="749"/>
      <c r="EK36" s="608"/>
      <c r="EL36" s="583"/>
      <c r="EM36" s="583"/>
      <c r="EN36" s="583"/>
      <c r="EO36" s="583"/>
      <c r="EP36" s="583"/>
      <c r="EQ36" s="583"/>
      <c r="ER36" s="583"/>
      <c r="ES36" s="583"/>
      <c r="ET36" s="583"/>
      <c r="EU36" s="583"/>
      <c r="EV36" s="583"/>
      <c r="EW36" s="583"/>
      <c r="EX36" s="583"/>
      <c r="EY36" s="583"/>
      <c r="EZ36" s="583"/>
      <c r="FA36" s="583"/>
      <c r="FB36" s="583"/>
      <c r="FC36" s="583"/>
      <c r="FD36" s="583"/>
      <c r="FE36" s="583"/>
      <c r="FF36" s="583"/>
      <c r="FG36" s="583"/>
      <c r="FH36" s="583"/>
      <c r="FI36" s="583"/>
      <c r="FJ36" s="583"/>
      <c r="FK36" s="113"/>
      <c r="FL36" s="588"/>
      <c r="FM36" s="741"/>
      <c r="FN36" s="608"/>
      <c r="FO36" s="608"/>
      <c r="FP36" s="583"/>
      <c r="FQ36" s="583"/>
      <c r="FR36" s="583"/>
      <c r="FS36" s="583"/>
      <c r="FT36" s="583"/>
      <c r="FU36" s="583"/>
      <c r="FV36" s="583"/>
      <c r="FW36" s="583"/>
      <c r="FX36" s="583"/>
      <c r="FY36" s="583"/>
      <c r="FZ36" s="583"/>
      <c r="GA36" s="583"/>
      <c r="GB36" s="583"/>
      <c r="GC36" s="583"/>
      <c r="GD36" s="583"/>
      <c r="GE36" s="583"/>
      <c r="GF36" s="588"/>
      <c r="GG36" s="588"/>
      <c r="GH36" s="582"/>
      <c r="GI36" s="583"/>
      <c r="GJ36" s="583"/>
      <c r="GK36" s="583"/>
      <c r="GL36" s="583"/>
      <c r="GM36" s="583"/>
      <c r="GN36" s="583"/>
      <c r="GO36" s="583"/>
      <c r="GP36" s="583"/>
      <c r="GQ36" s="583"/>
      <c r="GR36" s="583"/>
      <c r="GS36" s="583"/>
      <c r="GT36" s="583"/>
      <c r="GU36" s="583"/>
      <c r="GV36" s="583"/>
      <c r="GW36" s="583"/>
      <c r="GX36" s="583"/>
      <c r="GY36" s="744"/>
    </row>
    <row r="37" spans="1:219" s="2" customFormat="1" ht="12.75" hidden="1" customHeight="1" x14ac:dyDescent="0.2">
      <c r="A37" s="18"/>
      <c r="B37" s="632"/>
      <c r="C37" s="632"/>
      <c r="D37" s="632"/>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2"/>
      <c r="AQ37" s="632"/>
      <c r="AR37" s="632"/>
      <c r="AS37" s="632"/>
      <c r="AT37" s="632"/>
      <c r="AU37" s="632"/>
      <c r="AV37" s="632"/>
      <c r="AW37" s="632"/>
      <c r="AX37" s="632"/>
      <c r="AY37" s="632"/>
      <c r="AZ37" s="632"/>
      <c r="BA37" s="632"/>
      <c r="BB37" s="632"/>
      <c r="BC37" s="632"/>
      <c r="BD37" s="632"/>
      <c r="BE37" s="633"/>
      <c r="BF37" s="82"/>
      <c r="BG37" s="731">
        <v>5257</v>
      </c>
      <c r="BH37" s="695" t="s">
        <v>3</v>
      </c>
      <c r="BI37" s="696"/>
      <c r="BJ37" s="696"/>
      <c r="BK37" s="696"/>
      <c r="BL37" s="696"/>
      <c r="BM37" s="696"/>
      <c r="BN37" s="689" t="s">
        <v>138</v>
      </c>
      <c r="BO37" s="689"/>
      <c r="BP37" s="689"/>
      <c r="BQ37" s="689"/>
      <c r="BR37" s="690" t="s">
        <v>119</v>
      </c>
      <c r="BS37" s="690"/>
      <c r="BT37" s="690"/>
      <c r="BU37" s="690"/>
      <c r="BV37" s="690"/>
      <c r="BW37" s="690"/>
      <c r="BX37" s="690"/>
      <c r="BY37" s="626"/>
      <c r="BZ37" s="551"/>
      <c r="CA37" s="551"/>
      <c r="CB37" s="551"/>
      <c r="CC37" s="551"/>
      <c r="CD37" s="551"/>
      <c r="CE37" s="551"/>
      <c r="CF37" s="551"/>
      <c r="CG37" s="551"/>
      <c r="CH37" s="551"/>
      <c r="CI37" s="551"/>
      <c r="CJ37" s="551"/>
      <c r="CK37" s="551"/>
      <c r="CL37" s="551"/>
      <c r="CM37" s="551"/>
      <c r="CN37" s="551"/>
      <c r="CO37" s="551"/>
      <c r="CP37" s="551"/>
      <c r="CQ37" s="551"/>
      <c r="CR37" s="552"/>
      <c r="CS37" s="550"/>
      <c r="CT37" s="551"/>
      <c r="CU37" s="551"/>
      <c r="CV37" s="551"/>
      <c r="CW37" s="551"/>
      <c r="CX37" s="551"/>
      <c r="CY37" s="551"/>
      <c r="CZ37" s="551"/>
      <c r="DA37" s="551"/>
      <c r="DB37" s="551"/>
      <c r="DC37" s="551"/>
      <c r="DD37" s="551"/>
      <c r="DE37" s="551"/>
      <c r="DF37" s="551"/>
      <c r="DG37" s="551"/>
      <c r="DH37" s="551"/>
      <c r="DI37" s="551"/>
      <c r="DJ37" s="551"/>
      <c r="DK37" s="551"/>
      <c r="DL37" s="551"/>
      <c r="DM37" s="552"/>
      <c r="DN37" s="81"/>
      <c r="DO37" s="595" t="s">
        <v>6</v>
      </c>
      <c r="DP37" s="595"/>
      <c r="DQ37" s="551"/>
      <c r="DR37" s="551"/>
      <c r="DS37" s="551"/>
      <c r="DT37" s="551"/>
      <c r="DU37" s="551"/>
      <c r="DV37" s="551"/>
      <c r="DW37" s="551"/>
      <c r="DX37" s="551"/>
      <c r="DY37" s="551"/>
      <c r="DZ37" s="551"/>
      <c r="EA37" s="551"/>
      <c r="EB37" s="551"/>
      <c r="EC37" s="551"/>
      <c r="ED37" s="551"/>
      <c r="EE37" s="551"/>
      <c r="EF37" s="551"/>
      <c r="EG37" s="551"/>
      <c r="EH37" s="538" t="s">
        <v>7</v>
      </c>
      <c r="EI37" s="538"/>
      <c r="EJ37" s="748" t="s">
        <v>6</v>
      </c>
      <c r="EK37" s="595"/>
      <c r="EL37" s="551"/>
      <c r="EM37" s="551"/>
      <c r="EN37" s="551"/>
      <c r="EO37" s="551"/>
      <c r="EP37" s="551"/>
      <c r="EQ37" s="551"/>
      <c r="ER37" s="551"/>
      <c r="ES37" s="551"/>
      <c r="ET37" s="551"/>
      <c r="EU37" s="551"/>
      <c r="EV37" s="551"/>
      <c r="EW37" s="551"/>
      <c r="EX37" s="551"/>
      <c r="EY37" s="551"/>
      <c r="EZ37" s="551"/>
      <c r="FA37" s="551"/>
      <c r="FB37" s="551"/>
      <c r="FC37" s="551"/>
      <c r="FD37" s="551"/>
      <c r="FE37" s="551"/>
      <c r="FF37" s="551"/>
      <c r="FG37" s="551"/>
      <c r="FH37" s="551"/>
      <c r="FI37" s="551"/>
      <c r="FJ37" s="551"/>
      <c r="FK37" s="81"/>
      <c r="FL37" s="538" t="s">
        <v>7</v>
      </c>
      <c r="FM37" s="745"/>
      <c r="FN37" s="595" t="s">
        <v>6</v>
      </c>
      <c r="FO37" s="595"/>
      <c r="FP37" s="603"/>
      <c r="FQ37" s="603"/>
      <c r="FR37" s="603"/>
      <c r="FS37" s="603"/>
      <c r="FT37" s="603"/>
      <c r="FU37" s="603"/>
      <c r="FV37" s="603"/>
      <c r="FW37" s="603"/>
      <c r="FX37" s="603"/>
      <c r="FY37" s="603"/>
      <c r="FZ37" s="603"/>
      <c r="GA37" s="603"/>
      <c r="GB37" s="603"/>
      <c r="GC37" s="603"/>
      <c r="GD37" s="603"/>
      <c r="GE37" s="603"/>
      <c r="GF37" s="538" t="s">
        <v>7</v>
      </c>
      <c r="GG37" s="538"/>
      <c r="GH37" s="550">
        <f>+BY37+CS37-DQ37-EL37-FP37</f>
        <v>0</v>
      </c>
      <c r="GI37" s="551"/>
      <c r="GJ37" s="551"/>
      <c r="GK37" s="551"/>
      <c r="GL37" s="551"/>
      <c r="GM37" s="551"/>
      <c r="GN37" s="551"/>
      <c r="GO37" s="551"/>
      <c r="GP37" s="551"/>
      <c r="GQ37" s="551"/>
      <c r="GR37" s="551"/>
      <c r="GS37" s="551"/>
      <c r="GT37" s="551"/>
      <c r="GU37" s="551"/>
      <c r="GV37" s="551"/>
      <c r="GW37" s="551"/>
      <c r="GX37" s="551"/>
      <c r="GY37" s="746"/>
    </row>
    <row r="38" spans="1:219" s="2" customFormat="1" ht="6" hidden="1" customHeight="1" x14ac:dyDescent="0.2">
      <c r="A38" s="20"/>
      <c r="B38" s="634"/>
      <c r="C38" s="634"/>
      <c r="D38" s="634"/>
      <c r="E38" s="634"/>
      <c r="F38" s="634"/>
      <c r="G38" s="634"/>
      <c r="H38" s="634"/>
      <c r="I38" s="634"/>
      <c r="J38" s="634"/>
      <c r="K38" s="634"/>
      <c r="L38" s="634"/>
      <c r="M38" s="634"/>
      <c r="N38" s="634"/>
      <c r="O38" s="634"/>
      <c r="P38" s="634"/>
      <c r="Q38" s="634"/>
      <c r="R38" s="634"/>
      <c r="S38" s="634"/>
      <c r="T38" s="634"/>
      <c r="U38" s="634"/>
      <c r="V38" s="634"/>
      <c r="W38" s="634"/>
      <c r="X38" s="634"/>
      <c r="Y38" s="634"/>
      <c r="Z38" s="634"/>
      <c r="AA38" s="634"/>
      <c r="AB38" s="634"/>
      <c r="AC38" s="634"/>
      <c r="AD38" s="634"/>
      <c r="AE38" s="634"/>
      <c r="AF38" s="634"/>
      <c r="AG38" s="634"/>
      <c r="AH38" s="634"/>
      <c r="AI38" s="634"/>
      <c r="AJ38" s="634"/>
      <c r="AK38" s="634"/>
      <c r="AL38" s="634"/>
      <c r="AM38" s="634"/>
      <c r="AN38" s="634"/>
      <c r="AO38" s="634"/>
      <c r="AP38" s="634"/>
      <c r="AQ38" s="634"/>
      <c r="AR38" s="634"/>
      <c r="AS38" s="634"/>
      <c r="AT38" s="634"/>
      <c r="AU38" s="634"/>
      <c r="AV38" s="634"/>
      <c r="AW38" s="634"/>
      <c r="AX38" s="634"/>
      <c r="AY38" s="634"/>
      <c r="AZ38" s="634"/>
      <c r="BA38" s="634"/>
      <c r="BB38" s="634"/>
      <c r="BC38" s="634"/>
      <c r="BD38" s="634"/>
      <c r="BE38" s="635"/>
      <c r="BF38" s="51"/>
      <c r="BG38" s="732"/>
      <c r="BH38" s="693"/>
      <c r="BI38" s="694"/>
      <c r="BJ38" s="694"/>
      <c r="BK38" s="694"/>
      <c r="BL38" s="694"/>
      <c r="BM38" s="694"/>
      <c r="BN38" s="694"/>
      <c r="BO38" s="694"/>
      <c r="BP38" s="694"/>
      <c r="BQ38" s="694"/>
      <c r="BR38" s="694"/>
      <c r="BS38" s="694"/>
      <c r="BT38" s="694"/>
      <c r="BU38" s="694"/>
      <c r="BV38" s="694"/>
      <c r="BW38" s="694"/>
      <c r="BX38" s="694"/>
      <c r="BY38" s="627"/>
      <c r="BZ38" s="554"/>
      <c r="CA38" s="554"/>
      <c r="CB38" s="554"/>
      <c r="CC38" s="554"/>
      <c r="CD38" s="554"/>
      <c r="CE38" s="554"/>
      <c r="CF38" s="554"/>
      <c r="CG38" s="554"/>
      <c r="CH38" s="554"/>
      <c r="CI38" s="554"/>
      <c r="CJ38" s="554"/>
      <c r="CK38" s="554"/>
      <c r="CL38" s="554"/>
      <c r="CM38" s="554"/>
      <c r="CN38" s="554"/>
      <c r="CO38" s="554"/>
      <c r="CP38" s="554"/>
      <c r="CQ38" s="554"/>
      <c r="CR38" s="555"/>
      <c r="CS38" s="553"/>
      <c r="CT38" s="554"/>
      <c r="CU38" s="554"/>
      <c r="CV38" s="554"/>
      <c r="CW38" s="554"/>
      <c r="CX38" s="554"/>
      <c r="CY38" s="554"/>
      <c r="CZ38" s="554"/>
      <c r="DA38" s="554"/>
      <c r="DB38" s="554"/>
      <c r="DC38" s="554"/>
      <c r="DD38" s="554"/>
      <c r="DE38" s="554"/>
      <c r="DF38" s="554"/>
      <c r="DG38" s="554"/>
      <c r="DH38" s="554"/>
      <c r="DI38" s="554"/>
      <c r="DJ38" s="554"/>
      <c r="DK38" s="554"/>
      <c r="DL38" s="554"/>
      <c r="DM38" s="555"/>
      <c r="DN38" s="117"/>
      <c r="DO38" s="597"/>
      <c r="DP38" s="597"/>
      <c r="DQ38" s="554"/>
      <c r="DR38" s="554"/>
      <c r="DS38" s="554"/>
      <c r="DT38" s="554"/>
      <c r="DU38" s="554"/>
      <c r="DV38" s="554"/>
      <c r="DW38" s="554"/>
      <c r="DX38" s="554"/>
      <c r="DY38" s="554"/>
      <c r="DZ38" s="554"/>
      <c r="EA38" s="554"/>
      <c r="EB38" s="554"/>
      <c r="EC38" s="554"/>
      <c r="ED38" s="554"/>
      <c r="EE38" s="554"/>
      <c r="EF38" s="554"/>
      <c r="EG38" s="554"/>
      <c r="EH38" s="540"/>
      <c r="EI38" s="540"/>
      <c r="EJ38" s="750"/>
      <c r="EK38" s="597"/>
      <c r="EL38" s="554"/>
      <c r="EM38" s="554"/>
      <c r="EN38" s="554"/>
      <c r="EO38" s="554"/>
      <c r="EP38" s="554"/>
      <c r="EQ38" s="554"/>
      <c r="ER38" s="554"/>
      <c r="ES38" s="554"/>
      <c r="ET38" s="554"/>
      <c r="EU38" s="554"/>
      <c r="EV38" s="554"/>
      <c r="EW38" s="554"/>
      <c r="EX38" s="554"/>
      <c r="EY38" s="554"/>
      <c r="EZ38" s="554"/>
      <c r="FA38" s="554"/>
      <c r="FB38" s="554"/>
      <c r="FC38" s="554"/>
      <c r="FD38" s="554"/>
      <c r="FE38" s="554"/>
      <c r="FF38" s="554"/>
      <c r="FG38" s="554"/>
      <c r="FH38" s="554"/>
      <c r="FI38" s="554"/>
      <c r="FJ38" s="554"/>
      <c r="FK38" s="117"/>
      <c r="FL38" s="540"/>
      <c r="FM38" s="751"/>
      <c r="FN38" s="597"/>
      <c r="FO38" s="597"/>
      <c r="FP38" s="554"/>
      <c r="FQ38" s="554"/>
      <c r="FR38" s="554"/>
      <c r="FS38" s="554"/>
      <c r="FT38" s="554"/>
      <c r="FU38" s="554"/>
      <c r="FV38" s="554"/>
      <c r="FW38" s="554"/>
      <c r="FX38" s="554"/>
      <c r="FY38" s="554"/>
      <c r="FZ38" s="554"/>
      <c r="GA38" s="554"/>
      <c r="GB38" s="554"/>
      <c r="GC38" s="554"/>
      <c r="GD38" s="554"/>
      <c r="GE38" s="554"/>
      <c r="GF38" s="540"/>
      <c r="GG38" s="540"/>
      <c r="GH38" s="553"/>
      <c r="GI38" s="554"/>
      <c r="GJ38" s="554"/>
      <c r="GK38" s="554"/>
      <c r="GL38" s="554"/>
      <c r="GM38" s="554"/>
      <c r="GN38" s="554"/>
      <c r="GO38" s="554"/>
      <c r="GP38" s="554"/>
      <c r="GQ38" s="554"/>
      <c r="GR38" s="554"/>
      <c r="GS38" s="554"/>
      <c r="GT38" s="554"/>
      <c r="GU38" s="554"/>
      <c r="GV38" s="554"/>
      <c r="GW38" s="554"/>
      <c r="GX38" s="554"/>
      <c r="GY38" s="747"/>
    </row>
    <row r="39" spans="1:219" s="3" customFormat="1" ht="12" customHeight="1" x14ac:dyDescent="0.2"/>
    <row r="40" spans="1:219" s="3" customFormat="1" ht="12" customHeight="1" x14ac:dyDescent="0.2"/>
    <row r="41" spans="1:219" s="1" customFormat="1" ht="15" x14ac:dyDescent="0.25">
      <c r="A41" s="556" t="s">
        <v>37</v>
      </c>
      <c r="B41" s="556"/>
      <c r="C41" s="556"/>
      <c r="D41" s="556"/>
      <c r="E41" s="556"/>
      <c r="F41" s="556"/>
      <c r="G41" s="556"/>
      <c r="H41" s="556"/>
      <c r="I41" s="556"/>
      <c r="J41" s="556"/>
      <c r="K41" s="556"/>
      <c r="L41" s="556"/>
      <c r="M41" s="556"/>
      <c r="N41" s="556"/>
      <c r="O41" s="556"/>
      <c r="P41" s="556"/>
      <c r="Q41" s="556"/>
      <c r="R41" s="556"/>
      <c r="S41" s="556"/>
      <c r="T41" s="556"/>
      <c r="U41" s="556"/>
      <c r="V41" s="556"/>
      <c r="W41" s="556"/>
      <c r="X41" s="556"/>
      <c r="Y41" s="556"/>
      <c r="Z41" s="556"/>
      <c r="AA41" s="556"/>
      <c r="AB41" s="556"/>
      <c r="AC41" s="556"/>
      <c r="AD41" s="556"/>
      <c r="AE41" s="556"/>
      <c r="AF41" s="556"/>
      <c r="AG41" s="556"/>
      <c r="AH41" s="556"/>
      <c r="AI41" s="556"/>
      <c r="AJ41" s="556"/>
      <c r="AK41" s="556"/>
      <c r="AL41" s="556"/>
      <c r="AM41" s="556"/>
      <c r="AN41" s="556"/>
      <c r="AO41" s="556"/>
      <c r="AP41" s="556"/>
      <c r="AQ41" s="556"/>
      <c r="AR41" s="556"/>
      <c r="AS41" s="556"/>
      <c r="AT41" s="556"/>
      <c r="AU41" s="556"/>
      <c r="AV41" s="556"/>
      <c r="AW41" s="556"/>
      <c r="AX41" s="556"/>
      <c r="AY41" s="556"/>
      <c r="AZ41" s="556"/>
      <c r="BA41" s="556"/>
      <c r="BB41" s="556"/>
      <c r="BC41" s="556"/>
      <c r="BD41" s="556"/>
      <c r="BE41" s="556"/>
      <c r="BF41" s="556"/>
      <c r="BG41" s="556"/>
      <c r="BH41" s="556"/>
      <c r="BI41" s="556"/>
      <c r="BJ41" s="556"/>
      <c r="BK41" s="556"/>
      <c r="BL41" s="556"/>
      <c r="BM41" s="556"/>
      <c r="BN41" s="556"/>
      <c r="BO41" s="556"/>
      <c r="BP41" s="556"/>
      <c r="BQ41" s="556"/>
      <c r="BR41" s="556"/>
      <c r="BS41" s="556"/>
      <c r="BT41" s="556"/>
      <c r="BU41" s="556"/>
      <c r="BV41" s="556"/>
      <c r="BW41" s="556"/>
      <c r="BX41" s="556"/>
      <c r="BY41" s="556"/>
      <c r="BZ41" s="556"/>
      <c r="CA41" s="556"/>
      <c r="CB41" s="556"/>
      <c r="CC41" s="556"/>
      <c r="CD41" s="556"/>
      <c r="CE41" s="556"/>
      <c r="CF41" s="556"/>
      <c r="CG41" s="556"/>
      <c r="CH41" s="556"/>
      <c r="CI41" s="556"/>
      <c r="CJ41" s="556"/>
      <c r="CK41" s="556"/>
      <c r="CL41" s="556"/>
      <c r="CM41" s="556"/>
      <c r="CN41" s="556"/>
      <c r="CO41" s="556"/>
      <c r="CP41" s="556"/>
      <c r="CQ41" s="556"/>
      <c r="CR41" s="556"/>
      <c r="CS41" s="556"/>
      <c r="CT41" s="556"/>
      <c r="CU41" s="556"/>
      <c r="CV41" s="556"/>
      <c r="CW41" s="556"/>
      <c r="CX41" s="556"/>
      <c r="CY41" s="556"/>
      <c r="CZ41" s="556"/>
      <c r="DA41" s="556"/>
      <c r="DB41" s="556"/>
      <c r="DC41" s="556"/>
      <c r="DD41" s="556"/>
      <c r="DE41" s="556"/>
      <c r="DF41" s="556"/>
      <c r="DG41" s="556"/>
      <c r="DH41" s="556"/>
      <c r="DI41" s="556"/>
      <c r="DJ41" s="556"/>
      <c r="DK41" s="556"/>
      <c r="DL41" s="556"/>
      <c r="DM41" s="556"/>
      <c r="DN41" s="556"/>
      <c r="DO41" s="556"/>
      <c r="DP41" s="556"/>
      <c r="DQ41" s="556"/>
      <c r="DR41" s="556"/>
      <c r="DS41" s="556"/>
      <c r="DT41" s="556"/>
      <c r="DU41" s="556"/>
      <c r="DV41" s="556"/>
      <c r="DW41" s="556"/>
      <c r="DX41" s="556"/>
      <c r="DY41" s="556"/>
      <c r="DZ41" s="556"/>
      <c r="EA41" s="556"/>
      <c r="EB41" s="556"/>
      <c r="EC41" s="556"/>
      <c r="ED41" s="556"/>
      <c r="EE41" s="146"/>
      <c r="EF41" s="146"/>
      <c r="EG41" s="146"/>
      <c r="EH41" s="146"/>
      <c r="EI41" s="146"/>
      <c r="EJ41" s="146"/>
      <c r="EK41" s="146"/>
      <c r="EL41" s="146"/>
      <c r="EM41" s="146"/>
      <c r="EN41" s="146"/>
      <c r="EO41" s="146"/>
      <c r="EP41" s="146"/>
      <c r="EQ41" s="146"/>
      <c r="ER41" s="146"/>
      <c r="ES41" s="146"/>
      <c r="ET41" s="146"/>
      <c r="EU41" s="146"/>
      <c r="EV41" s="146"/>
      <c r="EW41" s="146"/>
      <c r="EX41" s="146"/>
      <c r="EY41" s="146"/>
      <c r="EZ41" s="146"/>
      <c r="FA41" s="146"/>
      <c r="FB41" s="146"/>
      <c r="FC41" s="146"/>
      <c r="FD41" s="146"/>
      <c r="FE41" s="146"/>
      <c r="FF41" s="146"/>
      <c r="FG41" s="146"/>
      <c r="FH41" s="146"/>
      <c r="FI41" s="146"/>
      <c r="FJ41" s="146"/>
      <c r="FK41" s="146"/>
      <c r="FL41" s="146"/>
      <c r="FM41" s="146"/>
      <c r="FN41" s="146"/>
      <c r="FO41" s="146"/>
      <c r="FP41" s="146"/>
      <c r="FQ41" s="146"/>
      <c r="FR41" s="146"/>
      <c r="FS41" s="146"/>
      <c r="FT41" s="146"/>
      <c r="FU41" s="146"/>
      <c r="FV41" s="146"/>
      <c r="FW41" s="146"/>
      <c r="FX41" s="146"/>
      <c r="FY41" s="146"/>
      <c r="FZ41" s="146"/>
      <c r="GA41" s="146"/>
      <c r="GB41" s="146"/>
      <c r="GC41" s="146"/>
      <c r="GD41" s="146"/>
      <c r="GE41" s="146"/>
      <c r="GF41" s="146"/>
      <c r="GG41" s="146"/>
      <c r="GH41" s="146"/>
      <c r="GI41" s="146"/>
      <c r="GJ41" s="146"/>
      <c r="GK41" s="146"/>
      <c r="GL41" s="146"/>
      <c r="GM41" s="146"/>
      <c r="GN41" s="146"/>
      <c r="GO41" s="146"/>
      <c r="GP41" s="146"/>
      <c r="GQ41" s="146"/>
      <c r="GR41" s="146"/>
      <c r="GS41" s="146"/>
      <c r="GT41" s="146"/>
      <c r="GU41" s="146"/>
      <c r="GV41" s="146"/>
      <c r="GW41" s="146"/>
      <c r="GX41" s="146"/>
      <c r="GY41" s="146"/>
      <c r="GZ41" s="146"/>
      <c r="HA41" s="146"/>
      <c r="HB41" s="146"/>
      <c r="HC41" s="146"/>
      <c r="HD41" s="146"/>
      <c r="HE41" s="146"/>
      <c r="HF41" s="146"/>
      <c r="HG41" s="146"/>
      <c r="HH41" s="146"/>
      <c r="HI41" s="146"/>
      <c r="HJ41" s="146"/>
      <c r="HK41" s="146"/>
    </row>
    <row r="42" spans="1:219" s="1" customFormat="1" ht="15" x14ac:dyDescent="0.25">
      <c r="A42" s="556" t="s">
        <v>38</v>
      </c>
      <c r="B42" s="556"/>
      <c r="C42" s="556"/>
      <c r="D42" s="556"/>
      <c r="E42" s="556"/>
      <c r="F42" s="556"/>
      <c r="G42" s="556"/>
      <c r="H42" s="556"/>
      <c r="I42" s="556"/>
      <c r="J42" s="556"/>
      <c r="K42" s="556"/>
      <c r="L42" s="556"/>
      <c r="M42" s="556"/>
      <c r="N42" s="556"/>
      <c r="O42" s="556"/>
      <c r="P42" s="556"/>
      <c r="Q42" s="556"/>
      <c r="R42" s="556"/>
      <c r="S42" s="556"/>
      <c r="T42" s="556"/>
      <c r="U42" s="556"/>
      <c r="V42" s="556"/>
      <c r="W42" s="556"/>
      <c r="X42" s="556"/>
      <c r="Y42" s="556"/>
      <c r="Z42" s="556"/>
      <c r="AA42" s="556"/>
      <c r="AB42" s="556"/>
      <c r="AC42" s="556"/>
      <c r="AD42" s="556"/>
      <c r="AE42" s="556"/>
      <c r="AF42" s="556"/>
      <c r="AG42" s="556"/>
      <c r="AH42" s="556"/>
      <c r="AI42" s="556"/>
      <c r="AJ42" s="556"/>
      <c r="AK42" s="556"/>
      <c r="AL42" s="556"/>
      <c r="AM42" s="556"/>
      <c r="AN42" s="556"/>
      <c r="AO42" s="556"/>
      <c r="AP42" s="556"/>
      <c r="AQ42" s="556"/>
      <c r="AR42" s="556"/>
      <c r="AS42" s="556"/>
      <c r="AT42" s="556"/>
      <c r="AU42" s="556"/>
      <c r="AV42" s="556"/>
      <c r="AW42" s="556"/>
      <c r="AX42" s="556"/>
      <c r="AY42" s="556"/>
      <c r="AZ42" s="556"/>
      <c r="BA42" s="556"/>
      <c r="BB42" s="556"/>
      <c r="BC42" s="556"/>
      <c r="BD42" s="556"/>
      <c r="BE42" s="556"/>
      <c r="BF42" s="556"/>
      <c r="BG42" s="556"/>
      <c r="BH42" s="556"/>
      <c r="BI42" s="556"/>
      <c r="BJ42" s="556"/>
      <c r="BK42" s="556"/>
      <c r="BL42" s="556"/>
      <c r="BM42" s="556"/>
      <c r="BN42" s="556"/>
      <c r="BO42" s="556"/>
      <c r="BP42" s="556"/>
      <c r="BQ42" s="556"/>
      <c r="BR42" s="556"/>
      <c r="BS42" s="556"/>
      <c r="BT42" s="556"/>
      <c r="BU42" s="556"/>
      <c r="BV42" s="556"/>
      <c r="BW42" s="556"/>
      <c r="BX42" s="556"/>
      <c r="BY42" s="556"/>
      <c r="BZ42" s="556"/>
      <c r="CA42" s="556"/>
      <c r="CB42" s="556"/>
      <c r="CC42" s="556"/>
      <c r="CD42" s="556"/>
      <c r="CE42" s="556"/>
      <c r="CF42" s="556"/>
      <c r="CG42" s="556"/>
      <c r="CH42" s="556"/>
      <c r="CI42" s="556"/>
      <c r="CJ42" s="556"/>
      <c r="CK42" s="556"/>
      <c r="CL42" s="556"/>
      <c r="CM42" s="556"/>
      <c r="CN42" s="556"/>
      <c r="CO42" s="556"/>
      <c r="CP42" s="556"/>
      <c r="CQ42" s="556"/>
      <c r="CR42" s="556"/>
      <c r="CS42" s="556"/>
      <c r="CT42" s="556"/>
      <c r="CU42" s="556"/>
      <c r="CV42" s="556"/>
      <c r="CW42" s="556"/>
      <c r="CX42" s="556"/>
      <c r="CY42" s="556"/>
      <c r="CZ42" s="556"/>
      <c r="DA42" s="556"/>
      <c r="DB42" s="556"/>
      <c r="DC42" s="556"/>
      <c r="DD42" s="556"/>
      <c r="DE42" s="556"/>
      <c r="DF42" s="556"/>
      <c r="DG42" s="556"/>
      <c r="DH42" s="556"/>
      <c r="DI42" s="556"/>
      <c r="DJ42" s="556"/>
      <c r="DK42" s="556"/>
      <c r="DL42" s="556"/>
      <c r="DM42" s="556"/>
      <c r="DN42" s="556"/>
      <c r="DO42" s="556"/>
      <c r="DP42" s="556"/>
      <c r="DQ42" s="556"/>
      <c r="DR42" s="556"/>
      <c r="DS42" s="556"/>
      <c r="DT42" s="556"/>
      <c r="DU42" s="556"/>
      <c r="DV42" s="556"/>
      <c r="DW42" s="556"/>
      <c r="DX42" s="556"/>
      <c r="DY42" s="556"/>
      <c r="DZ42" s="556"/>
      <c r="EA42" s="556"/>
      <c r="EB42" s="556"/>
      <c r="EC42" s="556"/>
      <c r="ED42" s="556"/>
      <c r="EE42" s="146"/>
      <c r="EF42" s="146"/>
      <c r="EG42" s="146"/>
      <c r="EH42" s="146"/>
      <c r="EI42" s="146"/>
      <c r="EJ42" s="146"/>
      <c r="EK42" s="146"/>
      <c r="EL42" s="146"/>
      <c r="EM42" s="146"/>
      <c r="EN42" s="146"/>
      <c r="EO42" s="146"/>
      <c r="EP42" s="146"/>
      <c r="EQ42" s="146"/>
      <c r="ER42" s="146"/>
      <c r="ES42" s="146"/>
      <c r="ET42" s="146"/>
      <c r="EU42" s="146"/>
      <c r="EV42" s="146"/>
      <c r="EW42" s="146"/>
      <c r="EX42" s="146"/>
      <c r="EY42" s="146"/>
      <c r="EZ42" s="146"/>
      <c r="FA42" s="146"/>
      <c r="FB42" s="146"/>
      <c r="FC42" s="146"/>
      <c r="FD42" s="146"/>
      <c r="FE42" s="146"/>
      <c r="FF42" s="146"/>
      <c r="FG42" s="146"/>
      <c r="FH42" s="146"/>
      <c r="FI42" s="146"/>
      <c r="FJ42" s="146"/>
      <c r="FK42" s="146"/>
      <c r="FL42" s="146"/>
      <c r="FM42" s="146"/>
      <c r="FN42" s="146"/>
      <c r="FO42" s="146"/>
      <c r="FP42" s="146"/>
      <c r="FQ42" s="146"/>
      <c r="FR42" s="146"/>
      <c r="FS42" s="146"/>
      <c r="FT42" s="146"/>
      <c r="FU42" s="146"/>
      <c r="FV42" s="146"/>
      <c r="FW42" s="146"/>
      <c r="FX42" s="146"/>
      <c r="FY42" s="146"/>
      <c r="FZ42" s="146"/>
      <c r="GA42" s="146"/>
      <c r="GB42" s="146"/>
      <c r="GC42" s="146"/>
      <c r="GD42" s="146"/>
      <c r="GE42" s="146"/>
      <c r="GF42" s="146"/>
      <c r="GG42" s="146"/>
      <c r="GH42" s="146"/>
      <c r="GI42" s="146"/>
      <c r="GJ42" s="146"/>
      <c r="GK42" s="146"/>
      <c r="GL42" s="146"/>
      <c r="GM42" s="146"/>
      <c r="GN42" s="146"/>
      <c r="GO42" s="146"/>
      <c r="GP42" s="146"/>
      <c r="GQ42" s="146"/>
      <c r="GR42" s="146"/>
      <c r="GS42" s="146"/>
      <c r="GT42" s="146"/>
      <c r="GU42" s="146"/>
      <c r="GV42" s="146"/>
      <c r="GW42" s="146"/>
      <c r="GX42" s="146"/>
      <c r="GY42" s="146"/>
      <c r="GZ42" s="146"/>
      <c r="HA42" s="146"/>
      <c r="HB42" s="146"/>
      <c r="HC42" s="146"/>
      <c r="HD42" s="146"/>
      <c r="HE42" s="146"/>
      <c r="HF42" s="146"/>
      <c r="HG42" s="146"/>
      <c r="HH42" s="146"/>
      <c r="HI42" s="146"/>
      <c r="HJ42" s="146"/>
      <c r="HK42" s="146"/>
    </row>
    <row r="43" spans="1:219" s="3" customFormat="1" ht="12" x14ac:dyDescent="0.2"/>
    <row r="44" spans="1:219" s="2" customFormat="1" ht="15.75" customHeight="1" x14ac:dyDescent="0.2">
      <c r="A44" s="541" t="s">
        <v>2</v>
      </c>
      <c r="B44" s="542"/>
      <c r="C44" s="542"/>
      <c r="D44" s="542"/>
      <c r="E44" s="542"/>
      <c r="F44" s="542"/>
      <c r="G44" s="542"/>
      <c r="H44" s="542"/>
      <c r="I44" s="542"/>
      <c r="J44" s="542"/>
      <c r="K44" s="542"/>
      <c r="L44" s="542"/>
      <c r="M44" s="542"/>
      <c r="N44" s="542"/>
      <c r="O44" s="542"/>
      <c r="P44" s="542"/>
      <c r="Q44" s="542"/>
      <c r="R44" s="542"/>
      <c r="S44" s="542"/>
      <c r="T44" s="542"/>
      <c r="U44" s="542"/>
      <c r="V44" s="542"/>
      <c r="W44" s="542"/>
      <c r="X44" s="542"/>
      <c r="Y44" s="542"/>
      <c r="Z44" s="542"/>
      <c r="AA44" s="542"/>
      <c r="AB44" s="542"/>
      <c r="AC44" s="542"/>
      <c r="AD44" s="542"/>
      <c r="AE44" s="542"/>
      <c r="AF44" s="542"/>
      <c r="AG44" s="542"/>
      <c r="AH44" s="542"/>
      <c r="AI44" s="542"/>
      <c r="AJ44" s="542"/>
      <c r="AK44" s="542"/>
      <c r="AL44" s="542"/>
      <c r="AM44" s="542"/>
      <c r="AN44" s="542"/>
      <c r="AO44" s="542"/>
      <c r="AP44" s="542"/>
      <c r="AQ44" s="542"/>
      <c r="AR44" s="542"/>
      <c r="AS44" s="542"/>
      <c r="AT44" s="542"/>
      <c r="AU44" s="542"/>
      <c r="AV44" s="542"/>
      <c r="AW44" s="542"/>
      <c r="AX44" s="542"/>
      <c r="AY44" s="542"/>
      <c r="AZ44" s="542"/>
      <c r="BA44" s="542"/>
      <c r="BB44" s="542"/>
      <c r="BC44" s="542"/>
      <c r="BD44" s="542"/>
      <c r="BE44" s="542"/>
      <c r="BF44" s="542"/>
      <c r="BG44" s="542"/>
      <c r="BH44" s="542"/>
      <c r="BI44" s="542"/>
      <c r="BJ44" s="542"/>
      <c r="BK44" s="542"/>
      <c r="BL44" s="542"/>
      <c r="BM44" s="542"/>
      <c r="BN44" s="542"/>
      <c r="BO44" s="542"/>
      <c r="BP44" s="542"/>
      <c r="BQ44" s="542"/>
      <c r="BR44" s="542"/>
      <c r="BS44" s="542"/>
      <c r="BT44" s="542"/>
      <c r="BU44" s="543"/>
      <c r="BV44" s="760" t="s">
        <v>102</v>
      </c>
      <c r="BW44" s="761"/>
      <c r="BX44" s="761"/>
      <c r="BY44" s="761"/>
      <c r="BZ44" s="761"/>
      <c r="CA44" s="761"/>
      <c r="CB44" s="761"/>
      <c r="CC44" s="762"/>
      <c r="CD44" s="725" t="s">
        <v>219</v>
      </c>
      <c r="CE44" s="726"/>
      <c r="CF44" s="726"/>
      <c r="CG44" s="726"/>
      <c r="CH44" s="726"/>
      <c r="CI44" s="726"/>
      <c r="CJ44" s="726"/>
      <c r="CK44" s="726"/>
      <c r="CL44" s="726"/>
      <c r="CM44" s="726"/>
      <c r="CN44" s="726"/>
      <c r="CO44" s="726"/>
      <c r="CP44" s="726"/>
      <c r="CQ44" s="726"/>
      <c r="CR44" s="726"/>
      <c r="CS44" s="726"/>
      <c r="CT44" s="726"/>
      <c r="CU44" s="726"/>
      <c r="CV44" s="726"/>
      <c r="CW44" s="726"/>
      <c r="CX44" s="726"/>
      <c r="CY44" s="726"/>
      <c r="CZ44" s="726"/>
      <c r="DA44" s="726"/>
      <c r="DB44" s="726"/>
      <c r="DC44" s="727"/>
      <c r="DD44" s="725" t="s">
        <v>220</v>
      </c>
      <c r="DE44" s="726"/>
      <c r="DF44" s="726"/>
      <c r="DG44" s="726"/>
      <c r="DH44" s="726"/>
      <c r="DI44" s="726"/>
      <c r="DJ44" s="726"/>
      <c r="DK44" s="726"/>
      <c r="DL44" s="726"/>
      <c r="DM44" s="726"/>
      <c r="DN44" s="726"/>
      <c r="DO44" s="726"/>
      <c r="DP44" s="726"/>
      <c r="DQ44" s="726"/>
      <c r="DR44" s="726"/>
      <c r="DS44" s="726"/>
      <c r="DT44" s="726"/>
      <c r="DU44" s="726"/>
      <c r="DV44" s="726"/>
      <c r="DW44" s="726"/>
      <c r="DX44" s="726"/>
      <c r="DY44" s="726"/>
      <c r="DZ44" s="726"/>
      <c r="EA44" s="726"/>
      <c r="EB44" s="726"/>
      <c r="EC44" s="726"/>
      <c r="ED44" s="727"/>
    </row>
    <row r="45" spans="1:219" s="3" customFormat="1" ht="6" customHeight="1" x14ac:dyDescent="0.2">
      <c r="A45" s="592"/>
      <c r="B45" s="593"/>
      <c r="C45" s="593"/>
      <c r="D45" s="593"/>
      <c r="E45" s="593"/>
      <c r="F45" s="593"/>
      <c r="G45" s="593"/>
      <c r="H45" s="593"/>
      <c r="I45" s="593"/>
      <c r="J45" s="593"/>
      <c r="K45" s="593"/>
      <c r="L45" s="593"/>
      <c r="M45" s="593"/>
      <c r="N45" s="593"/>
      <c r="O45" s="593"/>
      <c r="P45" s="593"/>
      <c r="Q45" s="593"/>
      <c r="R45" s="593"/>
      <c r="S45" s="593"/>
      <c r="T45" s="593"/>
      <c r="U45" s="593"/>
      <c r="V45" s="593"/>
      <c r="W45" s="593"/>
      <c r="X45" s="593"/>
      <c r="Y45" s="593"/>
      <c r="Z45" s="593"/>
      <c r="AA45" s="593"/>
      <c r="AB45" s="593"/>
      <c r="AC45" s="593"/>
      <c r="AD45" s="593"/>
      <c r="AE45" s="593"/>
      <c r="AF45" s="593"/>
      <c r="AG45" s="593"/>
      <c r="AH45" s="593"/>
      <c r="AI45" s="593"/>
      <c r="AJ45" s="593"/>
      <c r="AK45" s="593"/>
      <c r="AL45" s="593"/>
      <c r="AM45" s="593"/>
      <c r="AN45" s="593"/>
      <c r="AO45" s="593"/>
      <c r="AP45" s="593"/>
      <c r="AQ45" s="593"/>
      <c r="AR45" s="593"/>
      <c r="AS45" s="593"/>
      <c r="AT45" s="593"/>
      <c r="AU45" s="593"/>
      <c r="AV45" s="593"/>
      <c r="AW45" s="593"/>
      <c r="AX45" s="593"/>
      <c r="AY45" s="593"/>
      <c r="AZ45" s="593"/>
      <c r="BA45" s="593"/>
      <c r="BB45" s="593"/>
      <c r="BC45" s="593"/>
      <c r="BD45" s="593"/>
      <c r="BE45" s="593"/>
      <c r="BF45" s="593"/>
      <c r="BG45" s="593"/>
      <c r="BH45" s="593"/>
      <c r="BI45" s="593"/>
      <c r="BJ45" s="593"/>
      <c r="BK45" s="593"/>
      <c r="BL45" s="593"/>
      <c r="BM45" s="593"/>
      <c r="BN45" s="593"/>
      <c r="BO45" s="593"/>
      <c r="BP45" s="593"/>
      <c r="BQ45" s="593"/>
      <c r="BR45" s="593"/>
      <c r="BS45" s="593"/>
      <c r="BT45" s="593"/>
      <c r="BU45" s="594"/>
      <c r="BV45" s="763"/>
      <c r="BW45" s="764"/>
      <c r="BX45" s="764"/>
      <c r="BY45" s="764"/>
      <c r="BZ45" s="764"/>
      <c r="CA45" s="764"/>
      <c r="CB45" s="764"/>
      <c r="CC45" s="765"/>
      <c r="CD45" s="728"/>
      <c r="CE45" s="729"/>
      <c r="CF45" s="729"/>
      <c r="CG45" s="729"/>
      <c r="CH45" s="729"/>
      <c r="CI45" s="729"/>
      <c r="CJ45" s="729"/>
      <c r="CK45" s="729"/>
      <c r="CL45" s="729"/>
      <c r="CM45" s="729"/>
      <c r="CN45" s="729"/>
      <c r="CO45" s="729"/>
      <c r="CP45" s="729"/>
      <c r="CQ45" s="729"/>
      <c r="CR45" s="729"/>
      <c r="CS45" s="729"/>
      <c r="CT45" s="729"/>
      <c r="CU45" s="729"/>
      <c r="CV45" s="729"/>
      <c r="CW45" s="729"/>
      <c r="CX45" s="729"/>
      <c r="CY45" s="729"/>
      <c r="CZ45" s="729"/>
      <c r="DA45" s="729"/>
      <c r="DB45" s="729"/>
      <c r="DC45" s="730"/>
      <c r="DD45" s="728"/>
      <c r="DE45" s="729"/>
      <c r="DF45" s="729"/>
      <c r="DG45" s="729"/>
      <c r="DH45" s="729"/>
      <c r="DI45" s="729"/>
      <c r="DJ45" s="729"/>
      <c r="DK45" s="729"/>
      <c r="DL45" s="729"/>
      <c r="DM45" s="729"/>
      <c r="DN45" s="729"/>
      <c r="DO45" s="729"/>
      <c r="DP45" s="729"/>
      <c r="DQ45" s="729"/>
      <c r="DR45" s="729"/>
      <c r="DS45" s="729"/>
      <c r="DT45" s="729"/>
      <c r="DU45" s="729"/>
      <c r="DV45" s="729"/>
      <c r="DW45" s="729"/>
      <c r="DX45" s="729"/>
      <c r="DY45" s="729"/>
      <c r="DZ45" s="729"/>
      <c r="EA45" s="729"/>
      <c r="EB45" s="729"/>
      <c r="EC45" s="729"/>
      <c r="ED45" s="730"/>
    </row>
    <row r="46" spans="1:219" s="3" customFormat="1" ht="13.5" thickBot="1" x14ac:dyDescent="0.25">
      <c r="A46" s="547">
        <v>1</v>
      </c>
      <c r="B46" s="548"/>
      <c r="C46" s="548"/>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548"/>
      <c r="AM46" s="548"/>
      <c r="AN46" s="548"/>
      <c r="AO46" s="548"/>
      <c r="AP46" s="548"/>
      <c r="AQ46" s="548"/>
      <c r="AR46" s="548"/>
      <c r="AS46" s="548"/>
      <c r="AT46" s="548"/>
      <c r="AU46" s="548"/>
      <c r="AV46" s="548"/>
      <c r="AW46" s="548"/>
      <c r="AX46" s="548"/>
      <c r="AY46" s="548"/>
      <c r="AZ46" s="548"/>
      <c r="BA46" s="548"/>
      <c r="BB46" s="548"/>
      <c r="BC46" s="548"/>
      <c r="BD46" s="548"/>
      <c r="BE46" s="548"/>
      <c r="BF46" s="548"/>
      <c r="BG46" s="548"/>
      <c r="BH46" s="548"/>
      <c r="BI46" s="548"/>
      <c r="BJ46" s="548"/>
      <c r="BK46" s="548"/>
      <c r="BL46" s="548"/>
      <c r="BM46" s="548"/>
      <c r="BN46" s="548"/>
      <c r="BO46" s="548"/>
      <c r="BP46" s="548"/>
      <c r="BQ46" s="548"/>
      <c r="BR46" s="548"/>
      <c r="BS46" s="548"/>
      <c r="BT46" s="548"/>
      <c r="BU46" s="549"/>
      <c r="BV46" s="710">
        <v>2</v>
      </c>
      <c r="BW46" s="710"/>
      <c r="BX46" s="710"/>
      <c r="BY46" s="710"/>
      <c r="BZ46" s="710"/>
      <c r="CA46" s="710"/>
      <c r="CB46" s="710"/>
      <c r="CC46" s="710"/>
      <c r="CD46" s="711">
        <v>3</v>
      </c>
      <c r="CE46" s="712"/>
      <c r="CF46" s="712"/>
      <c r="CG46" s="712"/>
      <c r="CH46" s="712"/>
      <c r="CI46" s="712"/>
      <c r="CJ46" s="712"/>
      <c r="CK46" s="712"/>
      <c r="CL46" s="712"/>
      <c r="CM46" s="712"/>
      <c r="CN46" s="712"/>
      <c r="CO46" s="712"/>
      <c r="CP46" s="712"/>
      <c r="CQ46" s="712"/>
      <c r="CR46" s="712"/>
      <c r="CS46" s="712"/>
      <c r="CT46" s="712"/>
      <c r="CU46" s="712"/>
      <c r="CV46" s="712"/>
      <c r="CW46" s="712"/>
      <c r="CX46" s="712"/>
      <c r="CY46" s="712"/>
      <c r="CZ46" s="712"/>
      <c r="DA46" s="712"/>
      <c r="DB46" s="712"/>
      <c r="DC46" s="713"/>
      <c r="DD46" s="711">
        <v>4</v>
      </c>
      <c r="DE46" s="712"/>
      <c r="DF46" s="712"/>
      <c r="DG46" s="712"/>
      <c r="DH46" s="712"/>
      <c r="DI46" s="712"/>
      <c r="DJ46" s="712"/>
      <c r="DK46" s="712"/>
      <c r="DL46" s="712"/>
      <c r="DM46" s="712"/>
      <c r="DN46" s="712"/>
      <c r="DO46" s="712"/>
      <c r="DP46" s="712"/>
      <c r="DQ46" s="712"/>
      <c r="DR46" s="712"/>
      <c r="DS46" s="712"/>
      <c r="DT46" s="712"/>
      <c r="DU46" s="712"/>
      <c r="DV46" s="712"/>
      <c r="DW46" s="712"/>
      <c r="DX46" s="712"/>
      <c r="DY46" s="712"/>
      <c r="DZ46" s="712"/>
      <c r="EA46" s="712"/>
      <c r="EB46" s="712"/>
      <c r="EC46" s="712"/>
      <c r="ED46" s="713"/>
    </row>
    <row r="47" spans="1:219" s="2" customFormat="1" ht="27.75" customHeight="1" x14ac:dyDescent="0.2">
      <c r="A47" s="766" t="s">
        <v>36</v>
      </c>
      <c r="B47" s="699"/>
      <c r="C47" s="699"/>
      <c r="D47" s="699"/>
      <c r="E47" s="699"/>
      <c r="F47" s="699"/>
      <c r="G47" s="699"/>
      <c r="H47" s="699"/>
      <c r="I47" s="699"/>
      <c r="J47" s="699"/>
      <c r="K47" s="699"/>
      <c r="L47" s="699"/>
      <c r="M47" s="699"/>
      <c r="N47" s="699"/>
      <c r="O47" s="699"/>
      <c r="P47" s="699"/>
      <c r="Q47" s="699"/>
      <c r="R47" s="699"/>
      <c r="S47" s="699"/>
      <c r="T47" s="699"/>
      <c r="U47" s="699"/>
      <c r="V47" s="699"/>
      <c r="W47" s="699"/>
      <c r="X47" s="699"/>
      <c r="Y47" s="699"/>
      <c r="Z47" s="699"/>
      <c r="AA47" s="699"/>
      <c r="AB47" s="699"/>
      <c r="AC47" s="699"/>
      <c r="AD47" s="699"/>
      <c r="AE47" s="699"/>
      <c r="AF47" s="699"/>
      <c r="AG47" s="699"/>
      <c r="AH47" s="699"/>
      <c r="AI47" s="699"/>
      <c r="AJ47" s="699"/>
      <c r="AK47" s="699"/>
      <c r="AL47" s="699"/>
      <c r="AM47" s="699"/>
      <c r="AN47" s="699"/>
      <c r="AO47" s="699"/>
      <c r="AP47" s="699"/>
      <c r="AQ47" s="699"/>
      <c r="AR47" s="699"/>
      <c r="AS47" s="699"/>
      <c r="AT47" s="699"/>
      <c r="AU47" s="699"/>
      <c r="AV47" s="699"/>
      <c r="AW47" s="699"/>
      <c r="AX47" s="699"/>
      <c r="AY47" s="699"/>
      <c r="AZ47" s="699"/>
      <c r="BA47" s="699"/>
      <c r="BB47" s="699"/>
      <c r="BC47" s="699"/>
      <c r="BD47" s="699"/>
      <c r="BE47" s="699"/>
      <c r="BF47" s="699"/>
      <c r="BG47" s="699"/>
      <c r="BH47" s="699"/>
      <c r="BI47" s="699"/>
      <c r="BJ47" s="699"/>
      <c r="BK47" s="699"/>
      <c r="BL47" s="699"/>
      <c r="BM47" s="699"/>
      <c r="BN47" s="699"/>
      <c r="BO47" s="699"/>
      <c r="BP47" s="699"/>
      <c r="BQ47" s="699"/>
      <c r="BR47" s="699"/>
      <c r="BS47" s="699"/>
      <c r="BT47" s="699"/>
      <c r="BU47" s="700"/>
      <c r="BV47" s="753">
        <v>5260</v>
      </c>
      <c r="BW47" s="754"/>
      <c r="BX47" s="754"/>
      <c r="BY47" s="754"/>
      <c r="BZ47" s="754"/>
      <c r="CA47" s="754"/>
      <c r="CB47" s="754"/>
      <c r="CC47" s="755"/>
      <c r="CD47" s="720">
        <v>41380</v>
      </c>
      <c r="CE47" s="721"/>
      <c r="CF47" s="721"/>
      <c r="CG47" s="721"/>
      <c r="CH47" s="721"/>
      <c r="CI47" s="721"/>
      <c r="CJ47" s="721"/>
      <c r="CK47" s="721"/>
      <c r="CL47" s="721"/>
      <c r="CM47" s="721"/>
      <c r="CN47" s="721"/>
      <c r="CO47" s="721"/>
      <c r="CP47" s="721"/>
      <c r="CQ47" s="721"/>
      <c r="CR47" s="721"/>
      <c r="CS47" s="721"/>
      <c r="CT47" s="721"/>
      <c r="CU47" s="721"/>
      <c r="CV47" s="721"/>
      <c r="CW47" s="721"/>
      <c r="CX47" s="721"/>
      <c r="CY47" s="721"/>
      <c r="CZ47" s="721"/>
      <c r="DA47" s="721"/>
      <c r="DB47" s="721"/>
      <c r="DC47" s="722"/>
      <c r="DD47" s="756">
        <v>359651</v>
      </c>
      <c r="DE47" s="721"/>
      <c r="DF47" s="721"/>
      <c r="DG47" s="721"/>
      <c r="DH47" s="721"/>
      <c r="DI47" s="721"/>
      <c r="DJ47" s="721"/>
      <c r="DK47" s="721"/>
      <c r="DL47" s="721"/>
      <c r="DM47" s="721"/>
      <c r="DN47" s="721"/>
      <c r="DO47" s="721"/>
      <c r="DP47" s="721"/>
      <c r="DQ47" s="721"/>
      <c r="DR47" s="721"/>
      <c r="DS47" s="721"/>
      <c r="DT47" s="721"/>
      <c r="DU47" s="721"/>
      <c r="DV47" s="721"/>
      <c r="DW47" s="721"/>
      <c r="DX47" s="721"/>
      <c r="DY47" s="721"/>
      <c r="DZ47" s="721"/>
      <c r="EA47" s="721"/>
      <c r="EB47" s="721"/>
      <c r="EC47" s="721"/>
      <c r="ED47" s="757"/>
    </row>
    <row r="48" spans="1:219" s="2" customFormat="1" ht="27.75" customHeight="1" thickBot="1" x14ac:dyDescent="0.25">
      <c r="A48" s="767" t="s">
        <v>148</v>
      </c>
      <c r="B48" s="768"/>
      <c r="C48" s="768"/>
      <c r="D48" s="768"/>
      <c r="E48" s="768"/>
      <c r="F48" s="768"/>
      <c r="G48" s="768"/>
      <c r="H48" s="768"/>
      <c r="I48" s="768"/>
      <c r="J48" s="768"/>
      <c r="K48" s="768"/>
      <c r="L48" s="768"/>
      <c r="M48" s="768"/>
      <c r="N48" s="768"/>
      <c r="O48" s="768"/>
      <c r="P48" s="768"/>
      <c r="Q48" s="768"/>
      <c r="R48" s="768"/>
      <c r="S48" s="768"/>
      <c r="T48" s="768"/>
      <c r="U48" s="768"/>
      <c r="V48" s="768"/>
      <c r="W48" s="768"/>
      <c r="X48" s="768"/>
      <c r="Y48" s="768"/>
      <c r="Z48" s="768"/>
      <c r="AA48" s="768"/>
      <c r="AB48" s="768"/>
      <c r="AC48" s="768"/>
      <c r="AD48" s="768"/>
      <c r="AE48" s="768"/>
      <c r="AF48" s="768"/>
      <c r="AG48" s="768"/>
      <c r="AH48" s="768"/>
      <c r="AI48" s="768"/>
      <c r="AJ48" s="768"/>
      <c r="AK48" s="768"/>
      <c r="AL48" s="768"/>
      <c r="AM48" s="768"/>
      <c r="AN48" s="768"/>
      <c r="AO48" s="768"/>
      <c r="AP48" s="768"/>
      <c r="AQ48" s="768"/>
      <c r="AR48" s="768"/>
      <c r="AS48" s="768"/>
      <c r="AT48" s="768"/>
      <c r="AU48" s="768"/>
      <c r="AV48" s="768"/>
      <c r="AW48" s="768"/>
      <c r="AX48" s="768"/>
      <c r="AY48" s="768"/>
      <c r="AZ48" s="768"/>
      <c r="BA48" s="768"/>
      <c r="BB48" s="768"/>
      <c r="BC48" s="768"/>
      <c r="BD48" s="768"/>
      <c r="BE48" s="768"/>
      <c r="BF48" s="768"/>
      <c r="BG48" s="768"/>
      <c r="BH48" s="768"/>
      <c r="BI48" s="768"/>
      <c r="BJ48" s="768"/>
      <c r="BK48" s="768"/>
      <c r="BL48" s="768"/>
      <c r="BM48" s="768"/>
      <c r="BN48" s="768"/>
      <c r="BO48" s="768"/>
      <c r="BP48" s="768"/>
      <c r="BQ48" s="768"/>
      <c r="BR48" s="768"/>
      <c r="BS48" s="768"/>
      <c r="BT48" s="768"/>
      <c r="BU48" s="769"/>
      <c r="BV48" s="735">
        <v>5270</v>
      </c>
      <c r="BW48" s="736"/>
      <c r="BX48" s="736"/>
      <c r="BY48" s="736"/>
      <c r="BZ48" s="736"/>
      <c r="CA48" s="736"/>
      <c r="CB48" s="736"/>
      <c r="CC48" s="737"/>
      <c r="CD48" s="723">
        <v>48</v>
      </c>
      <c r="CE48" s="697"/>
      <c r="CF48" s="697"/>
      <c r="CG48" s="697"/>
      <c r="CH48" s="697"/>
      <c r="CI48" s="697"/>
      <c r="CJ48" s="697"/>
      <c r="CK48" s="697"/>
      <c r="CL48" s="697"/>
      <c r="CM48" s="697"/>
      <c r="CN48" s="697"/>
      <c r="CO48" s="697"/>
      <c r="CP48" s="697"/>
      <c r="CQ48" s="697"/>
      <c r="CR48" s="697"/>
      <c r="CS48" s="697"/>
      <c r="CT48" s="697"/>
      <c r="CU48" s="697"/>
      <c r="CV48" s="697"/>
      <c r="CW48" s="697"/>
      <c r="CX48" s="697"/>
      <c r="CY48" s="697"/>
      <c r="CZ48" s="697"/>
      <c r="DA48" s="697"/>
      <c r="DB48" s="697"/>
      <c r="DC48" s="724"/>
      <c r="DD48" s="776"/>
      <c r="DE48" s="697"/>
      <c r="DF48" s="697"/>
      <c r="DG48" s="697"/>
      <c r="DH48" s="697"/>
      <c r="DI48" s="697"/>
      <c r="DJ48" s="697"/>
      <c r="DK48" s="697"/>
      <c r="DL48" s="697"/>
      <c r="DM48" s="697"/>
      <c r="DN48" s="697"/>
      <c r="DO48" s="697"/>
      <c r="DP48" s="697"/>
      <c r="DQ48" s="697"/>
      <c r="DR48" s="697"/>
      <c r="DS48" s="697"/>
      <c r="DT48" s="697"/>
      <c r="DU48" s="697"/>
      <c r="DV48" s="697"/>
      <c r="DW48" s="697"/>
      <c r="DX48" s="697"/>
      <c r="DY48" s="697"/>
      <c r="DZ48" s="697"/>
      <c r="EA48" s="697"/>
      <c r="EB48" s="697"/>
      <c r="EC48" s="697"/>
      <c r="ED48" s="777"/>
    </row>
    <row r="49" spans="1:99" s="2" customFormat="1" ht="13.5" hidden="1" customHeight="1" x14ac:dyDescent="0.2">
      <c r="A49" s="16"/>
      <c r="B49" s="733" t="s">
        <v>1</v>
      </c>
      <c r="C49" s="733"/>
      <c r="D49" s="733"/>
      <c r="E49" s="733"/>
      <c r="F49" s="733"/>
      <c r="G49" s="733"/>
      <c r="H49" s="733"/>
      <c r="I49" s="733"/>
      <c r="J49" s="733"/>
      <c r="K49" s="733"/>
      <c r="L49" s="733"/>
      <c r="M49" s="733"/>
      <c r="N49" s="733"/>
      <c r="O49" s="733"/>
      <c r="P49" s="733"/>
      <c r="Q49" s="733"/>
      <c r="R49" s="733"/>
      <c r="S49" s="733"/>
      <c r="T49" s="733"/>
      <c r="U49" s="733"/>
      <c r="V49" s="733"/>
      <c r="W49" s="733"/>
      <c r="X49" s="733"/>
      <c r="Y49" s="733"/>
      <c r="Z49" s="733"/>
      <c r="AA49" s="733"/>
      <c r="AB49" s="733"/>
      <c r="AC49" s="733"/>
      <c r="AD49" s="733"/>
      <c r="AE49" s="733"/>
      <c r="AF49" s="733"/>
      <c r="AG49" s="733"/>
      <c r="AH49" s="733"/>
      <c r="AI49" s="733"/>
      <c r="AJ49" s="733"/>
      <c r="AK49" s="733"/>
      <c r="AL49" s="733"/>
      <c r="AM49" s="733"/>
      <c r="AN49" s="733"/>
      <c r="AO49" s="733"/>
      <c r="AP49" s="733"/>
      <c r="AQ49" s="733"/>
      <c r="AR49" s="733"/>
      <c r="AS49" s="733"/>
      <c r="AT49" s="733"/>
      <c r="AU49" s="733"/>
      <c r="AV49" s="733"/>
      <c r="AW49" s="733"/>
      <c r="AX49" s="733"/>
      <c r="AY49" s="733"/>
      <c r="AZ49" s="733"/>
      <c r="BA49" s="733"/>
      <c r="BB49" s="733"/>
      <c r="BC49" s="733"/>
      <c r="BD49" s="733"/>
      <c r="BE49" s="733"/>
      <c r="BF49" s="122"/>
      <c r="BG49" s="59"/>
      <c r="BH49" s="701" t="s">
        <v>6</v>
      </c>
      <c r="BI49" s="702"/>
      <c r="BJ49" s="112"/>
      <c r="BK49" s="112"/>
      <c r="BL49" s="112"/>
      <c r="BM49" s="112"/>
      <c r="BN49" s="112"/>
      <c r="BO49" s="112"/>
      <c r="BP49" s="112"/>
      <c r="BQ49" s="112"/>
      <c r="BR49" s="112"/>
      <c r="BS49" s="112"/>
      <c r="BT49" s="112"/>
      <c r="BU49" s="112"/>
      <c r="BV49" s="112"/>
      <c r="BW49" s="112"/>
      <c r="BX49" s="112"/>
      <c r="BY49" s="112"/>
      <c r="BZ49" s="112"/>
      <c r="CA49" s="703" t="s">
        <v>7</v>
      </c>
      <c r="CB49" s="704"/>
      <c r="CC49" s="709" t="s">
        <v>6</v>
      </c>
      <c r="CD49" s="702"/>
      <c r="CE49" s="112"/>
      <c r="CF49" s="112"/>
      <c r="CG49" s="112"/>
      <c r="CH49" s="112"/>
      <c r="CI49" s="112"/>
      <c r="CJ49" s="112"/>
      <c r="CK49" s="112"/>
      <c r="CL49" s="112"/>
      <c r="CM49" s="112"/>
      <c r="CN49" s="112"/>
      <c r="CO49" s="112"/>
      <c r="CP49" s="112"/>
      <c r="CQ49" s="112"/>
      <c r="CR49" s="112"/>
      <c r="CS49" s="112"/>
      <c r="CT49" s="112"/>
      <c r="CU49" s="714"/>
    </row>
    <row r="50" spans="1:99" s="2" customFormat="1" ht="12" hidden="1" customHeight="1" x14ac:dyDescent="0.2">
      <c r="A50" s="18"/>
      <c r="B50" s="739" t="s">
        <v>117</v>
      </c>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39"/>
      <c r="AL50" s="739"/>
      <c r="AM50" s="739"/>
      <c r="AN50" s="739"/>
      <c r="AO50" s="739"/>
      <c r="AP50" s="739"/>
      <c r="AQ50" s="739"/>
      <c r="AR50" s="739"/>
      <c r="AS50" s="739"/>
      <c r="AT50" s="739"/>
      <c r="AU50" s="739"/>
      <c r="AV50" s="739"/>
      <c r="AW50" s="739"/>
      <c r="AX50" s="739"/>
      <c r="AY50" s="739"/>
      <c r="AZ50" s="739"/>
      <c r="BA50" s="739"/>
      <c r="BB50" s="739"/>
      <c r="BC50" s="739"/>
      <c r="BD50" s="739"/>
      <c r="BE50" s="739"/>
      <c r="BF50" s="123"/>
      <c r="BG50" s="60">
        <v>5271</v>
      </c>
      <c r="BH50" s="738"/>
      <c r="BI50" s="719"/>
      <c r="BJ50" s="647"/>
      <c r="BK50" s="647"/>
      <c r="BL50" s="647"/>
      <c r="BM50" s="647"/>
      <c r="BN50" s="647"/>
      <c r="BO50" s="647"/>
      <c r="BP50" s="647"/>
      <c r="BQ50" s="647"/>
      <c r="BR50" s="647"/>
      <c r="BS50" s="647"/>
      <c r="BT50" s="647"/>
      <c r="BU50" s="647"/>
      <c r="BV50" s="647"/>
      <c r="BW50" s="647"/>
      <c r="BX50" s="647"/>
      <c r="BY50" s="647"/>
      <c r="BZ50" s="647"/>
      <c r="CA50" s="716"/>
      <c r="CB50" s="717"/>
      <c r="CC50" s="718"/>
      <c r="CD50" s="719"/>
      <c r="CE50" s="647"/>
      <c r="CF50" s="647"/>
      <c r="CG50" s="647"/>
      <c r="CH50" s="647"/>
      <c r="CI50" s="647"/>
      <c r="CJ50" s="647"/>
      <c r="CK50" s="647"/>
      <c r="CL50" s="647"/>
      <c r="CM50" s="647"/>
      <c r="CN50" s="647"/>
      <c r="CO50" s="647"/>
      <c r="CP50" s="647"/>
      <c r="CQ50" s="647"/>
      <c r="CR50" s="647"/>
      <c r="CS50" s="647"/>
      <c r="CT50" s="647"/>
      <c r="CU50" s="715"/>
    </row>
    <row r="51" spans="1:99" s="2" customFormat="1" ht="12.75" hidden="1" customHeight="1" x14ac:dyDescent="0.2">
      <c r="A51" s="16"/>
      <c r="B51" s="699" t="s">
        <v>117</v>
      </c>
      <c r="C51" s="699"/>
      <c r="D51" s="699"/>
      <c r="E51" s="699"/>
      <c r="F51" s="699"/>
      <c r="G51" s="699"/>
      <c r="H51" s="699"/>
      <c r="I51" s="699"/>
      <c r="J51" s="699"/>
      <c r="K51" s="699"/>
      <c r="L51" s="699"/>
      <c r="M51" s="699"/>
      <c r="N51" s="699"/>
      <c r="O51" s="699"/>
      <c r="P51" s="699"/>
      <c r="Q51" s="699"/>
      <c r="R51" s="699"/>
      <c r="S51" s="699"/>
      <c r="T51" s="699"/>
      <c r="U51" s="699"/>
      <c r="V51" s="699"/>
      <c r="W51" s="699"/>
      <c r="X51" s="699"/>
      <c r="Y51" s="699"/>
      <c r="Z51" s="699"/>
      <c r="AA51" s="699"/>
      <c r="AB51" s="699"/>
      <c r="AC51" s="699"/>
      <c r="AD51" s="699"/>
      <c r="AE51" s="699"/>
      <c r="AF51" s="699"/>
      <c r="AG51" s="699"/>
      <c r="AH51" s="699"/>
      <c r="AI51" s="699"/>
      <c r="AJ51" s="699"/>
      <c r="AK51" s="699"/>
      <c r="AL51" s="699"/>
      <c r="AM51" s="699"/>
      <c r="AN51" s="699"/>
      <c r="AO51" s="699"/>
      <c r="AP51" s="699"/>
      <c r="AQ51" s="699"/>
      <c r="AR51" s="699"/>
      <c r="AS51" s="699"/>
      <c r="AT51" s="699"/>
      <c r="AU51" s="699"/>
      <c r="AV51" s="699"/>
      <c r="AW51" s="699"/>
      <c r="AX51" s="699"/>
      <c r="AY51" s="699"/>
      <c r="AZ51" s="699"/>
      <c r="BA51" s="699"/>
      <c r="BB51" s="699"/>
      <c r="BC51" s="699"/>
      <c r="BD51" s="699"/>
      <c r="BE51" s="700"/>
      <c r="BF51" s="123"/>
      <c r="BG51" s="70">
        <v>5272</v>
      </c>
      <c r="BH51" s="701" t="s">
        <v>6</v>
      </c>
      <c r="BI51" s="702"/>
      <c r="BJ51" s="636"/>
      <c r="BK51" s="636"/>
      <c r="BL51" s="636"/>
      <c r="BM51" s="636"/>
      <c r="BN51" s="636"/>
      <c r="BO51" s="636"/>
      <c r="BP51" s="636"/>
      <c r="BQ51" s="636"/>
      <c r="BR51" s="636"/>
      <c r="BS51" s="636"/>
      <c r="BT51" s="636"/>
      <c r="BU51" s="636"/>
      <c r="BV51" s="636"/>
      <c r="BW51" s="636"/>
      <c r="BX51" s="636"/>
      <c r="BY51" s="636"/>
      <c r="BZ51" s="636"/>
      <c r="CA51" s="703" t="s">
        <v>7</v>
      </c>
      <c r="CB51" s="704"/>
      <c r="CC51" s="709" t="s">
        <v>6</v>
      </c>
      <c r="CD51" s="702"/>
      <c r="CE51" s="698"/>
      <c r="CF51" s="698"/>
      <c r="CG51" s="698"/>
      <c r="CH51" s="698"/>
      <c r="CI51" s="698"/>
      <c r="CJ51" s="698"/>
      <c r="CK51" s="698"/>
      <c r="CL51" s="698"/>
      <c r="CM51" s="698"/>
      <c r="CN51" s="698"/>
      <c r="CO51" s="698"/>
      <c r="CP51" s="698"/>
      <c r="CQ51" s="698"/>
      <c r="CR51" s="698"/>
      <c r="CS51" s="698"/>
      <c r="CT51" s="698"/>
      <c r="CU51" s="144"/>
    </row>
    <row r="52" spans="1:99" s="2" customFormat="1" ht="12.75" hidden="1" customHeight="1" x14ac:dyDescent="0.2">
      <c r="A52" s="22"/>
      <c r="B52" s="699" t="s">
        <v>117</v>
      </c>
      <c r="C52" s="699"/>
      <c r="D52" s="699"/>
      <c r="E52" s="699"/>
      <c r="F52" s="699"/>
      <c r="G52" s="699"/>
      <c r="H52" s="699"/>
      <c r="I52" s="699"/>
      <c r="J52" s="699"/>
      <c r="K52" s="699"/>
      <c r="L52" s="699"/>
      <c r="M52" s="699"/>
      <c r="N52" s="699"/>
      <c r="O52" s="699"/>
      <c r="P52" s="699"/>
      <c r="Q52" s="699"/>
      <c r="R52" s="699"/>
      <c r="S52" s="699"/>
      <c r="T52" s="699"/>
      <c r="U52" s="699"/>
      <c r="V52" s="699"/>
      <c r="W52" s="699"/>
      <c r="X52" s="699"/>
      <c r="Y52" s="699"/>
      <c r="Z52" s="699"/>
      <c r="AA52" s="699"/>
      <c r="AB52" s="699"/>
      <c r="AC52" s="699"/>
      <c r="AD52" s="699"/>
      <c r="AE52" s="699"/>
      <c r="AF52" s="699"/>
      <c r="AG52" s="699"/>
      <c r="AH52" s="699"/>
      <c r="AI52" s="699"/>
      <c r="AJ52" s="699"/>
      <c r="AK52" s="699"/>
      <c r="AL52" s="699"/>
      <c r="AM52" s="699"/>
      <c r="AN52" s="699"/>
      <c r="AO52" s="699"/>
      <c r="AP52" s="699"/>
      <c r="AQ52" s="699"/>
      <c r="AR52" s="699"/>
      <c r="AS52" s="699"/>
      <c r="AT52" s="699"/>
      <c r="AU52" s="699"/>
      <c r="AV52" s="699"/>
      <c r="AW52" s="699"/>
      <c r="AX52" s="699"/>
      <c r="AY52" s="699"/>
      <c r="AZ52" s="699"/>
      <c r="BA52" s="699"/>
      <c r="BB52" s="699"/>
      <c r="BC52" s="699"/>
      <c r="BD52" s="699"/>
      <c r="BE52" s="700"/>
      <c r="BF52" s="121"/>
      <c r="BG52" s="62">
        <v>5273</v>
      </c>
      <c r="BH52" s="734" t="s">
        <v>6</v>
      </c>
      <c r="BI52" s="708"/>
      <c r="BJ52" s="697"/>
      <c r="BK52" s="697"/>
      <c r="BL52" s="697"/>
      <c r="BM52" s="697"/>
      <c r="BN52" s="697"/>
      <c r="BO52" s="697"/>
      <c r="BP52" s="697"/>
      <c r="BQ52" s="697"/>
      <c r="BR52" s="697"/>
      <c r="BS52" s="697"/>
      <c r="BT52" s="697"/>
      <c r="BU52" s="697"/>
      <c r="BV52" s="697"/>
      <c r="BW52" s="697"/>
      <c r="BX52" s="697"/>
      <c r="BY52" s="697"/>
      <c r="BZ52" s="697"/>
      <c r="CA52" s="705" t="s">
        <v>7</v>
      </c>
      <c r="CB52" s="706"/>
      <c r="CC52" s="707" t="s">
        <v>6</v>
      </c>
      <c r="CD52" s="708"/>
      <c r="CE52" s="697"/>
      <c r="CF52" s="697"/>
      <c r="CG52" s="697"/>
      <c r="CH52" s="697"/>
      <c r="CI52" s="697"/>
      <c r="CJ52" s="697"/>
      <c r="CK52" s="697"/>
      <c r="CL52" s="697"/>
      <c r="CM52" s="697"/>
      <c r="CN52" s="697"/>
      <c r="CO52" s="697"/>
      <c r="CP52" s="697"/>
      <c r="CQ52" s="697"/>
      <c r="CR52" s="697"/>
      <c r="CS52" s="697"/>
      <c r="CT52" s="697"/>
      <c r="CU52" s="145"/>
    </row>
    <row r="53" spans="1:99" s="3" customFormat="1" ht="12" customHeight="1" x14ac:dyDescent="0.2">
      <c r="C53" s="17"/>
      <c r="D53" s="160"/>
      <c r="E53" s="160"/>
      <c r="F53" s="160"/>
      <c r="G53" s="160"/>
      <c r="H53" s="160"/>
      <c r="I53" s="160"/>
      <c r="J53" s="160"/>
      <c r="K53" s="160"/>
      <c r="L53" s="160"/>
      <c r="M53" s="160"/>
      <c r="N53" s="160"/>
      <c r="O53" s="160"/>
      <c r="P53" s="160"/>
      <c r="Q53" s="160"/>
      <c r="R53" s="160"/>
      <c r="S53" s="160"/>
      <c r="T53" s="160"/>
      <c r="U53" s="160"/>
      <c r="V53" s="160"/>
      <c r="W53" s="160"/>
    </row>
    <row r="54" spans="1:99" s="3" customFormat="1" ht="12" customHeight="1" x14ac:dyDescent="0.2">
      <c r="C54" s="2"/>
    </row>
    <row r="55" spans="1:99" s="3" customFormat="1" ht="12" customHeight="1" x14ac:dyDescent="0.2">
      <c r="C55" s="2"/>
    </row>
    <row r="56" spans="1:99" s="3" customFormat="1" ht="12" customHeight="1" x14ac:dyDescent="0.2"/>
    <row r="57" spans="1:99" s="3" customFormat="1" ht="12" customHeight="1" x14ac:dyDescent="0.2"/>
  </sheetData>
  <mergeCells count="263">
    <mergeCell ref="HC18:HD19"/>
    <mergeCell ref="GK18:GL19"/>
    <mergeCell ref="HC16:HD17"/>
    <mergeCell ref="GK16:GL17"/>
    <mergeCell ref="GM16:HB17"/>
    <mergeCell ref="FU16:GJ17"/>
    <mergeCell ref="GM18:HB19"/>
    <mergeCell ref="FU18:GJ19"/>
    <mergeCell ref="BG16:BH17"/>
    <mergeCell ref="BI16:BW17"/>
    <mergeCell ref="AP18:BF19"/>
    <mergeCell ref="BG18:BH19"/>
    <mergeCell ref="AP16:BF17"/>
    <mergeCell ref="AB18:AO19"/>
    <mergeCell ref="AB12:AO13"/>
    <mergeCell ref="AB14:AO15"/>
    <mergeCell ref="AB11:AO11"/>
    <mergeCell ref="DW14:DX15"/>
    <mergeCell ref="BI14:BW15"/>
    <mergeCell ref="CO14:CP15"/>
    <mergeCell ref="CO11:DF11"/>
    <mergeCell ref="BI12:BW13"/>
    <mergeCell ref="DE12:DF13"/>
    <mergeCell ref="BX16:BY17"/>
    <mergeCell ref="CO16:CP17"/>
    <mergeCell ref="CQ16:DD17"/>
    <mergeCell ref="CO12:CP13"/>
    <mergeCell ref="CQ12:DD13"/>
    <mergeCell ref="CQ14:DD15"/>
    <mergeCell ref="BX14:BY15"/>
    <mergeCell ref="BZ12:CN13"/>
    <mergeCell ref="GK11:HD11"/>
    <mergeCell ref="A11:Z11"/>
    <mergeCell ref="BZ11:CN11"/>
    <mergeCell ref="DG11:DV11"/>
    <mergeCell ref="BZ16:CN17"/>
    <mergeCell ref="AP11:BF11"/>
    <mergeCell ref="BG11:BY11"/>
    <mergeCell ref="AP14:BF15"/>
    <mergeCell ref="BG14:BH15"/>
    <mergeCell ref="GM14:HB15"/>
    <mergeCell ref="FE18:FT19"/>
    <mergeCell ref="EN25:FQ25"/>
    <mergeCell ref="A22:ED22"/>
    <mergeCell ref="DW18:DX19"/>
    <mergeCell ref="DE18:DF19"/>
    <mergeCell ref="B16:Z19"/>
    <mergeCell ref="AA18:AA19"/>
    <mergeCell ref="DY16:EM17"/>
    <mergeCell ref="A24:BE25"/>
    <mergeCell ref="AB16:AO17"/>
    <mergeCell ref="CC29:CU30"/>
    <mergeCell ref="CV29:DR30"/>
    <mergeCell ref="DT29:DU30"/>
    <mergeCell ref="BF29:BM30"/>
    <mergeCell ref="BN29:CB30"/>
    <mergeCell ref="DY18:EM19"/>
    <mergeCell ref="BI18:BW19"/>
    <mergeCell ref="BX18:BY19"/>
    <mergeCell ref="BZ18:CN19"/>
    <mergeCell ref="BN27:CB28"/>
    <mergeCell ref="FR29:GI30"/>
    <mergeCell ref="FR27:GI28"/>
    <mergeCell ref="DV27:EK28"/>
    <mergeCell ref="EP27:FO28"/>
    <mergeCell ref="FR26:GI26"/>
    <mergeCell ref="B27:BE30"/>
    <mergeCell ref="CC27:CU28"/>
    <mergeCell ref="CV27:DR28"/>
    <mergeCell ref="DT27:DU28"/>
    <mergeCell ref="BF27:BM28"/>
    <mergeCell ref="FP27:FQ28"/>
    <mergeCell ref="HC14:HD15"/>
    <mergeCell ref="DV29:EK30"/>
    <mergeCell ref="EL29:EM30"/>
    <mergeCell ref="EN29:EO30"/>
    <mergeCell ref="EP29:FO30"/>
    <mergeCell ref="FP29:FQ30"/>
    <mergeCell ref="GK14:GL15"/>
    <mergeCell ref="EN27:EO28"/>
    <mergeCell ref="EN14:EO15"/>
    <mergeCell ref="FU11:GJ11"/>
    <mergeCell ref="FU14:GJ15"/>
    <mergeCell ref="EP11:FD11"/>
    <mergeCell ref="FE11:FT11"/>
    <mergeCell ref="DW11:EO11"/>
    <mergeCell ref="DY14:EM15"/>
    <mergeCell ref="FU12:GJ13"/>
    <mergeCell ref="DG18:DV19"/>
    <mergeCell ref="CO18:CP19"/>
    <mergeCell ref="CQ18:DD19"/>
    <mergeCell ref="CC26:CU26"/>
    <mergeCell ref="DG14:DV15"/>
    <mergeCell ref="BZ14:CN15"/>
    <mergeCell ref="DT25:EM25"/>
    <mergeCell ref="BN26:CB26"/>
    <mergeCell ref="CV25:DR25"/>
    <mergeCell ref="CV26:DR26"/>
    <mergeCell ref="GM12:HB13"/>
    <mergeCell ref="AA12:AA13"/>
    <mergeCell ref="AA14:AA15"/>
    <mergeCell ref="BF26:BM26"/>
    <mergeCell ref="B12:Z15"/>
    <mergeCell ref="EN18:EO19"/>
    <mergeCell ref="EP18:FD19"/>
    <mergeCell ref="DW16:DX17"/>
    <mergeCell ref="AP12:BF13"/>
    <mergeCell ref="EP12:FD13"/>
    <mergeCell ref="GK12:GL13"/>
    <mergeCell ref="BF24:BM25"/>
    <mergeCell ref="BN24:CB25"/>
    <mergeCell ref="FR24:GI25"/>
    <mergeCell ref="DE14:DF15"/>
    <mergeCell ref="CC24:CU25"/>
    <mergeCell ref="BG12:BH13"/>
    <mergeCell ref="FE12:FT13"/>
    <mergeCell ref="CV24:FQ24"/>
    <mergeCell ref="EN12:EO13"/>
    <mergeCell ref="FU8:HD8"/>
    <mergeCell ref="DW9:EO10"/>
    <mergeCell ref="EP9:FT9"/>
    <mergeCell ref="FU9:GJ10"/>
    <mergeCell ref="GK9:HD10"/>
    <mergeCell ref="CO10:DF10"/>
    <mergeCell ref="EP10:FD10"/>
    <mergeCell ref="CO9:DV9"/>
    <mergeCell ref="BZ8:FT8"/>
    <mergeCell ref="BZ9:CN10"/>
    <mergeCell ref="HC12:HD13"/>
    <mergeCell ref="BX12:BY13"/>
    <mergeCell ref="DD48:ED48"/>
    <mergeCell ref="AB8:AO10"/>
    <mergeCell ref="FE10:FT10"/>
    <mergeCell ref="EP16:FD17"/>
    <mergeCell ref="FE16:FT17"/>
    <mergeCell ref="DE16:DF17"/>
    <mergeCell ref="DG16:DV17"/>
    <mergeCell ref="EN16:EO17"/>
    <mergeCell ref="DG10:DV10"/>
    <mergeCell ref="A48:BU48"/>
    <mergeCell ref="FE14:FT15"/>
    <mergeCell ref="EP14:FD15"/>
    <mergeCell ref="DG12:DV13"/>
    <mergeCell ref="DW12:DX13"/>
    <mergeCell ref="DY12:EM13"/>
    <mergeCell ref="AA16:AA17"/>
    <mergeCell ref="DD46:ED46"/>
    <mergeCell ref="A26:BE26"/>
    <mergeCell ref="BV44:CC45"/>
    <mergeCell ref="A3:ED3"/>
    <mergeCell ref="A46:BU46"/>
    <mergeCell ref="A47:BU47"/>
    <mergeCell ref="A6:ED6"/>
    <mergeCell ref="AP9:BF10"/>
    <mergeCell ref="A8:Z10"/>
    <mergeCell ref="AP8:BY8"/>
    <mergeCell ref="AA8:AA10"/>
    <mergeCell ref="BG9:BY10"/>
    <mergeCell ref="B31:BE34"/>
    <mergeCell ref="BG31:BG32"/>
    <mergeCell ref="BH31:BM31"/>
    <mergeCell ref="BN31:BQ31"/>
    <mergeCell ref="BY31:CR32"/>
    <mergeCell ref="BG33:BG34"/>
    <mergeCell ref="BH33:BM33"/>
    <mergeCell ref="BR31:BX31"/>
    <mergeCell ref="BH32:BX32"/>
    <mergeCell ref="BY33:CR34"/>
    <mergeCell ref="CD44:DC45"/>
    <mergeCell ref="BV47:CC47"/>
    <mergeCell ref="A42:ED42"/>
    <mergeCell ref="A41:ED41"/>
    <mergeCell ref="B35:BE38"/>
    <mergeCell ref="BG35:BG36"/>
    <mergeCell ref="BR37:BX37"/>
    <mergeCell ref="A44:BU45"/>
    <mergeCell ref="BN35:BQ35"/>
    <mergeCell ref="DD47:ED47"/>
    <mergeCell ref="EJ37:EK38"/>
    <mergeCell ref="EH35:EI36"/>
    <mergeCell ref="FL37:FM38"/>
    <mergeCell ref="EL27:EM28"/>
    <mergeCell ref="EJ33:EK34"/>
    <mergeCell ref="CS31:DM32"/>
    <mergeCell ref="DQ31:EG32"/>
    <mergeCell ref="EH31:EI32"/>
    <mergeCell ref="EJ31:EK32"/>
    <mergeCell ref="EL31:FJ32"/>
    <mergeCell ref="DO35:DP36"/>
    <mergeCell ref="DQ35:EG36"/>
    <mergeCell ref="DO31:DP32"/>
    <mergeCell ref="FN33:FO34"/>
    <mergeCell ref="FN35:FO36"/>
    <mergeCell ref="DO33:DP34"/>
    <mergeCell ref="EJ35:EK36"/>
    <mergeCell ref="DT26:EM26"/>
    <mergeCell ref="EN26:FQ26"/>
    <mergeCell ref="GF31:GG32"/>
    <mergeCell ref="FP33:GE34"/>
    <mergeCell ref="GF33:GG34"/>
    <mergeCell ref="EL33:FJ34"/>
    <mergeCell ref="FL33:FM34"/>
    <mergeCell ref="EH33:EI34"/>
    <mergeCell ref="DQ33:EG34"/>
    <mergeCell ref="FP31:GE32"/>
    <mergeCell ref="EL37:FJ38"/>
    <mergeCell ref="FL31:FM32"/>
    <mergeCell ref="FN31:FO32"/>
    <mergeCell ref="GH35:GY36"/>
    <mergeCell ref="EL35:FJ36"/>
    <mergeCell ref="FL35:FM36"/>
    <mergeCell ref="GH37:GY38"/>
    <mergeCell ref="GH31:GY32"/>
    <mergeCell ref="GH33:GY34"/>
    <mergeCell ref="FP37:GE38"/>
    <mergeCell ref="FN37:FO38"/>
    <mergeCell ref="EH37:EI38"/>
    <mergeCell ref="GF35:GG36"/>
    <mergeCell ref="FP35:GE36"/>
    <mergeCell ref="B50:BE50"/>
    <mergeCell ref="BJ50:BZ50"/>
    <mergeCell ref="CE50:CT50"/>
    <mergeCell ref="BY35:CR36"/>
    <mergeCell ref="BH36:BX36"/>
    <mergeCell ref="GF37:GG38"/>
    <mergeCell ref="BG37:BG38"/>
    <mergeCell ref="BH37:BM37"/>
    <mergeCell ref="BN37:BQ37"/>
    <mergeCell ref="B49:BE49"/>
    <mergeCell ref="BR35:BX35"/>
    <mergeCell ref="BH52:BI52"/>
    <mergeCell ref="BJ52:BZ52"/>
    <mergeCell ref="BV48:CC48"/>
    <mergeCell ref="BH49:BI50"/>
    <mergeCell ref="BY37:CR38"/>
    <mergeCell ref="DO37:DP38"/>
    <mergeCell ref="DQ37:EG38"/>
    <mergeCell ref="BV46:CC46"/>
    <mergeCell ref="CD46:DC46"/>
    <mergeCell ref="CU49:CU50"/>
    <mergeCell ref="CA49:CB50"/>
    <mergeCell ref="CC49:CD50"/>
    <mergeCell ref="CD47:DC47"/>
    <mergeCell ref="CD48:DC48"/>
    <mergeCell ref="DD44:ED45"/>
    <mergeCell ref="CE52:CT52"/>
    <mergeCell ref="CE51:CT51"/>
    <mergeCell ref="B51:BE51"/>
    <mergeCell ref="BH51:BI51"/>
    <mergeCell ref="BJ51:BZ51"/>
    <mergeCell ref="CA51:CB51"/>
    <mergeCell ref="B52:BE52"/>
    <mergeCell ref="CA52:CB52"/>
    <mergeCell ref="CC52:CD52"/>
    <mergeCell ref="CC51:CD51"/>
    <mergeCell ref="BN33:BQ33"/>
    <mergeCell ref="BR33:BX33"/>
    <mergeCell ref="BH34:BX34"/>
    <mergeCell ref="BH38:BX38"/>
    <mergeCell ref="BH35:BM35"/>
    <mergeCell ref="CS33:DM34"/>
    <mergeCell ref="CS37:DM38"/>
    <mergeCell ref="CS35:DM36"/>
  </mergeCells>
  <phoneticPr fontId="9" type="noConversion"/>
  <printOptions horizontalCentered="1"/>
  <pageMargins left="0.39370078740157483" right="0.39370078740157483" top="0.78740157480314965" bottom="0.39370078740157483" header="0.51181102362204722" footer="0.23622047244094491"/>
  <pageSetup paperSize="9" scale="7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19"/>
  <sheetViews>
    <sheetView zoomScaleNormal="100" workbookViewId="0">
      <selection activeCell="EX1" sqref="EX1:FM1"/>
    </sheetView>
  </sheetViews>
  <sheetFormatPr defaultRowHeight="12.75" x14ac:dyDescent="0.2"/>
  <cols>
    <col min="1" max="58" width="0.85546875" style="3" customWidth="1"/>
    <col min="59" max="59" width="7.7109375" style="3" customWidth="1"/>
    <col min="60" max="174" width="0.85546875" style="3" customWidth="1"/>
  </cols>
  <sheetData>
    <row r="1" spans="1:174"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12"/>
      <c r="FK1" s="2"/>
      <c r="FL1" s="2"/>
      <c r="FM1" s="2"/>
      <c r="FN1" s="12"/>
      <c r="FO1" s="2"/>
      <c r="FP1" s="2"/>
      <c r="FQ1" s="2"/>
      <c r="FR1" s="2"/>
    </row>
    <row r="2" spans="1:174"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12"/>
      <c r="FO2" s="2"/>
      <c r="FP2" s="2"/>
      <c r="FQ2" s="2"/>
      <c r="FR2" s="2"/>
    </row>
    <row r="3" spans="1:174" ht="15" x14ac:dyDescent="0.25">
      <c r="A3" s="556" t="s">
        <v>44</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c r="BV3" s="556"/>
      <c r="BW3" s="556"/>
      <c r="BX3" s="556"/>
      <c r="BY3" s="556"/>
      <c r="BZ3" s="556"/>
      <c r="CA3" s="556"/>
      <c r="CB3" s="556"/>
      <c r="CC3" s="556"/>
      <c r="CD3" s="556"/>
      <c r="CE3" s="556"/>
      <c r="CF3" s="556"/>
      <c r="CG3" s="556"/>
      <c r="CH3" s="556"/>
      <c r="CI3" s="556"/>
      <c r="CJ3" s="556"/>
      <c r="CK3" s="556"/>
      <c r="CL3" s="556"/>
      <c r="CM3" s="556"/>
      <c r="CN3" s="556"/>
      <c r="CO3" s="556"/>
      <c r="CP3" s="556"/>
      <c r="CQ3" s="556"/>
      <c r="CR3" s="556"/>
      <c r="CS3" s="556"/>
      <c r="CT3" s="556"/>
      <c r="CU3" s="556"/>
      <c r="CV3" s="556"/>
      <c r="CW3" s="556"/>
      <c r="CX3" s="556"/>
      <c r="CY3" s="556"/>
      <c r="CZ3" s="556"/>
      <c r="DA3" s="556"/>
      <c r="DB3" s="556"/>
      <c r="DC3" s="556"/>
      <c r="DD3" s="556"/>
      <c r="DE3" s="556"/>
      <c r="DF3" s="556"/>
      <c r="DG3" s="556"/>
      <c r="DH3" s="556"/>
      <c r="DI3" s="556"/>
      <c r="DJ3" s="556"/>
      <c r="DK3" s="556"/>
      <c r="DL3" s="556"/>
      <c r="DM3" s="556"/>
      <c r="DN3" s="556"/>
      <c r="DO3" s="556"/>
      <c r="DP3" s="556"/>
      <c r="DQ3" s="556"/>
      <c r="DR3" s="556"/>
      <c r="DS3" s="556"/>
      <c r="DT3" s="556"/>
      <c r="DU3" s="556"/>
      <c r="DV3" s="556"/>
      <c r="DW3" s="556"/>
      <c r="DX3" s="556"/>
      <c r="DY3" s="556"/>
      <c r="DZ3" s="556"/>
      <c r="EA3" s="556"/>
      <c r="EB3" s="556"/>
      <c r="EC3" s="556"/>
      <c r="ED3" s="556"/>
      <c r="EE3" s="556"/>
      <c r="EF3" s="556"/>
      <c r="EG3" s="556"/>
      <c r="EH3" s="556"/>
      <c r="EI3" s="556"/>
      <c r="EJ3" s="556"/>
      <c r="EK3" s="556"/>
      <c r="EL3" s="556"/>
      <c r="EM3" s="556"/>
      <c r="EN3" s="55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row>
    <row r="5" spans="1:174" x14ac:dyDescent="0.2">
      <c r="A5" s="566" t="s">
        <v>2</v>
      </c>
      <c r="B5" s="567"/>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7"/>
      <c r="AZ5" s="567"/>
      <c r="BA5" s="567"/>
      <c r="BB5" s="567"/>
      <c r="BC5" s="567"/>
      <c r="BD5" s="567"/>
      <c r="BE5" s="567"/>
      <c r="BF5" s="567"/>
      <c r="BG5" s="725" t="s">
        <v>102</v>
      </c>
      <c r="BH5" s="16"/>
      <c r="BI5" s="561" t="s">
        <v>18</v>
      </c>
      <c r="BJ5" s="561"/>
      <c r="BK5" s="561"/>
      <c r="BL5" s="561"/>
      <c r="BM5" s="561"/>
      <c r="BN5" s="561"/>
      <c r="BO5" s="561"/>
      <c r="BP5" s="561"/>
      <c r="BQ5" s="561"/>
      <c r="BR5" s="561"/>
      <c r="BS5" s="561"/>
      <c r="BT5" s="561"/>
      <c r="BU5" s="561"/>
      <c r="BV5" s="561"/>
      <c r="BW5" s="561"/>
      <c r="BX5" s="561"/>
      <c r="BY5" s="561"/>
      <c r="BZ5" s="561"/>
      <c r="CA5" s="561"/>
      <c r="CB5" s="561"/>
      <c r="CC5" s="561"/>
      <c r="CD5" s="561"/>
      <c r="CE5" s="561"/>
      <c r="CF5" s="561"/>
      <c r="CG5" s="561"/>
      <c r="CH5" s="561"/>
      <c r="CI5" s="561"/>
      <c r="CJ5" s="562"/>
      <c r="CK5" s="561" t="s">
        <v>18</v>
      </c>
      <c r="CL5" s="561"/>
      <c r="CM5" s="561"/>
      <c r="CN5" s="561"/>
      <c r="CO5" s="561"/>
      <c r="CP5" s="561"/>
      <c r="CQ5" s="561"/>
      <c r="CR5" s="561"/>
      <c r="CS5" s="561"/>
      <c r="CT5" s="561"/>
      <c r="CU5" s="561"/>
      <c r="CV5" s="561"/>
      <c r="CW5" s="561"/>
      <c r="CX5" s="561"/>
      <c r="CY5" s="561"/>
      <c r="CZ5" s="561"/>
      <c r="DA5" s="561"/>
      <c r="DB5" s="561"/>
      <c r="DC5" s="561"/>
      <c r="DD5" s="561"/>
      <c r="DE5" s="561"/>
      <c r="DF5" s="561"/>
      <c r="DG5" s="561"/>
      <c r="DH5" s="561"/>
      <c r="DI5" s="561"/>
      <c r="DJ5" s="561"/>
      <c r="DK5" s="561"/>
      <c r="DL5" s="562"/>
      <c r="DM5" s="560" t="s">
        <v>18</v>
      </c>
      <c r="DN5" s="561"/>
      <c r="DO5" s="561"/>
      <c r="DP5" s="561"/>
      <c r="DQ5" s="561"/>
      <c r="DR5" s="561"/>
      <c r="DS5" s="561"/>
      <c r="DT5" s="561"/>
      <c r="DU5" s="561"/>
      <c r="DV5" s="561"/>
      <c r="DW5" s="561"/>
      <c r="DX5" s="561"/>
      <c r="DY5" s="561"/>
      <c r="DZ5" s="561"/>
      <c r="EA5" s="561"/>
      <c r="EB5" s="561"/>
      <c r="EC5" s="561"/>
      <c r="ED5" s="561"/>
      <c r="EE5" s="561"/>
      <c r="EF5" s="561"/>
      <c r="EG5" s="561"/>
      <c r="EH5" s="561"/>
      <c r="EI5" s="561"/>
      <c r="EJ5" s="561"/>
      <c r="EK5" s="561"/>
      <c r="EL5" s="561"/>
      <c r="EM5" s="561"/>
      <c r="EN5" s="56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row>
    <row r="6" spans="1:174" x14ac:dyDescent="0.2">
      <c r="A6" s="815"/>
      <c r="B6" s="816"/>
      <c r="C6" s="816"/>
      <c r="D6" s="816"/>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6"/>
      <c r="AL6" s="816"/>
      <c r="AM6" s="816"/>
      <c r="AN6" s="816"/>
      <c r="AO6" s="816"/>
      <c r="AP6" s="816"/>
      <c r="AQ6" s="816"/>
      <c r="AR6" s="816"/>
      <c r="AS6" s="816"/>
      <c r="AT6" s="816"/>
      <c r="AU6" s="816"/>
      <c r="AV6" s="816"/>
      <c r="AW6" s="816"/>
      <c r="AX6" s="816"/>
      <c r="AY6" s="816"/>
      <c r="AZ6" s="816"/>
      <c r="BA6" s="816"/>
      <c r="BB6" s="816"/>
      <c r="BC6" s="816"/>
      <c r="BD6" s="816"/>
      <c r="BE6" s="816"/>
      <c r="BF6" s="816"/>
      <c r="BG6" s="819"/>
      <c r="BH6" s="18"/>
      <c r="BI6" s="2"/>
      <c r="BJ6" s="2"/>
      <c r="BK6" s="2"/>
      <c r="BL6" s="2"/>
      <c r="BM6" s="2"/>
      <c r="BN6" s="2"/>
      <c r="BO6" s="2"/>
      <c r="BP6" s="563" t="s">
        <v>214</v>
      </c>
      <c r="BQ6" s="563"/>
      <c r="BR6" s="563"/>
      <c r="BS6" s="563"/>
      <c r="BT6" s="563"/>
      <c r="BU6" s="563"/>
      <c r="BV6" s="563"/>
      <c r="BW6" s="563"/>
      <c r="BX6" s="563"/>
      <c r="BY6" s="563"/>
      <c r="BZ6" s="563"/>
      <c r="CA6" s="563"/>
      <c r="CB6" s="563"/>
      <c r="CC6" s="563"/>
      <c r="CD6" s="2"/>
      <c r="CE6" s="2"/>
      <c r="CF6" s="2"/>
      <c r="CG6" s="2"/>
      <c r="CH6" s="2"/>
      <c r="CI6" s="2"/>
      <c r="CJ6" s="19"/>
      <c r="CK6" s="2"/>
      <c r="CL6" s="2"/>
      <c r="CM6" s="2"/>
      <c r="CN6" s="2"/>
      <c r="CO6" s="2"/>
      <c r="CP6" s="2"/>
      <c r="CQ6" s="2"/>
      <c r="CR6" s="563" t="s">
        <v>182</v>
      </c>
      <c r="CS6" s="563"/>
      <c r="CT6" s="563"/>
      <c r="CU6" s="563"/>
      <c r="CV6" s="563"/>
      <c r="CW6" s="563"/>
      <c r="CX6" s="563"/>
      <c r="CY6" s="563"/>
      <c r="CZ6" s="563"/>
      <c r="DA6" s="563"/>
      <c r="DB6" s="563"/>
      <c r="DC6" s="563"/>
      <c r="DD6" s="563"/>
      <c r="DE6" s="563"/>
      <c r="DF6" s="2"/>
      <c r="DG6" s="2"/>
      <c r="DH6" s="2"/>
      <c r="DI6" s="2"/>
      <c r="DJ6" s="2"/>
      <c r="DK6" s="2"/>
      <c r="DL6" s="19"/>
      <c r="DM6" s="18"/>
      <c r="DN6" s="2"/>
      <c r="DO6" s="2"/>
      <c r="DP6" s="2"/>
      <c r="DQ6" s="2"/>
      <c r="DR6" s="2"/>
      <c r="DS6" s="2"/>
      <c r="DT6" s="563" t="s">
        <v>183</v>
      </c>
      <c r="DU6" s="563"/>
      <c r="DV6" s="563"/>
      <c r="DW6" s="563"/>
      <c r="DX6" s="563"/>
      <c r="DY6" s="563"/>
      <c r="DZ6" s="563"/>
      <c r="EA6" s="563"/>
      <c r="EB6" s="563"/>
      <c r="EC6" s="563"/>
      <c r="ED6" s="563"/>
      <c r="EE6" s="563"/>
      <c r="EF6" s="563"/>
      <c r="EG6" s="563"/>
      <c r="EH6" s="2"/>
      <c r="EI6" s="2"/>
      <c r="EJ6" s="2"/>
      <c r="EK6" s="2"/>
      <c r="EL6" s="2"/>
      <c r="EM6" s="2"/>
      <c r="EN6" s="19"/>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row>
    <row r="7" spans="1:174" ht="3" customHeight="1" x14ac:dyDescent="0.2">
      <c r="A7" s="815"/>
      <c r="B7" s="816"/>
      <c r="C7" s="816"/>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816"/>
      <c r="AE7" s="816"/>
      <c r="AF7" s="816"/>
      <c r="AG7" s="816"/>
      <c r="AH7" s="816"/>
      <c r="AI7" s="816"/>
      <c r="AJ7" s="816"/>
      <c r="AK7" s="816"/>
      <c r="AL7" s="816"/>
      <c r="AM7" s="816"/>
      <c r="AN7" s="816"/>
      <c r="AO7" s="816"/>
      <c r="AP7" s="816"/>
      <c r="AQ7" s="816"/>
      <c r="AR7" s="816"/>
      <c r="AS7" s="816"/>
      <c r="AT7" s="816"/>
      <c r="AU7" s="816"/>
      <c r="AV7" s="816"/>
      <c r="AW7" s="816"/>
      <c r="AX7" s="816"/>
      <c r="AY7" s="816"/>
      <c r="AZ7" s="816"/>
      <c r="BA7" s="816"/>
      <c r="BB7" s="816"/>
      <c r="BC7" s="816"/>
      <c r="BD7" s="816"/>
      <c r="BE7" s="816"/>
      <c r="BF7" s="816"/>
      <c r="BG7" s="819"/>
      <c r="BH7" s="691"/>
      <c r="BI7" s="692"/>
      <c r="BJ7" s="692"/>
      <c r="BK7" s="692"/>
      <c r="BL7" s="692"/>
      <c r="BM7" s="692"/>
      <c r="BN7" s="692"/>
      <c r="BO7" s="692"/>
      <c r="BP7" s="692"/>
      <c r="BQ7" s="692"/>
      <c r="BR7" s="692"/>
      <c r="BS7" s="692"/>
      <c r="BT7" s="692"/>
      <c r="BU7" s="692"/>
      <c r="BV7" s="692"/>
      <c r="BW7" s="692"/>
      <c r="BX7" s="692"/>
      <c r="BY7" s="692"/>
      <c r="BZ7" s="692"/>
      <c r="CA7" s="692"/>
      <c r="CB7" s="692"/>
      <c r="CC7" s="692"/>
      <c r="CD7" s="692"/>
      <c r="CE7" s="692"/>
      <c r="CF7" s="692"/>
      <c r="CG7" s="692"/>
      <c r="CH7" s="692"/>
      <c r="CI7" s="692"/>
      <c r="CJ7" s="820"/>
      <c r="CK7" s="692"/>
      <c r="CL7" s="692"/>
      <c r="CM7" s="692"/>
      <c r="CN7" s="692"/>
      <c r="CO7" s="692"/>
      <c r="CP7" s="692"/>
      <c r="CQ7" s="692"/>
      <c r="CR7" s="692"/>
      <c r="CS7" s="692"/>
      <c r="CT7" s="692"/>
      <c r="CU7" s="692"/>
      <c r="CV7" s="692"/>
      <c r="CW7" s="692"/>
      <c r="CX7" s="692"/>
      <c r="CY7" s="692"/>
      <c r="CZ7" s="692"/>
      <c r="DA7" s="692"/>
      <c r="DB7" s="692"/>
      <c r="DC7" s="692"/>
      <c r="DD7" s="692"/>
      <c r="DE7" s="692"/>
      <c r="DF7" s="692"/>
      <c r="DG7" s="692"/>
      <c r="DH7" s="692"/>
      <c r="DI7" s="692"/>
      <c r="DJ7" s="692"/>
      <c r="DK7" s="692"/>
      <c r="DL7" s="820"/>
      <c r="DM7" s="691"/>
      <c r="DN7" s="692"/>
      <c r="DO7" s="692"/>
      <c r="DP7" s="692"/>
      <c r="DQ7" s="692"/>
      <c r="DR7" s="692"/>
      <c r="DS7" s="692"/>
      <c r="DT7" s="692"/>
      <c r="DU7" s="692"/>
      <c r="DV7" s="692"/>
      <c r="DW7" s="692"/>
      <c r="DX7" s="692"/>
      <c r="DY7" s="692"/>
      <c r="DZ7" s="692"/>
      <c r="EA7" s="692"/>
      <c r="EB7" s="692"/>
      <c r="EC7" s="692"/>
      <c r="ED7" s="692"/>
      <c r="EE7" s="692"/>
      <c r="EF7" s="692"/>
      <c r="EG7" s="692"/>
      <c r="EH7" s="692"/>
      <c r="EI7" s="692"/>
      <c r="EJ7" s="692"/>
      <c r="EK7" s="692"/>
      <c r="EL7" s="692"/>
      <c r="EM7" s="692"/>
      <c r="EN7" s="820"/>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row>
    <row r="8" spans="1:174" ht="13.5" thickBot="1" x14ac:dyDescent="0.25">
      <c r="A8" s="671">
        <v>1</v>
      </c>
      <c r="B8" s="672"/>
      <c r="C8" s="672"/>
      <c r="D8" s="672"/>
      <c r="E8" s="672"/>
      <c r="F8" s="672"/>
      <c r="G8" s="672"/>
      <c r="H8" s="672"/>
      <c r="I8" s="672"/>
      <c r="J8" s="672"/>
      <c r="K8" s="672"/>
      <c r="L8" s="672"/>
      <c r="M8" s="672"/>
      <c r="N8" s="672"/>
      <c r="O8" s="672"/>
      <c r="P8" s="672"/>
      <c r="Q8" s="672"/>
      <c r="R8" s="672"/>
      <c r="S8" s="672"/>
      <c r="T8" s="672"/>
      <c r="U8" s="672"/>
      <c r="V8" s="672"/>
      <c r="W8" s="672"/>
      <c r="X8" s="672"/>
      <c r="Y8" s="672"/>
      <c r="Z8" s="672"/>
      <c r="AA8" s="672"/>
      <c r="AB8" s="672"/>
      <c r="AC8" s="672"/>
      <c r="AD8" s="672"/>
      <c r="AE8" s="672"/>
      <c r="AF8" s="672"/>
      <c r="AG8" s="672"/>
      <c r="AH8" s="672"/>
      <c r="AI8" s="672"/>
      <c r="AJ8" s="672"/>
      <c r="AK8" s="672"/>
      <c r="AL8" s="672"/>
      <c r="AM8" s="672"/>
      <c r="AN8" s="672"/>
      <c r="AO8" s="672"/>
      <c r="AP8" s="672"/>
      <c r="AQ8" s="672"/>
      <c r="AR8" s="672"/>
      <c r="AS8" s="672"/>
      <c r="AT8" s="672"/>
      <c r="AU8" s="672"/>
      <c r="AV8" s="672"/>
      <c r="AW8" s="672"/>
      <c r="AX8" s="672"/>
      <c r="AY8" s="672"/>
      <c r="AZ8" s="672"/>
      <c r="BA8" s="672"/>
      <c r="BB8" s="672"/>
      <c r="BC8" s="672"/>
      <c r="BD8" s="672"/>
      <c r="BE8" s="672"/>
      <c r="BF8" s="673"/>
      <c r="BG8" s="153">
        <v>2</v>
      </c>
      <c r="BH8" s="612">
        <v>3</v>
      </c>
      <c r="BI8" s="613"/>
      <c r="BJ8" s="613"/>
      <c r="BK8" s="613"/>
      <c r="BL8" s="613"/>
      <c r="BM8" s="613"/>
      <c r="BN8" s="613"/>
      <c r="BO8" s="613"/>
      <c r="BP8" s="613"/>
      <c r="BQ8" s="613"/>
      <c r="BR8" s="613"/>
      <c r="BS8" s="613"/>
      <c r="BT8" s="613"/>
      <c r="BU8" s="613"/>
      <c r="BV8" s="613"/>
      <c r="BW8" s="613"/>
      <c r="BX8" s="613"/>
      <c r="BY8" s="613"/>
      <c r="BZ8" s="613"/>
      <c r="CA8" s="613"/>
      <c r="CB8" s="613"/>
      <c r="CC8" s="613"/>
      <c r="CD8" s="613"/>
      <c r="CE8" s="613"/>
      <c r="CF8" s="613"/>
      <c r="CG8" s="613"/>
      <c r="CH8" s="613"/>
      <c r="CI8" s="613"/>
      <c r="CJ8" s="614"/>
      <c r="CK8" s="612">
        <v>4</v>
      </c>
      <c r="CL8" s="613"/>
      <c r="CM8" s="613"/>
      <c r="CN8" s="613"/>
      <c r="CO8" s="613"/>
      <c r="CP8" s="613"/>
      <c r="CQ8" s="613"/>
      <c r="CR8" s="613"/>
      <c r="CS8" s="613"/>
      <c r="CT8" s="613"/>
      <c r="CU8" s="613"/>
      <c r="CV8" s="613"/>
      <c r="CW8" s="613"/>
      <c r="CX8" s="613"/>
      <c r="CY8" s="613"/>
      <c r="CZ8" s="613"/>
      <c r="DA8" s="613"/>
      <c r="DB8" s="613"/>
      <c r="DC8" s="613"/>
      <c r="DD8" s="613"/>
      <c r="DE8" s="613"/>
      <c r="DF8" s="613"/>
      <c r="DG8" s="613"/>
      <c r="DH8" s="613"/>
      <c r="DI8" s="613"/>
      <c r="DJ8" s="613"/>
      <c r="DK8" s="613"/>
      <c r="DL8" s="614"/>
      <c r="DM8" s="612">
        <v>5</v>
      </c>
      <c r="DN8" s="613"/>
      <c r="DO8" s="613"/>
      <c r="DP8" s="613"/>
      <c r="DQ8" s="613"/>
      <c r="DR8" s="613"/>
      <c r="DS8" s="613"/>
      <c r="DT8" s="613"/>
      <c r="DU8" s="613"/>
      <c r="DV8" s="613"/>
      <c r="DW8" s="613"/>
      <c r="DX8" s="613"/>
      <c r="DY8" s="613"/>
      <c r="DZ8" s="613"/>
      <c r="EA8" s="613"/>
      <c r="EB8" s="613"/>
      <c r="EC8" s="613"/>
      <c r="ED8" s="613"/>
      <c r="EE8" s="613"/>
      <c r="EF8" s="613"/>
      <c r="EG8" s="613"/>
      <c r="EH8" s="613"/>
      <c r="EI8" s="613"/>
      <c r="EJ8" s="613"/>
      <c r="EK8" s="613"/>
      <c r="EL8" s="613"/>
      <c r="EM8" s="613"/>
      <c r="EN8" s="614"/>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row>
    <row r="9" spans="1:174" ht="26.25" customHeight="1" x14ac:dyDescent="0.2">
      <c r="A9" s="25"/>
      <c r="B9" s="817" t="s">
        <v>39</v>
      </c>
      <c r="C9" s="817"/>
      <c r="D9" s="817"/>
      <c r="E9" s="817"/>
      <c r="F9" s="817"/>
      <c r="G9" s="817"/>
      <c r="H9" s="817"/>
      <c r="I9" s="817"/>
      <c r="J9" s="817"/>
      <c r="K9" s="817"/>
      <c r="L9" s="817"/>
      <c r="M9" s="817"/>
      <c r="N9" s="817"/>
      <c r="O9" s="817"/>
      <c r="P9" s="817"/>
      <c r="Q9" s="817"/>
      <c r="R9" s="817"/>
      <c r="S9" s="817"/>
      <c r="T9" s="817"/>
      <c r="U9" s="817"/>
      <c r="V9" s="817"/>
      <c r="W9" s="817"/>
      <c r="X9" s="817"/>
      <c r="Y9" s="817"/>
      <c r="Z9" s="817"/>
      <c r="AA9" s="817"/>
      <c r="AB9" s="817"/>
      <c r="AC9" s="817"/>
      <c r="AD9" s="817"/>
      <c r="AE9" s="817"/>
      <c r="AF9" s="817"/>
      <c r="AG9" s="817"/>
      <c r="AH9" s="817"/>
      <c r="AI9" s="817"/>
      <c r="AJ9" s="817"/>
      <c r="AK9" s="817"/>
      <c r="AL9" s="817"/>
      <c r="AM9" s="817"/>
      <c r="AN9" s="817"/>
      <c r="AO9" s="817"/>
      <c r="AP9" s="817"/>
      <c r="AQ9" s="817"/>
      <c r="AR9" s="817"/>
      <c r="AS9" s="817"/>
      <c r="AT9" s="817"/>
      <c r="AU9" s="817"/>
      <c r="AV9" s="817"/>
      <c r="AW9" s="817"/>
      <c r="AX9" s="817"/>
      <c r="AY9" s="817"/>
      <c r="AZ9" s="817"/>
      <c r="BA9" s="817"/>
      <c r="BB9" s="817"/>
      <c r="BC9" s="817"/>
      <c r="BD9" s="817"/>
      <c r="BE9" s="817"/>
      <c r="BF9" s="817"/>
      <c r="BG9" s="66">
        <v>5280</v>
      </c>
      <c r="BH9" s="720">
        <v>1506361</v>
      </c>
      <c r="BI9" s="721"/>
      <c r="BJ9" s="721"/>
      <c r="BK9" s="721"/>
      <c r="BL9" s="721"/>
      <c r="BM9" s="721"/>
      <c r="BN9" s="721"/>
      <c r="BO9" s="721"/>
      <c r="BP9" s="721"/>
      <c r="BQ9" s="721"/>
      <c r="BR9" s="721"/>
      <c r="BS9" s="721"/>
      <c r="BT9" s="721"/>
      <c r="BU9" s="721"/>
      <c r="BV9" s="721"/>
      <c r="BW9" s="721"/>
      <c r="BX9" s="721"/>
      <c r="BY9" s="721"/>
      <c r="BZ9" s="721"/>
      <c r="CA9" s="721"/>
      <c r="CB9" s="721"/>
      <c r="CC9" s="721"/>
      <c r="CD9" s="721"/>
      <c r="CE9" s="721"/>
      <c r="CF9" s="721"/>
      <c r="CG9" s="721"/>
      <c r="CH9" s="721"/>
      <c r="CI9" s="721"/>
      <c r="CJ9" s="722"/>
      <c r="CK9" s="756">
        <v>2420852</v>
      </c>
      <c r="CL9" s="721"/>
      <c r="CM9" s="721"/>
      <c r="CN9" s="721"/>
      <c r="CO9" s="721"/>
      <c r="CP9" s="721"/>
      <c r="CQ9" s="721"/>
      <c r="CR9" s="721"/>
      <c r="CS9" s="721"/>
      <c r="CT9" s="721"/>
      <c r="CU9" s="721"/>
      <c r="CV9" s="721"/>
      <c r="CW9" s="721"/>
      <c r="CX9" s="721"/>
      <c r="CY9" s="721"/>
      <c r="CZ9" s="721"/>
      <c r="DA9" s="721"/>
      <c r="DB9" s="721"/>
      <c r="DC9" s="721"/>
      <c r="DD9" s="721"/>
      <c r="DE9" s="721"/>
      <c r="DF9" s="721"/>
      <c r="DG9" s="721"/>
      <c r="DH9" s="721"/>
      <c r="DI9" s="721"/>
      <c r="DJ9" s="721"/>
      <c r="DK9" s="721"/>
      <c r="DL9" s="722"/>
      <c r="DM9" s="756">
        <v>13291743</v>
      </c>
      <c r="DN9" s="721"/>
      <c r="DO9" s="721"/>
      <c r="DP9" s="721"/>
      <c r="DQ9" s="721"/>
      <c r="DR9" s="721"/>
      <c r="DS9" s="721"/>
      <c r="DT9" s="721"/>
      <c r="DU9" s="721"/>
      <c r="DV9" s="721"/>
      <c r="DW9" s="721"/>
      <c r="DX9" s="721"/>
      <c r="DY9" s="721"/>
      <c r="DZ9" s="721"/>
      <c r="EA9" s="721"/>
      <c r="EB9" s="721"/>
      <c r="EC9" s="721"/>
      <c r="ED9" s="721"/>
      <c r="EE9" s="721"/>
      <c r="EF9" s="721"/>
      <c r="EG9" s="721"/>
      <c r="EH9" s="721"/>
      <c r="EI9" s="721"/>
      <c r="EJ9" s="721"/>
      <c r="EK9" s="721"/>
      <c r="EL9" s="721"/>
      <c r="EM9" s="721"/>
      <c r="EN9" s="757"/>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row>
    <row r="10" spans="1:174" ht="25.5" customHeight="1" x14ac:dyDescent="0.2">
      <c r="A10" s="23"/>
      <c r="B10" s="818" t="s">
        <v>40</v>
      </c>
      <c r="C10" s="818"/>
      <c r="D10" s="818"/>
      <c r="E10" s="818"/>
      <c r="F10" s="818"/>
      <c r="G10" s="818"/>
      <c r="H10" s="818"/>
      <c r="I10" s="818"/>
      <c r="J10" s="818"/>
      <c r="K10" s="818"/>
      <c r="L10" s="818"/>
      <c r="M10" s="818"/>
      <c r="N10" s="818"/>
      <c r="O10" s="818"/>
      <c r="P10" s="818"/>
      <c r="Q10" s="818"/>
      <c r="R10" s="818"/>
      <c r="S10" s="818"/>
      <c r="T10" s="818"/>
      <c r="U10" s="818"/>
      <c r="V10" s="818"/>
      <c r="W10" s="818"/>
      <c r="X10" s="818"/>
      <c r="Y10" s="818"/>
      <c r="Z10" s="818"/>
      <c r="AA10" s="818"/>
      <c r="AB10" s="818"/>
      <c r="AC10" s="818"/>
      <c r="AD10" s="818"/>
      <c r="AE10" s="818"/>
      <c r="AF10" s="818"/>
      <c r="AG10" s="818"/>
      <c r="AH10" s="818"/>
      <c r="AI10" s="818"/>
      <c r="AJ10" s="818"/>
      <c r="AK10" s="818"/>
      <c r="AL10" s="818"/>
      <c r="AM10" s="818"/>
      <c r="AN10" s="818"/>
      <c r="AO10" s="818"/>
      <c r="AP10" s="818"/>
      <c r="AQ10" s="818"/>
      <c r="AR10" s="818"/>
      <c r="AS10" s="818"/>
      <c r="AT10" s="818"/>
      <c r="AU10" s="818"/>
      <c r="AV10" s="818"/>
      <c r="AW10" s="818"/>
      <c r="AX10" s="818"/>
      <c r="AY10" s="818"/>
      <c r="AZ10" s="818"/>
      <c r="BA10" s="818"/>
      <c r="BB10" s="818"/>
      <c r="BC10" s="818"/>
      <c r="BD10" s="818"/>
      <c r="BE10" s="818"/>
      <c r="BF10" s="818"/>
      <c r="BG10" s="67">
        <v>5281</v>
      </c>
      <c r="BH10" s="644"/>
      <c r="BI10" s="636"/>
      <c r="BJ10" s="636"/>
      <c r="BK10" s="636"/>
      <c r="BL10" s="636"/>
      <c r="BM10" s="636"/>
      <c r="BN10" s="636"/>
      <c r="BO10" s="636"/>
      <c r="BP10" s="636"/>
      <c r="BQ10" s="636"/>
      <c r="BR10" s="636"/>
      <c r="BS10" s="636"/>
      <c r="BT10" s="636"/>
      <c r="BU10" s="636"/>
      <c r="BV10" s="636"/>
      <c r="BW10" s="636"/>
      <c r="BX10" s="636"/>
      <c r="BY10" s="636"/>
      <c r="BZ10" s="636"/>
      <c r="CA10" s="636"/>
      <c r="CB10" s="636"/>
      <c r="CC10" s="636"/>
      <c r="CD10" s="636"/>
      <c r="CE10" s="636"/>
      <c r="CF10" s="636"/>
      <c r="CG10" s="636"/>
      <c r="CH10" s="636"/>
      <c r="CI10" s="636"/>
      <c r="CJ10" s="637"/>
      <c r="CK10" s="640"/>
      <c r="CL10" s="636"/>
      <c r="CM10" s="636"/>
      <c r="CN10" s="636"/>
      <c r="CO10" s="636"/>
      <c r="CP10" s="636"/>
      <c r="CQ10" s="636"/>
      <c r="CR10" s="636"/>
      <c r="CS10" s="636"/>
      <c r="CT10" s="636"/>
      <c r="CU10" s="636"/>
      <c r="CV10" s="636"/>
      <c r="CW10" s="636"/>
      <c r="CX10" s="636"/>
      <c r="CY10" s="636"/>
      <c r="CZ10" s="636"/>
      <c r="DA10" s="636"/>
      <c r="DB10" s="636"/>
      <c r="DC10" s="636"/>
      <c r="DD10" s="636"/>
      <c r="DE10" s="636"/>
      <c r="DF10" s="636"/>
      <c r="DG10" s="636"/>
      <c r="DH10" s="636"/>
      <c r="DI10" s="636"/>
      <c r="DJ10" s="636"/>
      <c r="DK10" s="636"/>
      <c r="DL10" s="637"/>
      <c r="DM10" s="640"/>
      <c r="DN10" s="636"/>
      <c r="DO10" s="636"/>
      <c r="DP10" s="636"/>
      <c r="DQ10" s="636"/>
      <c r="DR10" s="636"/>
      <c r="DS10" s="636"/>
      <c r="DT10" s="636"/>
      <c r="DU10" s="636"/>
      <c r="DV10" s="636"/>
      <c r="DW10" s="636"/>
      <c r="DX10" s="636"/>
      <c r="DY10" s="636"/>
      <c r="DZ10" s="636"/>
      <c r="EA10" s="636"/>
      <c r="EB10" s="636"/>
      <c r="EC10" s="636"/>
      <c r="ED10" s="636"/>
      <c r="EE10" s="636"/>
      <c r="EF10" s="636"/>
      <c r="EG10" s="636"/>
      <c r="EH10" s="636"/>
      <c r="EI10" s="636"/>
      <c r="EJ10" s="636"/>
      <c r="EK10" s="636"/>
      <c r="EL10" s="636"/>
      <c r="EM10" s="636"/>
      <c r="EN10" s="641"/>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row>
    <row r="11" spans="1:174" ht="25.5" customHeight="1" x14ac:dyDescent="0.2">
      <c r="A11" s="22"/>
      <c r="B11" s="699" t="s">
        <v>41</v>
      </c>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699"/>
      <c r="AF11" s="699"/>
      <c r="AG11" s="699"/>
      <c r="AH11" s="699"/>
      <c r="AI11" s="699"/>
      <c r="AJ11" s="699"/>
      <c r="AK11" s="699"/>
      <c r="AL11" s="699"/>
      <c r="AM11" s="699"/>
      <c r="AN11" s="699"/>
      <c r="AO11" s="699"/>
      <c r="AP11" s="699"/>
      <c r="AQ11" s="699"/>
      <c r="AR11" s="699"/>
      <c r="AS11" s="699"/>
      <c r="AT11" s="699"/>
      <c r="AU11" s="699"/>
      <c r="AV11" s="699"/>
      <c r="AW11" s="699"/>
      <c r="AX11" s="699"/>
      <c r="AY11" s="699"/>
      <c r="AZ11" s="699"/>
      <c r="BA11" s="699"/>
      <c r="BB11" s="699"/>
      <c r="BC11" s="699"/>
      <c r="BD11" s="699"/>
      <c r="BE11" s="699"/>
      <c r="BF11" s="699"/>
      <c r="BG11" s="68">
        <v>5282</v>
      </c>
      <c r="BH11" s="813"/>
      <c r="BI11" s="698"/>
      <c r="BJ11" s="698"/>
      <c r="BK11" s="698"/>
      <c r="BL11" s="698"/>
      <c r="BM11" s="698"/>
      <c r="BN11" s="698"/>
      <c r="BO11" s="698"/>
      <c r="BP11" s="698"/>
      <c r="BQ11" s="698"/>
      <c r="BR11" s="698"/>
      <c r="BS11" s="698"/>
      <c r="BT11" s="698"/>
      <c r="BU11" s="698"/>
      <c r="BV11" s="698"/>
      <c r="BW11" s="698"/>
      <c r="BX11" s="698"/>
      <c r="BY11" s="698"/>
      <c r="BZ11" s="698"/>
      <c r="CA11" s="698"/>
      <c r="CB11" s="698"/>
      <c r="CC11" s="698"/>
      <c r="CD11" s="698"/>
      <c r="CE11" s="698"/>
      <c r="CF11" s="698"/>
      <c r="CG11" s="698"/>
      <c r="CH11" s="698"/>
      <c r="CI11" s="698"/>
      <c r="CJ11" s="814"/>
      <c r="CK11" s="811"/>
      <c r="CL11" s="698"/>
      <c r="CM11" s="698"/>
      <c r="CN11" s="698"/>
      <c r="CO11" s="698"/>
      <c r="CP11" s="698"/>
      <c r="CQ11" s="698"/>
      <c r="CR11" s="698"/>
      <c r="CS11" s="698"/>
      <c r="CT11" s="698"/>
      <c r="CU11" s="698"/>
      <c r="CV11" s="698"/>
      <c r="CW11" s="698"/>
      <c r="CX11" s="698"/>
      <c r="CY11" s="698"/>
      <c r="CZ11" s="698"/>
      <c r="DA11" s="698"/>
      <c r="DB11" s="698"/>
      <c r="DC11" s="698"/>
      <c r="DD11" s="698"/>
      <c r="DE11" s="698"/>
      <c r="DF11" s="698"/>
      <c r="DG11" s="698"/>
      <c r="DH11" s="698"/>
      <c r="DI11" s="698"/>
      <c r="DJ11" s="698"/>
      <c r="DK11" s="698"/>
      <c r="DL11" s="814"/>
      <c r="DM11" s="811"/>
      <c r="DN11" s="698"/>
      <c r="DO11" s="698"/>
      <c r="DP11" s="698"/>
      <c r="DQ11" s="698"/>
      <c r="DR11" s="698"/>
      <c r="DS11" s="698"/>
      <c r="DT11" s="698"/>
      <c r="DU11" s="698"/>
      <c r="DV11" s="698"/>
      <c r="DW11" s="698"/>
      <c r="DX11" s="698"/>
      <c r="DY11" s="698"/>
      <c r="DZ11" s="698"/>
      <c r="EA11" s="698"/>
      <c r="EB11" s="698"/>
      <c r="EC11" s="698"/>
      <c r="ED11" s="698"/>
      <c r="EE11" s="698"/>
      <c r="EF11" s="698"/>
      <c r="EG11" s="698"/>
      <c r="EH11" s="698"/>
      <c r="EI11" s="698"/>
      <c r="EJ11" s="698"/>
      <c r="EK11" s="698"/>
      <c r="EL11" s="698"/>
      <c r="EM11" s="698"/>
      <c r="EN11" s="812"/>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row>
    <row r="12" spans="1:174" ht="25.5" customHeight="1" x14ac:dyDescent="0.2">
      <c r="A12" s="22"/>
      <c r="B12" s="699" t="s">
        <v>42</v>
      </c>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c r="AD12" s="699"/>
      <c r="AE12" s="699"/>
      <c r="AF12" s="699"/>
      <c r="AG12" s="699"/>
      <c r="AH12" s="699"/>
      <c r="AI12" s="699"/>
      <c r="AJ12" s="699"/>
      <c r="AK12" s="699"/>
      <c r="AL12" s="699"/>
      <c r="AM12" s="699"/>
      <c r="AN12" s="699"/>
      <c r="AO12" s="699"/>
      <c r="AP12" s="699"/>
      <c r="AQ12" s="699"/>
      <c r="AR12" s="699"/>
      <c r="AS12" s="699"/>
      <c r="AT12" s="699"/>
      <c r="AU12" s="699"/>
      <c r="AV12" s="699"/>
      <c r="AW12" s="699"/>
      <c r="AX12" s="699"/>
      <c r="AY12" s="699"/>
      <c r="AZ12" s="699"/>
      <c r="BA12" s="699"/>
      <c r="BB12" s="699"/>
      <c r="BC12" s="699"/>
      <c r="BD12" s="699"/>
      <c r="BE12" s="699"/>
      <c r="BF12" s="699"/>
      <c r="BG12" s="68">
        <v>5283</v>
      </c>
      <c r="BH12" s="813">
        <v>12002481</v>
      </c>
      <c r="BI12" s="698"/>
      <c r="BJ12" s="698"/>
      <c r="BK12" s="698"/>
      <c r="BL12" s="698"/>
      <c r="BM12" s="698"/>
      <c r="BN12" s="698"/>
      <c r="BO12" s="698"/>
      <c r="BP12" s="698"/>
      <c r="BQ12" s="698"/>
      <c r="BR12" s="698"/>
      <c r="BS12" s="698"/>
      <c r="BT12" s="698"/>
      <c r="BU12" s="698"/>
      <c r="BV12" s="698"/>
      <c r="BW12" s="698"/>
      <c r="BX12" s="698"/>
      <c r="BY12" s="698"/>
      <c r="BZ12" s="698"/>
      <c r="CA12" s="698"/>
      <c r="CB12" s="698"/>
      <c r="CC12" s="698"/>
      <c r="CD12" s="698"/>
      <c r="CE12" s="698"/>
      <c r="CF12" s="698"/>
      <c r="CG12" s="698"/>
      <c r="CH12" s="698"/>
      <c r="CI12" s="698"/>
      <c r="CJ12" s="814"/>
      <c r="CK12" s="811">
        <v>6616192</v>
      </c>
      <c r="CL12" s="698"/>
      <c r="CM12" s="698"/>
      <c r="CN12" s="698"/>
      <c r="CO12" s="698"/>
      <c r="CP12" s="698"/>
      <c r="CQ12" s="698"/>
      <c r="CR12" s="698"/>
      <c r="CS12" s="698"/>
      <c r="CT12" s="698"/>
      <c r="CU12" s="698"/>
      <c r="CV12" s="698"/>
      <c r="CW12" s="698"/>
      <c r="CX12" s="698"/>
      <c r="CY12" s="698"/>
      <c r="CZ12" s="698"/>
      <c r="DA12" s="698"/>
      <c r="DB12" s="698"/>
      <c r="DC12" s="698"/>
      <c r="DD12" s="698"/>
      <c r="DE12" s="698"/>
      <c r="DF12" s="698"/>
      <c r="DG12" s="698"/>
      <c r="DH12" s="698"/>
      <c r="DI12" s="698"/>
      <c r="DJ12" s="698"/>
      <c r="DK12" s="698"/>
      <c r="DL12" s="814"/>
      <c r="DM12" s="811">
        <v>1143124</v>
      </c>
      <c r="DN12" s="698"/>
      <c r="DO12" s="698"/>
      <c r="DP12" s="698"/>
      <c r="DQ12" s="698"/>
      <c r="DR12" s="698"/>
      <c r="DS12" s="698"/>
      <c r="DT12" s="698"/>
      <c r="DU12" s="698"/>
      <c r="DV12" s="698"/>
      <c r="DW12" s="698"/>
      <c r="DX12" s="698"/>
      <c r="DY12" s="698"/>
      <c r="DZ12" s="698"/>
      <c r="EA12" s="698"/>
      <c r="EB12" s="698"/>
      <c r="EC12" s="698"/>
      <c r="ED12" s="698"/>
      <c r="EE12" s="698"/>
      <c r="EF12" s="698"/>
      <c r="EG12" s="698"/>
      <c r="EH12" s="698"/>
      <c r="EI12" s="698"/>
      <c r="EJ12" s="698"/>
      <c r="EK12" s="698"/>
      <c r="EL12" s="698"/>
      <c r="EM12" s="698"/>
      <c r="EN12" s="812"/>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row>
    <row r="13" spans="1:174" ht="38.25" customHeight="1" x14ac:dyDescent="0.2">
      <c r="A13" s="22"/>
      <c r="B13" s="699" t="s">
        <v>43</v>
      </c>
      <c r="C13" s="699"/>
      <c r="D13" s="699"/>
      <c r="E13" s="699"/>
      <c r="F13" s="699"/>
      <c r="G13" s="699"/>
      <c r="H13" s="699"/>
      <c r="I13" s="699"/>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699"/>
      <c r="AJ13" s="699"/>
      <c r="AK13" s="699"/>
      <c r="AL13" s="699"/>
      <c r="AM13" s="699"/>
      <c r="AN13" s="699"/>
      <c r="AO13" s="699"/>
      <c r="AP13" s="699"/>
      <c r="AQ13" s="699"/>
      <c r="AR13" s="699"/>
      <c r="AS13" s="699"/>
      <c r="AT13" s="699"/>
      <c r="AU13" s="699"/>
      <c r="AV13" s="699"/>
      <c r="AW13" s="699"/>
      <c r="AX13" s="699"/>
      <c r="AY13" s="699"/>
      <c r="AZ13" s="699"/>
      <c r="BA13" s="699"/>
      <c r="BB13" s="699"/>
      <c r="BC13" s="699"/>
      <c r="BD13" s="699"/>
      <c r="BE13" s="699"/>
      <c r="BF13" s="699"/>
      <c r="BG13" s="68">
        <v>5284</v>
      </c>
      <c r="BH13" s="813">
        <v>193</v>
      </c>
      <c r="BI13" s="698"/>
      <c r="BJ13" s="698"/>
      <c r="BK13" s="698"/>
      <c r="BL13" s="698"/>
      <c r="BM13" s="698"/>
      <c r="BN13" s="698"/>
      <c r="BO13" s="698"/>
      <c r="BP13" s="698"/>
      <c r="BQ13" s="698"/>
      <c r="BR13" s="698"/>
      <c r="BS13" s="698"/>
      <c r="BT13" s="698"/>
      <c r="BU13" s="698"/>
      <c r="BV13" s="698"/>
      <c r="BW13" s="698"/>
      <c r="BX13" s="698"/>
      <c r="BY13" s="698"/>
      <c r="BZ13" s="698"/>
      <c r="CA13" s="698"/>
      <c r="CB13" s="698"/>
      <c r="CC13" s="698"/>
      <c r="CD13" s="698"/>
      <c r="CE13" s="698"/>
      <c r="CF13" s="698"/>
      <c r="CG13" s="698"/>
      <c r="CH13" s="698"/>
      <c r="CI13" s="698"/>
      <c r="CJ13" s="814"/>
      <c r="CK13" s="811"/>
      <c r="CL13" s="698"/>
      <c r="CM13" s="698"/>
      <c r="CN13" s="698"/>
      <c r="CO13" s="698"/>
      <c r="CP13" s="698"/>
      <c r="CQ13" s="698"/>
      <c r="CR13" s="698"/>
      <c r="CS13" s="698"/>
      <c r="CT13" s="698"/>
      <c r="CU13" s="698"/>
      <c r="CV13" s="698"/>
      <c r="CW13" s="698"/>
      <c r="CX13" s="698"/>
      <c r="CY13" s="698"/>
      <c r="CZ13" s="698"/>
      <c r="DA13" s="698"/>
      <c r="DB13" s="698"/>
      <c r="DC13" s="698"/>
      <c r="DD13" s="698"/>
      <c r="DE13" s="698"/>
      <c r="DF13" s="698"/>
      <c r="DG13" s="698"/>
      <c r="DH13" s="698"/>
      <c r="DI13" s="698"/>
      <c r="DJ13" s="698"/>
      <c r="DK13" s="698"/>
      <c r="DL13" s="814"/>
      <c r="DM13" s="811"/>
      <c r="DN13" s="698"/>
      <c r="DO13" s="698"/>
      <c r="DP13" s="698"/>
      <c r="DQ13" s="698"/>
      <c r="DR13" s="698"/>
      <c r="DS13" s="698"/>
      <c r="DT13" s="698"/>
      <c r="DU13" s="698"/>
      <c r="DV13" s="698"/>
      <c r="DW13" s="698"/>
      <c r="DX13" s="698"/>
      <c r="DY13" s="698"/>
      <c r="DZ13" s="698"/>
      <c r="EA13" s="698"/>
      <c r="EB13" s="698"/>
      <c r="EC13" s="698"/>
      <c r="ED13" s="698"/>
      <c r="EE13" s="698"/>
      <c r="EF13" s="698"/>
      <c r="EG13" s="698"/>
      <c r="EH13" s="698"/>
      <c r="EI13" s="698"/>
      <c r="EJ13" s="698"/>
      <c r="EK13" s="698"/>
      <c r="EL13" s="698"/>
      <c r="EM13" s="698"/>
      <c r="EN13" s="812"/>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row>
    <row r="14" spans="1:174" ht="25.5" customHeight="1" x14ac:dyDescent="0.2">
      <c r="A14" s="22"/>
      <c r="B14" s="699" t="s">
        <v>45</v>
      </c>
      <c r="C14" s="699"/>
      <c r="D14" s="699"/>
      <c r="E14" s="699"/>
      <c r="F14" s="699"/>
      <c r="G14" s="699"/>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699"/>
      <c r="AJ14" s="699"/>
      <c r="AK14" s="699"/>
      <c r="AL14" s="699"/>
      <c r="AM14" s="699"/>
      <c r="AN14" s="699"/>
      <c r="AO14" s="699"/>
      <c r="AP14" s="699"/>
      <c r="AQ14" s="699"/>
      <c r="AR14" s="699"/>
      <c r="AS14" s="699"/>
      <c r="AT14" s="699"/>
      <c r="AU14" s="699"/>
      <c r="AV14" s="699"/>
      <c r="AW14" s="699"/>
      <c r="AX14" s="699"/>
      <c r="AY14" s="699"/>
      <c r="AZ14" s="699"/>
      <c r="BA14" s="699"/>
      <c r="BB14" s="699"/>
      <c r="BC14" s="699"/>
      <c r="BD14" s="699"/>
      <c r="BE14" s="699"/>
      <c r="BF14" s="699"/>
      <c r="BG14" s="68">
        <v>5285</v>
      </c>
      <c r="BH14" s="813">
        <v>253903</v>
      </c>
      <c r="BI14" s="698"/>
      <c r="BJ14" s="698"/>
      <c r="BK14" s="698"/>
      <c r="BL14" s="698"/>
      <c r="BM14" s="698"/>
      <c r="BN14" s="698"/>
      <c r="BO14" s="698"/>
      <c r="BP14" s="698"/>
      <c r="BQ14" s="698"/>
      <c r="BR14" s="698"/>
      <c r="BS14" s="698"/>
      <c r="BT14" s="698"/>
      <c r="BU14" s="698"/>
      <c r="BV14" s="698"/>
      <c r="BW14" s="698"/>
      <c r="BX14" s="698"/>
      <c r="BY14" s="698"/>
      <c r="BZ14" s="698"/>
      <c r="CA14" s="698"/>
      <c r="CB14" s="698"/>
      <c r="CC14" s="698"/>
      <c r="CD14" s="698"/>
      <c r="CE14" s="698"/>
      <c r="CF14" s="698"/>
      <c r="CG14" s="698"/>
      <c r="CH14" s="698"/>
      <c r="CI14" s="698"/>
      <c r="CJ14" s="814"/>
      <c r="CK14" s="811">
        <v>300979</v>
      </c>
      <c r="CL14" s="698"/>
      <c r="CM14" s="698"/>
      <c r="CN14" s="698"/>
      <c r="CO14" s="698"/>
      <c r="CP14" s="698"/>
      <c r="CQ14" s="698"/>
      <c r="CR14" s="698"/>
      <c r="CS14" s="698"/>
      <c r="CT14" s="698"/>
      <c r="CU14" s="698"/>
      <c r="CV14" s="698"/>
      <c r="CW14" s="698"/>
      <c r="CX14" s="698"/>
      <c r="CY14" s="698"/>
      <c r="CZ14" s="698"/>
      <c r="DA14" s="698"/>
      <c r="DB14" s="698"/>
      <c r="DC14" s="698"/>
      <c r="DD14" s="698"/>
      <c r="DE14" s="698"/>
      <c r="DF14" s="698"/>
      <c r="DG14" s="698"/>
      <c r="DH14" s="698"/>
      <c r="DI14" s="698"/>
      <c r="DJ14" s="698"/>
      <c r="DK14" s="698"/>
      <c r="DL14" s="814"/>
      <c r="DM14" s="811">
        <v>329647</v>
      </c>
      <c r="DN14" s="698"/>
      <c r="DO14" s="698"/>
      <c r="DP14" s="698"/>
      <c r="DQ14" s="698"/>
      <c r="DR14" s="698"/>
      <c r="DS14" s="698"/>
      <c r="DT14" s="698"/>
      <c r="DU14" s="698"/>
      <c r="DV14" s="698"/>
      <c r="DW14" s="698"/>
      <c r="DX14" s="698"/>
      <c r="DY14" s="698"/>
      <c r="DZ14" s="698"/>
      <c r="EA14" s="698"/>
      <c r="EB14" s="698"/>
      <c r="EC14" s="698"/>
      <c r="ED14" s="698"/>
      <c r="EE14" s="698"/>
      <c r="EF14" s="698"/>
      <c r="EG14" s="698"/>
      <c r="EH14" s="698"/>
      <c r="EI14" s="698"/>
      <c r="EJ14" s="698"/>
      <c r="EK14" s="698"/>
      <c r="EL14" s="698"/>
      <c r="EM14" s="698"/>
      <c r="EN14" s="812"/>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row>
    <row r="15" spans="1:174" ht="13.5" thickBot="1" x14ac:dyDescent="0.25">
      <c r="A15" s="22"/>
      <c r="B15" s="768" t="s">
        <v>46</v>
      </c>
      <c r="C15" s="768"/>
      <c r="D15" s="768"/>
      <c r="E15" s="768"/>
      <c r="F15" s="768"/>
      <c r="G15" s="768"/>
      <c r="H15" s="768"/>
      <c r="I15" s="768"/>
      <c r="J15" s="768"/>
      <c r="K15" s="768"/>
      <c r="L15" s="768"/>
      <c r="M15" s="768"/>
      <c r="N15" s="768"/>
      <c r="O15" s="768"/>
      <c r="P15" s="768"/>
      <c r="Q15" s="768"/>
      <c r="R15" s="768"/>
      <c r="S15" s="768"/>
      <c r="T15" s="768"/>
      <c r="U15" s="768"/>
      <c r="V15" s="768"/>
      <c r="W15" s="768"/>
      <c r="X15" s="768"/>
      <c r="Y15" s="768"/>
      <c r="Z15" s="768"/>
      <c r="AA15" s="768"/>
      <c r="AB15" s="768"/>
      <c r="AC15" s="768"/>
      <c r="AD15" s="768"/>
      <c r="AE15" s="768"/>
      <c r="AF15" s="768"/>
      <c r="AG15" s="768"/>
      <c r="AH15" s="768"/>
      <c r="AI15" s="768"/>
      <c r="AJ15" s="768"/>
      <c r="AK15" s="768"/>
      <c r="AL15" s="768"/>
      <c r="AM15" s="768"/>
      <c r="AN15" s="768"/>
      <c r="AO15" s="768"/>
      <c r="AP15" s="768"/>
      <c r="AQ15" s="768"/>
      <c r="AR15" s="768"/>
      <c r="AS15" s="768"/>
      <c r="AT15" s="768"/>
      <c r="AU15" s="768"/>
      <c r="AV15" s="768"/>
      <c r="AW15" s="768"/>
      <c r="AX15" s="768"/>
      <c r="AY15" s="768"/>
      <c r="AZ15" s="768"/>
      <c r="BA15" s="768"/>
      <c r="BB15" s="768"/>
      <c r="BC15" s="768"/>
      <c r="BD15" s="768"/>
      <c r="BE15" s="768"/>
      <c r="BF15" s="768"/>
      <c r="BG15" s="69">
        <v>5299</v>
      </c>
      <c r="BH15" s="723">
        <v>8567335</v>
      </c>
      <c r="BI15" s="697"/>
      <c r="BJ15" s="697"/>
      <c r="BK15" s="697"/>
      <c r="BL15" s="697"/>
      <c r="BM15" s="697"/>
      <c r="BN15" s="697"/>
      <c r="BO15" s="697"/>
      <c r="BP15" s="697"/>
      <c r="BQ15" s="697"/>
      <c r="BR15" s="697"/>
      <c r="BS15" s="697"/>
      <c r="BT15" s="697"/>
      <c r="BU15" s="697"/>
      <c r="BV15" s="697"/>
      <c r="BW15" s="697"/>
      <c r="BX15" s="697"/>
      <c r="BY15" s="697"/>
      <c r="BZ15" s="697"/>
      <c r="CA15" s="697"/>
      <c r="CB15" s="697"/>
      <c r="CC15" s="697"/>
      <c r="CD15" s="697"/>
      <c r="CE15" s="697"/>
      <c r="CF15" s="697"/>
      <c r="CG15" s="697"/>
      <c r="CH15" s="697"/>
      <c r="CI15" s="697"/>
      <c r="CJ15" s="724"/>
      <c r="CK15" s="776">
        <v>14513586</v>
      </c>
      <c r="CL15" s="697"/>
      <c r="CM15" s="697"/>
      <c r="CN15" s="697"/>
      <c r="CO15" s="697"/>
      <c r="CP15" s="697"/>
      <c r="CQ15" s="697"/>
      <c r="CR15" s="697"/>
      <c r="CS15" s="697"/>
      <c r="CT15" s="697"/>
      <c r="CU15" s="697"/>
      <c r="CV15" s="697"/>
      <c r="CW15" s="697"/>
      <c r="CX15" s="697"/>
      <c r="CY15" s="697"/>
      <c r="CZ15" s="697"/>
      <c r="DA15" s="697"/>
      <c r="DB15" s="697"/>
      <c r="DC15" s="697"/>
      <c r="DD15" s="697"/>
      <c r="DE15" s="697"/>
      <c r="DF15" s="697"/>
      <c r="DG15" s="697"/>
      <c r="DH15" s="697"/>
      <c r="DI15" s="697"/>
      <c r="DJ15" s="697"/>
      <c r="DK15" s="697"/>
      <c r="DL15" s="724"/>
      <c r="DM15" s="776">
        <v>10294808</v>
      </c>
      <c r="DN15" s="697"/>
      <c r="DO15" s="697"/>
      <c r="DP15" s="697"/>
      <c r="DQ15" s="697"/>
      <c r="DR15" s="697"/>
      <c r="DS15" s="697"/>
      <c r="DT15" s="697"/>
      <c r="DU15" s="697"/>
      <c r="DV15" s="697"/>
      <c r="DW15" s="697"/>
      <c r="DX15" s="697"/>
      <c r="DY15" s="697"/>
      <c r="DZ15" s="697"/>
      <c r="EA15" s="697"/>
      <c r="EB15" s="697"/>
      <c r="EC15" s="697"/>
      <c r="ED15" s="697"/>
      <c r="EE15" s="697"/>
      <c r="EF15" s="697"/>
      <c r="EG15" s="697"/>
      <c r="EH15" s="697"/>
      <c r="EI15" s="697"/>
      <c r="EJ15" s="697"/>
      <c r="EK15" s="697"/>
      <c r="EL15" s="697"/>
      <c r="EM15" s="697"/>
      <c r="EN15" s="777"/>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row>
    <row r="16" spans="1:174" ht="25.5" hidden="1" customHeight="1" x14ac:dyDescent="0.2">
      <c r="A16" s="22"/>
      <c r="B16" s="768"/>
      <c r="C16" s="768"/>
      <c r="D16" s="768"/>
      <c r="E16" s="768"/>
      <c r="F16" s="768"/>
      <c r="G16" s="768"/>
      <c r="H16" s="768"/>
      <c r="I16" s="768"/>
      <c r="J16" s="768"/>
      <c r="K16" s="768"/>
      <c r="L16" s="768"/>
      <c r="M16" s="768"/>
      <c r="N16" s="768"/>
      <c r="O16" s="768"/>
      <c r="P16" s="768"/>
      <c r="Q16" s="768"/>
      <c r="R16" s="768"/>
      <c r="S16" s="768"/>
      <c r="T16" s="768"/>
      <c r="U16" s="768"/>
      <c r="V16" s="768"/>
      <c r="W16" s="768"/>
      <c r="X16" s="768"/>
      <c r="Y16" s="768"/>
      <c r="Z16" s="768"/>
      <c r="AA16" s="768"/>
      <c r="AB16" s="768"/>
      <c r="AC16" s="768"/>
      <c r="AD16" s="768"/>
      <c r="AE16" s="768"/>
      <c r="AF16" s="768"/>
      <c r="AG16" s="768"/>
      <c r="AH16" s="768"/>
      <c r="AI16" s="768"/>
      <c r="AJ16" s="768"/>
      <c r="AK16" s="768"/>
      <c r="AL16" s="768"/>
      <c r="AM16" s="768"/>
      <c r="AN16" s="768"/>
      <c r="AO16" s="768"/>
      <c r="AP16" s="768"/>
      <c r="AQ16" s="768"/>
      <c r="AR16" s="768"/>
      <c r="AS16" s="768"/>
      <c r="AT16" s="768"/>
      <c r="AU16" s="768"/>
      <c r="AV16" s="768"/>
      <c r="AW16" s="768"/>
      <c r="AX16" s="768"/>
      <c r="AY16" s="768"/>
      <c r="AZ16" s="768"/>
      <c r="BA16" s="768"/>
      <c r="BB16" s="768"/>
      <c r="BC16" s="768"/>
      <c r="BD16" s="768"/>
      <c r="BE16" s="768"/>
      <c r="BF16" s="768"/>
      <c r="BG16" s="69">
        <v>5287</v>
      </c>
      <c r="BH16" s="661"/>
      <c r="BI16" s="647"/>
      <c r="BJ16" s="647"/>
      <c r="BK16" s="647"/>
      <c r="BL16" s="647"/>
      <c r="BM16" s="647"/>
      <c r="BN16" s="647"/>
      <c r="BO16" s="647"/>
      <c r="BP16" s="647"/>
      <c r="BQ16" s="647"/>
      <c r="BR16" s="647"/>
      <c r="BS16" s="647"/>
      <c r="BT16" s="647"/>
      <c r="BU16" s="647"/>
      <c r="BV16" s="647"/>
      <c r="BW16" s="647"/>
      <c r="BX16" s="647"/>
      <c r="BY16" s="647"/>
      <c r="BZ16" s="647"/>
      <c r="CA16" s="647"/>
      <c r="CB16" s="647"/>
      <c r="CC16" s="647"/>
      <c r="CD16" s="647"/>
      <c r="CE16" s="647"/>
      <c r="CF16" s="647"/>
      <c r="CG16" s="647"/>
      <c r="CH16" s="647"/>
      <c r="CI16" s="647"/>
      <c r="CJ16" s="651"/>
      <c r="CK16" s="646"/>
      <c r="CL16" s="647"/>
      <c r="CM16" s="647"/>
      <c r="CN16" s="647"/>
      <c r="CO16" s="647"/>
      <c r="CP16" s="647"/>
      <c r="CQ16" s="647"/>
      <c r="CR16" s="647"/>
      <c r="CS16" s="647"/>
      <c r="CT16" s="647"/>
      <c r="CU16" s="647"/>
      <c r="CV16" s="647"/>
      <c r="CW16" s="647"/>
      <c r="CX16" s="647"/>
      <c r="CY16" s="647"/>
      <c r="CZ16" s="647"/>
      <c r="DA16" s="647"/>
      <c r="DB16" s="647"/>
      <c r="DC16" s="647"/>
      <c r="DD16" s="647"/>
      <c r="DE16" s="647"/>
      <c r="DF16" s="647"/>
      <c r="DG16" s="647"/>
      <c r="DH16" s="647"/>
      <c r="DI16" s="647"/>
      <c r="DJ16" s="647"/>
      <c r="DK16" s="647"/>
      <c r="DL16" s="651"/>
      <c r="DM16" s="646"/>
      <c r="DN16" s="647"/>
      <c r="DO16" s="647"/>
      <c r="DP16" s="647"/>
      <c r="DQ16" s="647"/>
      <c r="DR16" s="647"/>
      <c r="DS16" s="647"/>
      <c r="DT16" s="647"/>
      <c r="DU16" s="647"/>
      <c r="DV16" s="647"/>
      <c r="DW16" s="647"/>
      <c r="DX16" s="647"/>
      <c r="DY16" s="647"/>
      <c r="DZ16" s="647"/>
      <c r="EA16" s="647"/>
      <c r="EB16" s="647"/>
      <c r="EC16" s="647"/>
      <c r="ED16" s="647"/>
      <c r="EE16" s="647"/>
      <c r="EF16" s="647"/>
      <c r="EG16" s="647"/>
      <c r="EH16" s="647"/>
      <c r="EI16" s="647"/>
      <c r="EJ16" s="647"/>
      <c r="EK16" s="647"/>
      <c r="EL16" s="647"/>
      <c r="EM16" s="647"/>
      <c r="EN16" s="662"/>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row>
    <row r="17" spans="1:174" x14ac:dyDescent="0.2">
      <c r="B17" s="160"/>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row>
    <row r="18" spans="1:174" s="147" customForma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row>
    <row r="19" spans="1:174" s="147" customForma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row>
  </sheetData>
  <mergeCells count="48">
    <mergeCell ref="BI5:CJ5"/>
    <mergeCell ref="BP6:CC6"/>
    <mergeCell ref="DM8:EN8"/>
    <mergeCell ref="BH10:CJ10"/>
    <mergeCell ref="CK10:DL10"/>
    <mergeCell ref="DM10:EN10"/>
    <mergeCell ref="CK9:DL9"/>
    <mergeCell ref="CK8:DL8"/>
    <mergeCell ref="BG5:BG7"/>
    <mergeCell ref="BH7:CJ7"/>
    <mergeCell ref="CR6:DE6"/>
    <mergeCell ref="CK7:DL7"/>
    <mergeCell ref="DM7:EN7"/>
    <mergeCell ref="B12:BF12"/>
    <mergeCell ref="BH12:CJ12"/>
    <mergeCell ref="CK12:DL12"/>
    <mergeCell ref="A8:BF8"/>
    <mergeCell ref="BH8:CJ8"/>
    <mergeCell ref="B16:BF16"/>
    <mergeCell ref="DT6:EG6"/>
    <mergeCell ref="CK16:DL16"/>
    <mergeCell ref="DM16:EN16"/>
    <mergeCell ref="B9:BF9"/>
    <mergeCell ref="DM15:EN15"/>
    <mergeCell ref="B10:BF10"/>
    <mergeCell ref="B11:BF11"/>
    <mergeCell ref="BH11:CJ11"/>
    <mergeCell ref="CK11:DL11"/>
    <mergeCell ref="BH15:CJ15"/>
    <mergeCell ref="DM9:EN9"/>
    <mergeCell ref="A3:EN3"/>
    <mergeCell ref="A5:BF7"/>
    <mergeCell ref="CK5:DL5"/>
    <mergeCell ref="DM5:EN5"/>
    <mergeCell ref="DM12:EN12"/>
    <mergeCell ref="B14:BF14"/>
    <mergeCell ref="BH14:CJ14"/>
    <mergeCell ref="CK14:DL14"/>
    <mergeCell ref="CK15:DL15"/>
    <mergeCell ref="BH9:CJ9"/>
    <mergeCell ref="BH16:CJ16"/>
    <mergeCell ref="DM11:EN11"/>
    <mergeCell ref="B13:BF13"/>
    <mergeCell ref="BH13:CJ13"/>
    <mergeCell ref="DM14:EN14"/>
    <mergeCell ref="CK13:DL13"/>
    <mergeCell ref="DM13:EN13"/>
    <mergeCell ref="B15:BF15"/>
  </mergeCells>
  <phoneticPr fontId="9" type="noConversion"/>
  <printOptions horizontalCentered="1"/>
  <pageMargins left="0.59055118110236227" right="0.59055118110236227" top="0.78740157480314965" bottom="0.39370078740157483" header="0.51181102362204722" footer="0.31496062992125984"/>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29</vt:i4>
      </vt:variant>
    </vt:vector>
  </HeadingPairs>
  <TitlesOfParts>
    <vt:vector size="46" baseType="lpstr">
      <vt:lpstr>лист6</vt:lpstr>
      <vt:lpstr>лист5</vt:lpstr>
      <vt:lpstr>лист4</vt:lpstr>
      <vt:lpstr>лист3</vt:lpstr>
      <vt:lpstr>лист2</vt:lpstr>
      <vt:lpstr>лист1</vt:lpstr>
      <vt:lpstr>лист7</vt:lpstr>
      <vt:lpstr>лист8</vt:lpstr>
      <vt:lpstr>лист9</vt:lpstr>
      <vt:lpstr>лист10</vt:lpstr>
      <vt:lpstr>лист11</vt:lpstr>
      <vt:lpstr>лист12</vt:lpstr>
      <vt:lpstr>лист13</vt:lpstr>
      <vt:lpstr>лист14</vt:lpstr>
      <vt:lpstr>лист15</vt:lpstr>
      <vt:lpstr>лист16</vt:lpstr>
      <vt:lpstr>лист17</vt:lpstr>
      <vt:lpstr>лист1!_Toc256674822</vt:lpstr>
      <vt:lpstr>лист2!_Toc256674822</vt:lpstr>
      <vt:lpstr>лист3!_Toc256674822</vt:lpstr>
      <vt:lpstr>лист5!_Toc256674822</vt:lpstr>
      <vt:lpstr>лист1!_Toc349832248</vt:lpstr>
      <vt:lpstr>лист2!_Toc349832248</vt:lpstr>
      <vt:lpstr>лист3!_Toc349832248</vt:lpstr>
      <vt:lpstr>лист5!_Toc349832248</vt:lpstr>
      <vt:lpstr>лист1!_Toc349832249</vt:lpstr>
      <vt:lpstr>лист2!_Toc349832249</vt:lpstr>
      <vt:lpstr>лист3!_Toc349832249</vt:lpstr>
      <vt:lpstr>лист5!_Toc349832249</vt:lpstr>
      <vt:lpstr>лист5!_Toc349832262</vt:lpstr>
      <vt:lpstr>лист5!_Toc349832267</vt:lpstr>
      <vt:lpstr>лист5!_Toc69109359</vt:lpstr>
      <vt:lpstr>лист6!OLE_LINK3</vt:lpstr>
      <vt:lpstr>лист13!Заголовки_для_печати</vt:lpstr>
      <vt:lpstr>лист10!Область_печати</vt:lpstr>
      <vt:lpstr>лист11!Область_печати</vt:lpstr>
      <vt:lpstr>лист12!Область_печати</vt:lpstr>
      <vt:lpstr>лист13!Область_печати</vt:lpstr>
      <vt:lpstr>лист14!Область_печати</vt:lpstr>
      <vt:lpstr>лист15!Область_печати</vt:lpstr>
      <vt:lpstr>лист17!Область_печати</vt:lpstr>
      <vt:lpstr>лист3!Область_печати</vt:lpstr>
      <vt:lpstr>лист5!Область_печати</vt:lpstr>
      <vt:lpstr>лист7!Область_печати</vt:lpstr>
      <vt:lpstr>лист8!Область_печати</vt:lpstr>
      <vt:lpstr>лист9!Область_печати</vt:lpstr>
    </vt:vector>
  </TitlesOfParts>
  <Company>КонсультантПлюс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Патракова Галина Семеновна</cp:lastModifiedBy>
  <cp:lastPrinted>2013-03-13T07:10:23Z</cp:lastPrinted>
  <dcterms:created xsi:type="dcterms:W3CDTF">2008-10-01T13:21:49Z</dcterms:created>
  <dcterms:modified xsi:type="dcterms:W3CDTF">2013-03-15T07:47:17Z</dcterms:modified>
</cp:coreProperties>
</file>