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ibur.local\storage\Сибур\Функция Устойчивое развитие\ОТЧЕТЫ\ИГО\2024\Публикация\корректировка удельника по нефтехимии\итог верстка\"/>
    </mc:Choice>
  </mc:AlternateContent>
  <bookViews>
    <workbookView xWindow="-108" yWindow="-108" windowWidth="23256" windowHeight="12576" tabRatio="885" firstSheet="8" activeTab="10"/>
  </bookViews>
  <sheets>
    <sheet name="Титульный лист" sheetId="11" r:id="rId1"/>
    <sheet name="Общая информация" sheetId="12" r:id="rId2"/>
    <sheet name="Глоссарий" sheetId="42" r:id="rId3"/>
    <sheet name="Содержание" sheetId="14" r:id="rId4"/>
    <sheet name="Экономический аспект&gt;&gt;" sheetId="15" r:id="rId5"/>
    <sheet name="Цепочка поставок" sheetId="16" r:id="rId6"/>
    <sheet name="Управление уст. развитием" sheetId="41" r:id="rId7"/>
    <sheet name="Устойчивый продуктовый портфель" sheetId="17" r:id="rId8"/>
    <sheet name="Научно-иссл. деят. и инновации" sheetId="18" r:id="rId9"/>
    <sheet name="Экологический аспект&gt;&gt;" sheetId="19" r:id="rId10"/>
    <sheet name="Климатическое воздействие" sheetId="39" r:id="rId11"/>
    <sheet name="Энергопотребление" sheetId="40" r:id="rId12"/>
    <sheet name="ООС" sheetId="20" r:id="rId13"/>
    <sheet name="Социальный аспект&gt;&gt;" sheetId="22" r:id="rId14"/>
    <sheet name="Персонал" sheetId="23" r:id="rId15"/>
    <sheet name="ОТиПБ" sheetId="25" r:id="rId16"/>
    <sheet name="Местные сообщества" sheetId="37" r:id="rId17"/>
    <sheet name="Корпоративный аспект&gt;&gt;" sheetId="26" r:id="rId18"/>
    <sheet name="Система корп. управления" sheetId="28" r:id="rId19"/>
    <sheet name="Бизнес-этика и комплаенс" sheetId="27" r:id="rId20"/>
    <sheet name="Деятельность в ЯНАО" sheetId="21" r:id="rId21"/>
    <sheet name="Политики" sheetId="29" r:id="rId22"/>
    <sheet name="GRI" sheetId="30" r:id="rId23"/>
    <sheet name="SASB" sheetId="31" r:id="rId24"/>
    <sheet name="Контактная информация" sheetId="32" r:id="rId25"/>
  </sheets>
  <externalReferences>
    <externalReference r:id="rId26"/>
    <externalReference r:id="rId27"/>
    <externalReference r:id="rId28"/>
  </externalReferences>
  <definedNames>
    <definedName name="_ftn1" localSheetId="14">Персонал!#REF!</definedName>
    <definedName name="_ftn1" localSheetId="7">'Устойчивый продуктовый портфель'!#REF!</definedName>
    <definedName name="_ftn1" localSheetId="5">'Цепочка поставок'!#REF!</definedName>
    <definedName name="_ftn3" localSheetId="14">Персонал!#REF!</definedName>
    <definedName name="_ftnref1" localSheetId="14">Персонал!#REF!</definedName>
    <definedName name="_ftnref1" localSheetId="7">'Устойчивый продуктовый портфель'!#REF!</definedName>
    <definedName name="_ftnref1" localSheetId="5">'Цепочка поставок'!#REF!</definedName>
    <definedName name="_ftnref3" localSheetId="14">Персонал!#REF!</definedName>
    <definedName name="_Hlk128416399" localSheetId="2">Глоссарий!$B$47</definedName>
    <definedName name="_Hlk129081449" localSheetId="2">Глоссарий!$A$118</definedName>
    <definedName name="_Hlk129963754" localSheetId="22">GRI!$B$63</definedName>
    <definedName name="_Hlk130290566" localSheetId="2">Глоссарий!$A$147</definedName>
    <definedName name="_Hlk130290909" localSheetId="2">Глоссарий!$A$98</definedName>
    <definedName name="_Hlk136594932" localSheetId="2">Глоссарий!$A$142</definedName>
    <definedName name="_Hlk39010865" localSheetId="22">GRI!$B$42</definedName>
    <definedName name="_Hlk74936669" localSheetId="14">Персонал!#REF!</definedName>
    <definedName name="_Hlk75528000" localSheetId="22">GRI!#REF!</definedName>
    <definedName name="_Hlk98935398" localSheetId="14">Персонал!#REF!</definedName>
    <definedName name="BU_group">[1]Справочники_Analytics!$A$4:$D$289</definedName>
    <definedName name="CAPEX_rus">[2]Справочники_Analytics!$AE$4:$AE$9</definedName>
    <definedName name="CB" localSheetId="2">#REF!</definedName>
    <definedName name="CB" localSheetId="7">#REF!</definedName>
    <definedName name="CB" localSheetId="5">#REF!</definedName>
    <definedName name="CB">#REF!</definedName>
    <definedName name="CF" localSheetId="2">#REF!</definedName>
    <definedName name="CF" localSheetId="7">#REF!</definedName>
    <definedName name="CF">#REF!</definedName>
    <definedName name="CG" localSheetId="2">#REF!</definedName>
    <definedName name="CG" localSheetId="7">#REF!</definedName>
    <definedName name="CG">#REF!</definedName>
    <definedName name="CH_rus">[1]Справочники_Analytics!$W$4:$W$98</definedName>
    <definedName name="CL" localSheetId="2">#REF!</definedName>
    <definedName name="CL" localSheetId="7">#REF!</definedName>
    <definedName name="CL">#REF!</definedName>
    <definedName name="CN" localSheetId="2">#REF!</definedName>
    <definedName name="CN" localSheetId="7">#REF!</definedName>
    <definedName name="CN">#REF!</definedName>
    <definedName name="CO" localSheetId="2">#REF!</definedName>
    <definedName name="CO" localSheetId="7">#REF!</definedName>
    <definedName name="CO">#REF!</definedName>
    <definedName name="COMPANY">[2]Справочники_Analytics!$A$4:$A$68</definedName>
    <definedName name="CR" localSheetId="2">#REF!</definedName>
    <definedName name="CR" localSheetId="7">#REF!</definedName>
    <definedName name="CR">#REF!</definedName>
    <definedName name="cu_eng" localSheetId="2">#REF!</definedName>
    <definedName name="cu_eng" localSheetId="7">#REF!</definedName>
    <definedName name="cu_eng">#REF!</definedName>
    <definedName name="cu_rus" localSheetId="2">#REF!</definedName>
    <definedName name="cu_rus" localSheetId="7">#REF!</definedName>
    <definedName name="cu_rus">#REF!</definedName>
    <definedName name="CUTR_rus">[1]Справочники_Analytics!$O$4:$O$14</definedName>
    <definedName name="CV" localSheetId="2">#REF!</definedName>
    <definedName name="CV" localSheetId="7">#REF!</definedName>
    <definedName name="CV">#REF!</definedName>
    <definedName name="CW" localSheetId="2">#REF!</definedName>
    <definedName name="CW" localSheetId="7">#REF!</definedName>
    <definedName name="CW" localSheetId="5">#REF!</definedName>
    <definedName name="CW">#REF!</definedName>
    <definedName name="CY" localSheetId="2">#REF!</definedName>
    <definedName name="CY" localSheetId="7">#REF!</definedName>
    <definedName name="CY" localSheetId="5">#REF!</definedName>
    <definedName name="CY">#REF!</definedName>
    <definedName name="CZ" localSheetId="2">#REF!</definedName>
    <definedName name="CZ" localSheetId="7">#REF!</definedName>
    <definedName name="CZ" localSheetId="5">#REF!</definedName>
    <definedName name="CZ">#REF!</definedName>
    <definedName name="DELIM">[1]Технический_лист!$B$14</definedName>
    <definedName name="ENG" localSheetId="2">#REF!</definedName>
    <definedName name="ENG" localSheetId="7">#REF!</definedName>
    <definedName name="ENG">#REF!</definedName>
    <definedName name="ENTITY">[1]Параметры_загрузки_Parameters!$D$5</definedName>
    <definedName name="EPMWorkbookOptions_1" hidden="1">"q1sAAB|LCAAAAAAABADtnFtzokgUx9|nar6D5bty9ZYiThnE6CwKhZhsNpWyGmkTagi4gDH59ttyUdE2Y1zGEiQvcbpPN4ef/3NOupmG|/H|ahbeoOMatnVdpMpksQCtia0b1vN1ce5NS1S1|KP5/Rt3bzu/NNv|Jc08ZOoW0DjLvXp3jevii|fNrghisViUF0zZdp4JmiQp4u||OJy8wFdQMizXA9YEFlej9N|PKqKrFgocb1sWnCyvqdr83HG"</definedName>
    <definedName name="EPMWorkbookOptions_2" hidden="1">"g5d0ZcOF3xrrbwANhK2ofgFcYXG11JQ||zuaO4V9q5EJHduAUovkmsIwcKjbHHbk/vpH5wT1Fjh/DQS7ySYdvJQ3oFlV2DW3ulE17AsyrOkmShAtmhDabEE/jx2HvZqSg38gj1zYNHSydQv|eAtOFTxyx9GjtX2s2M40J2GB5sJ/RHPFZNprD22/GPNlyIIC35lkg9nZ1DV2HVtt4hZbru7vfdO2qG7NBVsMXe7Gag7dN22l6zhxyBKbjs6H|XW"</definedName>
    <definedName name="EPMWorkbookOptions_3" hidden="1">"BG7txdOBBB8OC71wFvtmN4yC//|wgG7/QdML5jOK634QC|f2uilZf7AR1qtWk3sox/59C/8xbPS6OByhG4zs/mCIijMK|QFFOnNibAfRf|WMnRodMkOSL4gJ3dnZngQ3bsGXS8jyZVqVamUJuWKlWdLbH0tFGqVyAskQDSrK7V2JrGLK8cH4WZWASuN4Qminio9|GrhhIXxiwuSqwBMgnGb2B6DCE|lR/lliIM1C6FPt4MVYqM/VAomncG77lI1"</definedName>
    <definedName name="EPMWorkbookOptions_4" hidden="1">"4AOcCYvH2vTAkqaV5ZhXheXKipuhdPn3/NhYznid7efIJ9/blQm54PnQ6OPoihSNLWsbStAOZ8N/fAdla3n|tnLR|6JNE2TgYLYTPDhiEPy|EYp|mNlk2|pwq2kPBxfN0lyqd7DyyaVvbIZQYzrtsWro5aYdqkmzmTc6yjDnMquUsZ8J|1YziivdVsKInz8eoBhKhWWZQ/Pa3QG81oIcUutIpJq1JMLFufmEYJtt9TWUBopvHC0ZKs1iqzXa4dL"</definedName>
    <definedName name="EPMWorkbookOptions_5" hidden="1">"lsmeZNcY46Jtq91o/ZF2zf4JNBe|LvsMTS1Hg0cjkgwKKTpHg0PTIKlGBlRzPvURwe2p/2uZWq0yzBfWqWz2imPAcGv3qXvpm06fUkl9BCdJRZVUtEwNe3IuKy7CABVChqzkMRSLoR6VkcxyPlWwI0r3J3zEWcleDVwSjOu0M079NkZyMO6ki92xxilDUBRJyYGsgDQaOYy1Ovpph3E|ha03UAWFl05Y26rZq20hxN3t|qgj5XJNlMvw4pd4WCw"</definedName>
    <definedName name="EPMWorkbookOptions_6" hidden="1">"CWsosFzOp/6M9USrByjcPo316ycDS95xq4d3N6EFQTlgMa1kshgFFXDUMe3LF4tw8RrGq0B|rD/Lxz66/Ltl6BiUbYcRoFnX5PSnXbMJogrrMjxTUwqd|T/p8AlpWpPaIP|Vpikb2wjmEuBvMUUfK5ZooF1kJTpnkUGJQxgNpcLFJf59QkEzqlbRDOatk/9PPSSdM91QGT8|tOGIz/k|/Jxctzs0jRKsItz1pcErFZvDgSgBxV66ovT1K/fo4SS"</definedName>
    <definedName name="EPMWorkbookOptions_7" hidden="1">"rKrZiFv07OKH5lNVq2nTKIM3hKY4MkEurywC2fdpkmhkJJfxY7n5Ad8tJJd/ioDJ5P8RluPYjkL3qRhyFyySdEsQIRSSr1z9cSBkIyOZA4kNQr5Hwqndrrn7TQfeWsCVtrMPSUrZa0mkahQkfWSlq1wZT0xrQGqDoAAOpnUOiWCOMipUmqUr7csMUCocv|E6ycyQYTtkzROZB41KQ|tycNhE07kPMpdveS8hffkk9Z7zJ4riSkuLuXGnXkesW5e"</definedName>
    <definedName name="EPMWorkbookOptions_8" hidden="1">"YRe|0JrOFKE4SkFm8H/LB5hDDbKHtTUP5tKBoQsKD2p3bvYLdQ4jb50J/RRNks7jQSz1wFGMW/wRhyBe3VxrDUyR7PtvuN5s3H3vdCcAqcOdF8kS5pBK3rjb7zRt|NNCJzlpJI1BG8wstxu9m2jF2CjlOX5GCPr3Y64/UIPvzWu594BxwCaCfvQeV7PsNP|/dt62vCF283/AHE/n0WrWwAA"</definedName>
    <definedName name="EPMWorkbookOptions_9">"Z3H7WwAA"</definedName>
    <definedName name="EXP_rus">[2]Справочники_Analytics!$AG$4:$AG$315</definedName>
    <definedName name="FACT">[2]Справочники_Analytics!$AO$4:$AO$6</definedName>
    <definedName name="IR_all_rus">[1]Справочники_Analytics!$AI$4:$AI$19</definedName>
    <definedName name="K" localSheetId="2">#REF!</definedName>
    <definedName name="K" localSheetId="7">#REF!</definedName>
    <definedName name="K">#REF!</definedName>
    <definedName name="langTable" localSheetId="2">#REF!</definedName>
    <definedName name="langTable" localSheetId="7">#REF!</definedName>
    <definedName name="langTable">#REF!</definedName>
    <definedName name="LOAD_SHEET">[2]Параметры_загрузки_Parameters!$G$71</definedName>
    <definedName name="Lock">[2]Контроли_Controls!$J$3:$J$4</definedName>
    <definedName name="PAall_rus">[2]Справочники_Analytics!$G$4:$G$505</definedName>
    <definedName name="PAbank_rus">[2]Справочники_Analytics!$G$437:$G$505</definedName>
    <definedName name="PAico_rus">[1]Справочники_Analytics!$G$7:$G$316</definedName>
    <definedName name="PDall_rus">[2]Справочники_Analytics!$K$4:$K$103</definedName>
    <definedName name="PJall_rus">[1]Справочники_Analytics!$M$4:$M$6691</definedName>
    <definedName name="PR_rus">[1]Справочники_Analytics!$S$4:$S$439</definedName>
    <definedName name="priznak" localSheetId="2">#REF!</definedName>
    <definedName name="priznak" localSheetId="7">#REF!</definedName>
    <definedName name="priznak">#REF!</definedName>
    <definedName name="PRserv_rus">[1]Справочники_Analytics!$S$420:$S$441</definedName>
    <definedName name="PS_rus">[2]Справочники_Analytics!$AC$4:$AC$16</definedName>
    <definedName name="PY" localSheetId="2">#REF!</definedName>
    <definedName name="PY" localSheetId="7">#REF!</definedName>
    <definedName name="PY" localSheetId="5">#REF!</definedName>
    <definedName name="PY">#REF!</definedName>
    <definedName name="RECO_rus">[2]Справочники_Analytics!$Q$4:$Q$29</definedName>
    <definedName name="RECOgr_rus">[2]Справочники_Analytics!$Q$4:$Q$5</definedName>
    <definedName name="RECOsales_rus">[1]Справочники_Analytics!$Q$31:$Q$38</definedName>
    <definedName name="SAPBEXdnldView" hidden="1">"XLS_E8Q40PIUHEQIRRZ0FRPS1CHTP"</definedName>
    <definedName name="SAPBEXhrIndnt" hidden="1">"Wide"</definedName>
    <definedName name="SAPBEXsysID" hidden="1">"BAP"</definedName>
    <definedName name="SAPsysID" hidden="1">"708C5W7SBKP804JT78WJ0JNKI"</definedName>
    <definedName name="SAPwbID" hidden="1">"ARS"</definedName>
    <definedName name="SHall_rus">[2]Справочники_Analytics!$I$4:$I$508</definedName>
    <definedName name="TI_rus">[2]Справочники_Analytics!$AA$4:$AA$14</definedName>
    <definedName name="TIME">[2]Справочники_Analytics!$AK$4:$AK$63</definedName>
    <definedName name="Type">[2]Контроли_Controls!$C$3:$C$7</definedName>
    <definedName name="vars" localSheetId="2">#REF!</definedName>
    <definedName name="vars" localSheetId="7">#REF!</definedName>
    <definedName name="vars">#REF!</definedName>
    <definedName name="VFR_rus">[2]Справочники_Analytics!$U$4:$U$5</definedName>
    <definedName name="we" localSheetId="2">#REF!</definedName>
    <definedName name="we" localSheetId="7">#REF!</definedName>
    <definedName name="we">#REF!</definedName>
    <definedName name="а">'[3]To hide'!$D$2</definedName>
    <definedName name="вв2456" localSheetId="2">#REF!</definedName>
    <definedName name="вв2456" localSheetId="7">#REF!</definedName>
    <definedName name="вв2456">#REF!</definedName>
    <definedName name="СВ2" localSheetId="2">#REF!</definedName>
    <definedName name="СВ2" localSheetId="7">#REF!</definedName>
    <definedName name="СВ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40" l="1"/>
  <c r="D27" i="40"/>
  <c r="C27" i="40"/>
  <c r="B27" i="40"/>
  <c r="F31" i="39"/>
  <c r="E182" i="23" l="1"/>
  <c r="E181" i="23"/>
  <c r="F51" i="20"/>
  <c r="E51" i="20"/>
  <c r="F13" i="16" l="1"/>
  <c r="B66" i="28"/>
  <c r="F44" i="23"/>
  <c r="E44" i="23"/>
  <c r="F68" i="25"/>
  <c r="F66" i="25"/>
  <c r="F65" i="25"/>
  <c r="F63" i="25"/>
  <c r="F57" i="25"/>
  <c r="F64" i="25" s="1"/>
  <c r="F12" i="25"/>
  <c r="E12" i="25"/>
  <c r="B33" i="39" l="1"/>
  <c r="D12" i="37"/>
</calcChain>
</file>

<file path=xl/sharedStrings.xml><?xml version="1.0" encoding="utf-8"?>
<sst xmlns="http://schemas.openxmlformats.org/spreadsheetml/2006/main" count="2663" uniqueCount="1535">
  <si>
    <t>Обучение</t>
  </si>
  <si>
    <t>Доля сотрудников, прошедших обучение по бизнес-этике и комплаенс, %</t>
  </si>
  <si>
    <t>Противодействие коррупции</t>
  </si>
  <si>
    <t>Подтвержденные случаи коррупции, шт.</t>
  </si>
  <si>
    <t>Доля членов руководящих органов, ознакомленных с политиками и методами противодействия коррупции, %</t>
  </si>
  <si>
    <t>N/A</t>
  </si>
  <si>
    <t>Доля сотрудников, ознакомленных с политиками и методами противодействия коррупции, %</t>
  </si>
  <si>
    <t>Комплаенс</t>
  </si>
  <si>
    <t>Сумма денежных штрафов за несоблюдение законодательных и/или нормативных требований в социальной и экономической сферах, млн руб.</t>
  </si>
  <si>
    <t>0,1</t>
  </si>
  <si>
    <t>Подтвержденные случаи дискриминации, шт.</t>
  </si>
  <si>
    <t>Правовые действия в отношении компании в связи с ограничением конкуренции или нарушением антимонопольного законодательства, шт.</t>
  </si>
  <si>
    <t>Горячая линия</t>
  </si>
  <si>
    <t>Общее количество обращений, шт.</t>
  </si>
  <si>
    <t>Доля ответов на поступившие обращения, %</t>
  </si>
  <si>
    <t>Горячая линия - обращения по темам</t>
  </si>
  <si>
    <t>Невыплата заработной платы подрядчиками работникам</t>
  </si>
  <si>
    <t>Запрос на консультацию</t>
  </si>
  <si>
    <t>Нарушение трудового законодательства</t>
  </si>
  <si>
    <t>Конфликт интересов</t>
  </si>
  <si>
    <t>Неэтичное поведение</t>
  </si>
  <si>
    <t>Злоупотребление служебным положением</t>
  </si>
  <si>
    <t>Нарушение социально-бытовых условий</t>
  </si>
  <si>
    <t>Нарушение тендерных процедур</t>
  </si>
  <si>
    <t>Мошенничество</t>
  </si>
  <si>
    <t>Невыплата бонусов, премии и другого вознаграждения</t>
  </si>
  <si>
    <t>Нарушение режима ОТ и ПБ</t>
  </si>
  <si>
    <t>Доля работников, замещающих должности с высоким коррупционным риском, %</t>
  </si>
  <si>
    <t>Наложенные на организацию штрафы и меры ответственности в связи с нарушением трудового законодательства и иных актов, содержащих нормы трудового права, млн руб.</t>
  </si>
  <si>
    <t>Доля вопросов, направленных по каналам подачи и рассмотрения обращений, связанных с нарушением норм трудового права, %</t>
  </si>
  <si>
    <t>Количество поданных заявок на получение патентов на изобретения, шт.</t>
  </si>
  <si>
    <t>Количество действующих патентов, шт.</t>
  </si>
  <si>
    <t>Количество патентов в общем патентном портфеле, шт.</t>
  </si>
  <si>
    <t>Патентный портфель</t>
  </si>
  <si>
    <t>Объем инвестиций в проекты в области устойчивого развития</t>
  </si>
  <si>
    <t>Показатель</t>
  </si>
  <si>
    <t>Ямало-Ненецкий автономный округ</t>
  </si>
  <si>
    <t>Ханты-Мансийский автономный округ - Югра</t>
  </si>
  <si>
    <t>Тюменская область</t>
  </si>
  <si>
    <t>Томская область</t>
  </si>
  <si>
    <t>Тверская область</t>
  </si>
  <si>
    <t>Самарская область</t>
  </si>
  <si>
    <t>Республика Татарстан</t>
  </si>
  <si>
    <t>Республика Башкортостан</t>
  </si>
  <si>
    <t>Пермский край</t>
  </si>
  <si>
    <t>Нижегородская область</t>
  </si>
  <si>
    <t>Московская область</t>
  </si>
  <si>
    <t>Москва</t>
  </si>
  <si>
    <t>Красноярский край</t>
  </si>
  <si>
    <t>Краснодарский край</t>
  </si>
  <si>
    <t>Воронежская область</t>
  </si>
  <si>
    <t>Значение базового года</t>
  </si>
  <si>
    <t>Удельные выбросы парниковых газов по сегментам</t>
  </si>
  <si>
    <t>Фактическое значение на 2024 год</t>
  </si>
  <si>
    <t>Цель</t>
  </si>
  <si>
    <t>-</t>
  </si>
  <si>
    <t>Олефины и полиолефины</t>
  </si>
  <si>
    <t xml:space="preserve"> </t>
  </si>
  <si>
    <t>Прогнозные заявления</t>
  </si>
  <si>
    <t>Отчетность за предыдущие годы</t>
  </si>
  <si>
    <t>Границы справочника</t>
  </si>
  <si>
    <t>Отчетный период</t>
  </si>
  <si>
    <t>Справочник по устойчивому развитию СИБУРа</t>
  </si>
  <si>
    <t>Экономика замкнутого цикла</t>
  </si>
  <si>
    <t>ХПК</t>
  </si>
  <si>
    <t>Охрана труда и промышленная безопасность</t>
  </si>
  <si>
    <t>Контактная информация</t>
  </si>
  <si>
    <t>Таблица показателей SASB</t>
  </si>
  <si>
    <t>Таблица показателей GRI</t>
  </si>
  <si>
    <t>ДОПОЛНИТЕЛЬНАЯ ИНФОРМАЦИЯ</t>
  </si>
  <si>
    <t>Состав комитетов совета директоров</t>
  </si>
  <si>
    <t>Состав совета директоров</t>
  </si>
  <si>
    <t>СТРУКТУРА КОРПОРАТИВНОГО УПРАВЛЕНИЯ</t>
  </si>
  <si>
    <t>Расходы на социальные программы</t>
  </si>
  <si>
    <t>ВКЛАД В РАЗВИТИЕ МЕСТНЫХ СООБЩЕСТВ</t>
  </si>
  <si>
    <t>Здоровье и безопасность (сотрудники строительных подрядных организаций)</t>
  </si>
  <si>
    <t>Здоровье и безопасность (подрядчики)</t>
  </si>
  <si>
    <t>Несчастные случаи среди подрядчиков (подрядчики+строительные подрядчики)</t>
  </si>
  <si>
    <t>Здоровье и безопасность (сотрудники)</t>
  </si>
  <si>
    <t xml:space="preserve">Поведенческие аудиты безопасности (ПАБ) </t>
  </si>
  <si>
    <t>Аварии и инциденты (сотрудники+подрядчики+строительные подрядчики)</t>
  </si>
  <si>
    <t>Инвестиции на мероприятия по охране труда</t>
  </si>
  <si>
    <t>ОХРАНА ТРУДА И ПРОМЫШЛЕННАЯ БЕЗОПАСНОСТЬ</t>
  </si>
  <si>
    <t>Социальное партнерство</t>
  </si>
  <si>
    <t>Отпуск по уходу за ребенком</t>
  </si>
  <si>
    <t>Количество обучения, пройденного сотрудниками</t>
  </si>
  <si>
    <t>Оплата труда</t>
  </si>
  <si>
    <t>Текучесть кадров</t>
  </si>
  <si>
    <t>Структура персонала в разбивке по должности и возрасту</t>
  </si>
  <si>
    <t>Структура персонала в разбивке по должности и полу</t>
  </si>
  <si>
    <t>Структура персонала в разбивке по договору о найме и полу</t>
  </si>
  <si>
    <t>Структура персонала в разбивке по возрасту и полу</t>
  </si>
  <si>
    <t>Структура персонала в разбивке по полу</t>
  </si>
  <si>
    <t>Структура персонала в разбивке по направлениям бизнеса</t>
  </si>
  <si>
    <t>ПЕРСОНАЛ</t>
  </si>
  <si>
    <t>Сохранение биоразнообразия</t>
  </si>
  <si>
    <t>Управление отходами</t>
  </si>
  <si>
    <t>Водопотребление и сбросы сточных вод</t>
  </si>
  <si>
    <t>Выбросы загрязняющих веществ в атмосферу</t>
  </si>
  <si>
    <t>Подход к управлению в области ООС</t>
  </si>
  <si>
    <t>ОХРАНА ОКРУЖАЮЩЕЙ СРЕДЫ</t>
  </si>
  <si>
    <t>Топливо</t>
  </si>
  <si>
    <t>Тепловая энергия</t>
  </si>
  <si>
    <t>Электроэнергия</t>
  </si>
  <si>
    <t>Энергоемкость на тонну продукции по сегментам</t>
  </si>
  <si>
    <t>Общее потребление энергии</t>
  </si>
  <si>
    <t>Потребление энергии из возобновляемых источников</t>
  </si>
  <si>
    <t>Экономический эффект от проведения энергосберегающих мероприятий</t>
  </si>
  <si>
    <t>Валовые выбросы парниковых газов</t>
  </si>
  <si>
    <t>Объем выбросов, предотвращенных в результате предпринятых СИБУРом мер</t>
  </si>
  <si>
    <t>Показатели перехода к экономике замкнутого цикла</t>
  </si>
  <si>
    <t>УСТОЙЧИВЫЙ ПРОДУКТОВЫЙ ПОРТФЕЛЬ</t>
  </si>
  <si>
    <t>Учет рекомендаций внешних инициатив</t>
  </si>
  <si>
    <t>Количество площадок, сертифицированных по стандартам</t>
  </si>
  <si>
    <t>УПРАВЛЕНИЕ УСТОЙЧИВЫМ РАЗВИТИЕМ</t>
  </si>
  <si>
    <t>Взаимодействие с поставщиками</t>
  </si>
  <si>
    <t>ЦЕПОЧКА ПОСТАВОК</t>
  </si>
  <si>
    <t>Корпоративные отчеты и другие документы</t>
  </si>
  <si>
    <t>Корпоративные политики</t>
  </si>
  <si>
    <t>Глоссарий</t>
  </si>
  <si>
    <t xml:space="preserve">                    Справочник по устойчивому развитию СИБУРа</t>
  </si>
  <si>
    <t>Доля закупок вторичных материальных ресурсов в общем объеме закупок, %</t>
  </si>
  <si>
    <t>Доля закупок товаров, работ, услуг у субъектов малого и среднего предпринимательства в общем объеме закупок у российских организаций, %</t>
  </si>
  <si>
    <t>Доля ключевых поставщиков, оцененных по критериям устойчивого развития, %</t>
  </si>
  <si>
    <t>Количество аудитов поставщиков, шт.</t>
  </si>
  <si>
    <t>Доля закупок у местных поставщиков, %</t>
  </si>
  <si>
    <t>Объем инвестиций в R&amp;D-проекты, направленные на переработку полимерных отходов и вовлечение возобновляемых источников сырья, млн руб.</t>
  </si>
  <si>
    <t>Объем производства низкоуглеродных (зеленых) продуктов, тыс. т.</t>
  </si>
  <si>
    <t>Доля производства ПЭТФ с содержанием вторичной гранулы от общего объема производства ПЭТФ, %</t>
  </si>
  <si>
    <t>Объем полимерных отходов, вовлеченных в переработку в рамках собственных инвестиционных проектов и проектов с партнерами, тыс. т.</t>
  </si>
  <si>
    <t xml:space="preserve">Показатели перехода к экономике замкнутого цикла </t>
  </si>
  <si>
    <t>Общая площадь озелененных территорий, га</t>
  </si>
  <si>
    <t>Площадь лесовосстановительных работ, га</t>
  </si>
  <si>
    <t>Масштаб территорий, подвергнутых воздействию (рекультивации), га</t>
  </si>
  <si>
    <t>Землепользование и сохранение биоразнообразия</t>
  </si>
  <si>
    <t>V класс</t>
  </si>
  <si>
    <t>IV класс</t>
  </si>
  <si>
    <t>III класс</t>
  </si>
  <si>
    <t>II класс</t>
  </si>
  <si>
    <t>I класс</t>
  </si>
  <si>
    <t xml:space="preserve">Доля отходов, направленных на захоронение, %, включая: </t>
  </si>
  <si>
    <t>Доля утилизированных и повторно использованных отходов в общем объеме образования отходов, %</t>
  </si>
  <si>
    <t>Удельное образование отходов, кг/т</t>
  </si>
  <si>
    <t>Наличие отходов на конец года</t>
  </si>
  <si>
    <t>Размещение отходов на эксплуатируемых объектах</t>
  </si>
  <si>
    <t>Хранение отходов на эксплуатируемых объектах</t>
  </si>
  <si>
    <t>Передано отходов сторонним организациям на захоронение</t>
  </si>
  <si>
    <t>Передано отходов сторонним организациям на обезвреживание</t>
  </si>
  <si>
    <t>Передано отходов сторонним организациям на утилизацию</t>
  </si>
  <si>
    <t>Утилизировано отходов</t>
  </si>
  <si>
    <t>Передано ТКО региональному оператору</t>
  </si>
  <si>
    <t>Обезврежено отходов</t>
  </si>
  <si>
    <t>Поступление отходов от других субъектов</t>
  </si>
  <si>
    <t>Наличие отходов на начало года</t>
  </si>
  <si>
    <t>Образование за год, включая:</t>
  </si>
  <si>
    <t>Управление отходами, т</t>
  </si>
  <si>
    <t>8 635,63 </t>
  </si>
  <si>
    <t>из них нормативно-очищенные</t>
  </si>
  <si>
    <t>3 936,76 </t>
  </si>
  <si>
    <t>из них нормативно-чистые (без очистки)</t>
  </si>
  <si>
    <t>398,49 </t>
  </si>
  <si>
    <t>из них недостаточно очищенные</t>
  </si>
  <si>
    <t>11 306,05 </t>
  </si>
  <si>
    <t>из них загрязненные без очистки</t>
  </si>
  <si>
    <t>24276,93 </t>
  </si>
  <si>
    <t>Передача в сторонние организации всего</t>
  </si>
  <si>
    <t>57 030,11</t>
  </si>
  <si>
    <t>2 341,32</t>
  </si>
  <si>
    <t>0 </t>
  </si>
  <si>
    <t>81645,35 </t>
  </si>
  <si>
    <t>В поверхностные водные объекты</t>
  </si>
  <si>
    <t xml:space="preserve">Объем сбросов загрязненных сточных вод в водные объекты (загрязненных, нормативно чистых, нормативно очищенных) и/или переданных загрязненных стоков на очистку другим предприятиям  </t>
  </si>
  <si>
    <t>другие вещества</t>
  </si>
  <si>
    <t>нефть и нефтепродукты</t>
  </si>
  <si>
    <t>азотные соединения</t>
  </si>
  <si>
    <t>фосфористые соединения</t>
  </si>
  <si>
    <t>БПК</t>
  </si>
  <si>
    <t>Перечень приоритетных потенциально опасных веществ, содержащихся в сбросах сточных вод:</t>
  </si>
  <si>
    <t>Водопотребление и сбросы сточных вод, т</t>
  </si>
  <si>
    <t>Удельное водопотребление, куб. м/т</t>
  </si>
  <si>
    <t>Объем оборотного и повторнопоследовательного водоснабжения, %</t>
  </si>
  <si>
    <t>Общее водопотребление</t>
  </si>
  <si>
    <t>водоотведение в сторонние организации, включая стоки абонентов</t>
  </si>
  <si>
    <t>водоотведение в поверхностные водоемы и на рельеф, включая стоки абонентов</t>
  </si>
  <si>
    <t>Общее водоотведение, включая:</t>
  </si>
  <si>
    <t>вода, представленная третьими лицами</t>
  </si>
  <si>
    <t>подземные воды</t>
  </si>
  <si>
    <t>поверхностные воды</t>
  </si>
  <si>
    <t>Общий водозабор, включая:</t>
  </si>
  <si>
    <t>Водопотребление и сбросы сточных вод, тыс. мᶾ (Мл)</t>
  </si>
  <si>
    <t>твердые частицы (ТЧ)</t>
  </si>
  <si>
    <t>другие</t>
  </si>
  <si>
    <t>опасные загрязнители атмосферы</t>
  </si>
  <si>
    <r>
      <t>SO</t>
    </r>
    <r>
      <rPr>
        <i/>
        <vertAlign val="subscript"/>
        <sz val="10"/>
        <color rgb="FF000000"/>
        <rFont val="Arial"/>
        <family val="2"/>
        <charset val="204"/>
      </rPr>
      <t>2</t>
    </r>
  </si>
  <si>
    <t>NOₓ</t>
  </si>
  <si>
    <t>летучие органические соединения (ЛОС)</t>
  </si>
  <si>
    <t>Суммарные выбросы загрязняющих веществ, включая:</t>
  </si>
  <si>
    <t>Выбросы загрязняющих веществ в атмосферу, тыс. т</t>
  </si>
  <si>
    <t>Число экологически-значимых инцидентов (в т.ч. в результате техногенных катастроф и материализовавшихся климатических рисков)</t>
  </si>
  <si>
    <t>Индекс воздействия на окружающую среду (ИВОС), %</t>
  </si>
  <si>
    <t>Штрафы за случаи несоблюдения нормативных правовых актов в предыдущие отчетные периоды</t>
  </si>
  <si>
    <t>Штрафы за случаи несоблюдения нормативных правовых актов в текущем отчетном периоде</t>
  </si>
  <si>
    <t>Плата за негативное воздействие на окружающую среду по основным статьям</t>
  </si>
  <si>
    <t>на другие направления деятельности в сфере охраны окружающей среды</t>
  </si>
  <si>
    <t>на защиту и экологическую реабилитацию земель, поверхностных и подземных водных объектов</t>
  </si>
  <si>
    <t>на обращение с отходами</t>
  </si>
  <si>
    <t>на обращение со сточными водами</t>
  </si>
  <si>
    <t>на охрану атмосферного воздуха и предотвращение изменения климата</t>
  </si>
  <si>
    <t>Инвестиции в основной капитал, направленные на охрану окружающей среды и рациональное использование природных ресурсов, всего, в том числе:</t>
  </si>
  <si>
    <t>на обеспечение радиационной безопасности окружающей среды</t>
  </si>
  <si>
    <t>на защиту окружающей среды от шумового, вибрационного и других видов физического воздействия</t>
  </si>
  <si>
    <t>на охрану и рациональное использование земель, реабилитацию земель</t>
  </si>
  <si>
    <t>на сохранение биоразнообразия и природных территорий</t>
  </si>
  <si>
    <t>на сбор и очистку сточных вод</t>
  </si>
  <si>
    <t>Затраты на деятельность по охране окружающей среды, всего, в том числе:</t>
  </si>
  <si>
    <t>Подход к управлению в области ООС, млн руб.</t>
  </si>
  <si>
    <t>Доля утилизированных отходов в общем объем образованных за год отходов, %</t>
  </si>
  <si>
    <t>Утилизировано отходов, всего, тыс. т</t>
  </si>
  <si>
    <t>Доля обезвреженных отходов в общем объем образованных за год отходов, %</t>
  </si>
  <si>
    <t>Обезврежено отходов, всего, тыс. т</t>
  </si>
  <si>
    <t>Образование за год, всего, тыс. т, включая:</t>
  </si>
  <si>
    <t>Доля оборотного водоснабжения, %</t>
  </si>
  <si>
    <t>Удельный водозабор, мᶾ/ т продукции</t>
  </si>
  <si>
    <t>Общий водозабор (фактическое количество воды, забранной оцениваемым лицом из поверхностных и подземных источников, а также из системы центрального водоснабжения), тыс. мᶾ (Мл)</t>
  </si>
  <si>
    <t>Удельные выбросы загрязняющих веществ, кг/т</t>
  </si>
  <si>
    <t>SOₓ</t>
  </si>
  <si>
    <t>Суммарные выбросы загрязняющих веществ, тыс. т, включая:</t>
  </si>
  <si>
    <t>мужчины</t>
  </si>
  <si>
    <t>женщины</t>
  </si>
  <si>
    <t>Уровень удержания сотрудников, ушедших в отпуск по уходу за ребенком, в том числе</t>
  </si>
  <si>
    <t>Уровень возврата к работе сотрудников, ушедших в отпуск по уходу за ребенком, в том числе</t>
  </si>
  <si>
    <t>Отпуск по уходу за ребенком, %</t>
  </si>
  <si>
    <t>Общее количество сотрудников, которые должны были вернуться на работу в отчетном 
периоде после окончания отпуска по уходу за ребенком, в том числе</t>
  </si>
  <si>
    <t>Общее количество сотрудников, которые вернулись на работу после окончания отпуска по уходу за ребенком и продолжающие работать спустя 12 месяцев после возвращения на работу в отчетном периоде, в том числе</t>
  </si>
  <si>
    <t>Общее количество сотрудников, которые вернулись на работу в отчетном периоде после окончания отпуска по уходу за ребенком, в том числе</t>
  </si>
  <si>
    <t>Общее количество сотрудников, ушедших в отпуск по уходу за ребенком в отчетном периоде, в том числе</t>
  </si>
  <si>
    <t>Отпуск по уходу за ребенком, чел.</t>
  </si>
  <si>
    <t>Производительность труда, млн руб./чел.</t>
  </si>
  <si>
    <t>Производительность труда</t>
  </si>
  <si>
    <t>Соотношение фонда премирования среди мужчин и женщин (женщины к мужчинам)</t>
  </si>
  <si>
    <t>Доля сотрудников, получивших премирование по итогам года, %</t>
  </si>
  <si>
    <t>Коэффициент индексации заработной платы, %</t>
  </si>
  <si>
    <t>Доля сотрудников, заработная плата которых индексировалась, %</t>
  </si>
  <si>
    <t>Количество пересмотров (индексаций) заработной платы с учетом инфляции, шт.</t>
  </si>
  <si>
    <t>Индексация заработной платы и премирование</t>
  </si>
  <si>
    <t>Средняя заработная плата по регионам, руб.</t>
  </si>
  <si>
    <t>Отношение средней заработной платы к МРОТ</t>
  </si>
  <si>
    <t>специалисты и рабочие</t>
  </si>
  <si>
    <t>руководители</t>
  </si>
  <si>
    <t>Отношение базовой ставки заработной платы женщин к базовой ставке мужчин</t>
  </si>
  <si>
    <t>Оплата труда, %</t>
  </si>
  <si>
    <t>Рабочие</t>
  </si>
  <si>
    <t>Специалисты</t>
  </si>
  <si>
    <t>В разбивке по должности:</t>
  </si>
  <si>
    <t>старше 50 лет</t>
  </si>
  <si>
    <t>30-50 лет</t>
  </si>
  <si>
    <t>до 30 лет</t>
  </si>
  <si>
    <t>В разбивке по возрастным группам:</t>
  </si>
  <si>
    <t>В разбивке по полу:</t>
  </si>
  <si>
    <t>Оплата труда, руб.</t>
  </si>
  <si>
    <t>Расходы на социальные программы и льготы, млн руб.</t>
  </si>
  <si>
    <t>Расходы на оплату труда, млн руб.</t>
  </si>
  <si>
    <t>рабочие</t>
  </si>
  <si>
    <t>специалисты</t>
  </si>
  <si>
    <t xml:space="preserve">рукоководители </t>
  </si>
  <si>
    <t>В разбивке по возрасту</t>
  </si>
  <si>
    <t>В разбивке по полу</t>
  </si>
  <si>
    <t>Общее количество уволенных сотрудников</t>
  </si>
  <si>
    <t>Общее количество новых сотрудников</t>
  </si>
  <si>
    <t>Текучесть кадров, чел.</t>
  </si>
  <si>
    <t>Общий уровень текучести кадров</t>
  </si>
  <si>
    <t>Текучесть кадров, %</t>
  </si>
  <si>
    <t>Прочие (логистика, маркетинг, административные функции)</t>
  </si>
  <si>
    <t>Пластики, эластомеры и промежуточная продукция</t>
  </si>
  <si>
    <t>Топливно-сырьевое направление</t>
  </si>
  <si>
    <t>Рабочие, в том числе</t>
  </si>
  <si>
    <t>Специалисты, в том числе</t>
  </si>
  <si>
    <t>Руководители, в том числе</t>
  </si>
  <si>
    <t>Структура персонала в разбивке по должности и возрасту, чел.</t>
  </si>
  <si>
    <t>Структура персонала в разбивке по должности и полу, чел.</t>
  </si>
  <si>
    <t>Трудовой контракт на неполный рабочий день, 
в том числе</t>
  </si>
  <si>
    <t>Трудовой контракт на полный рабочий день, 
в том числе</t>
  </si>
  <si>
    <t>Срочный трудовой контракт, в том числе</t>
  </si>
  <si>
    <t>Бессрочный трудовой контракт, в том числе</t>
  </si>
  <si>
    <t>Структура персонала в разбивке по договору о найме и полу, чел.</t>
  </si>
  <si>
    <t>Доля сотрудников с инвалидностью, %</t>
  </si>
  <si>
    <t>Численность сотрудников с инвалидностью, чел.</t>
  </si>
  <si>
    <t>Доля сотрудников с инвалидностью</t>
  </si>
  <si>
    <t xml:space="preserve">Доля сотрудников, являющихся пенсионерами,% </t>
  </si>
  <si>
    <t>Численность пенсионеров, чел.</t>
  </si>
  <si>
    <t xml:space="preserve">Доля сотрудников, являющихся пенсионерами </t>
  </si>
  <si>
    <t>Старше 50 лет, в том числе</t>
  </si>
  <si>
    <t>30-50 лет, в том числе</t>
  </si>
  <si>
    <t>До 30 лет, в том числе</t>
  </si>
  <si>
    <t>Структура персонала в разбивке по возрасту и полу, чел.</t>
  </si>
  <si>
    <t>Женщины</t>
  </si>
  <si>
    <t>Мужчины</t>
  </si>
  <si>
    <t>Структура персонала в разбивке по полу, %</t>
  </si>
  <si>
    <t>Структура персонала в разбивке по направлениям бизнеса, %</t>
  </si>
  <si>
    <t>Среднесписочная численность персонала</t>
  </si>
  <si>
    <t>Численность персонала</t>
  </si>
  <si>
    <t>Численность персонала, чел.</t>
  </si>
  <si>
    <t>Количество студентов, прошедших практику/стажировку в компании</t>
  </si>
  <si>
    <t>Доля сотрудников, участвовавших в тренингах по безопасности, %</t>
  </si>
  <si>
    <t>Внешнее обучение в специализированных учебных центрах, чел.</t>
  </si>
  <si>
    <t>Корпоративные программы обучения по ОТиПБ, чел.</t>
  </si>
  <si>
    <t>Обучение и проверка знаний внутренними структурами, чел.</t>
  </si>
  <si>
    <t>Всего, чел.</t>
  </si>
  <si>
    <t>Количество сотрудников, прошедших обучение в области охраны и безопасности труда</t>
  </si>
  <si>
    <t>Обучение по ОТиПБ</t>
  </si>
  <si>
    <t>Доля сотрудников, посещающих организованные/профинансированные компанией программы дополнительного образования хотя бы раз в год,%</t>
  </si>
  <si>
    <t>Общее количество сотрудников, прошедших обучение, чел.</t>
  </si>
  <si>
    <t>руководители, специалисты и служащие</t>
  </si>
  <si>
    <t>управленческое звено</t>
  </si>
  <si>
    <t>В разбивке по должности</t>
  </si>
  <si>
    <t>Среднее количество часов обучения в год на одного сотрудника</t>
  </si>
  <si>
    <t>Общее количество обучения</t>
  </si>
  <si>
    <t>Количество обучения, пройденного сотрудниками, час</t>
  </si>
  <si>
    <t>Расходы организации на собственную образовательную инфраструктуру, млн руб.</t>
  </si>
  <si>
    <t>Расходы на обучение, млн руб.</t>
  </si>
  <si>
    <t>Количество сотрудников, прошедших СОУТ</t>
  </si>
  <si>
    <t>Количество рабочих мест, по которым проведена СОУТ</t>
  </si>
  <si>
    <t>Специальная оценка условий труда (СОУТ)</t>
  </si>
  <si>
    <t>LTIFR (коэффициент частоты травм с потерей рабочего времени), ед. на 1 млн часов</t>
  </si>
  <si>
    <t>TRIR (коэффициент зарегистрированных происшествий), ед. на 1 млн часов</t>
  </si>
  <si>
    <t>FAR (общий коэффициент травматизма со смертельным исходом), ед. на 1 млн часов</t>
  </si>
  <si>
    <t xml:space="preserve">TRI (общее количество зарегистрированных случаев травмирования на производстве), шт. </t>
  </si>
  <si>
    <t>MTC (количество пострадавших с оказанием медицинской помощи без потери трудоспособности (микротравмы)), чел.</t>
  </si>
  <si>
    <t>RWC (количество пострадавших с временным ограничением трудоспособности (перевод на легкий труд без потери трудоспособности)), чел.</t>
  </si>
  <si>
    <t>LTI (количество пострадавших с временной потерей трудоспособности по причине несчастных случаев на производстве при выполнении работ), чел.</t>
  </si>
  <si>
    <t>в том числе с легкой степенью тяжести, чел.</t>
  </si>
  <si>
    <t>в том числе с тяжелой степенью тяжести, чел.</t>
  </si>
  <si>
    <t>в том числе со смертельным исходом, чел.</t>
  </si>
  <si>
    <t>Количество пострадавших от несчастных случаев, чел.</t>
  </si>
  <si>
    <t>Общее количество несчастных случаев на производстве, шт.</t>
  </si>
  <si>
    <t>TRI (общее количество зарегистрированных случаев травмирования на производстве), шт.</t>
  </si>
  <si>
    <t>Общее количество несчастных случаев, шт.</t>
  </si>
  <si>
    <t xml:space="preserve">Коэффициент частоты травм с временной потерей трудоспособности в областях, не связанных с производством: количество травм с временной потерей трудоспособности в областях, не связанных с производством / количество отработанных часов х 1 000 000 человеко-часов. </t>
  </si>
  <si>
    <t xml:space="preserve">Коэффициент частоты несчастных случаев в областях, не связанных с производством: количество несчастных случаев в областях, не связанных с производством / количество отработанных часов х 1 000 000 человеко-часов. </t>
  </si>
  <si>
    <t xml:space="preserve">Коэффициент тяжелого травматизма в областях, не связанных с производством: количество тяжелого травматизма в областях, не связанных с производством / количество отработанных часов х 1 000 000 человеко-часов. </t>
  </si>
  <si>
    <t xml:space="preserve">Коэффициент смертельного травматизма в областях, не связанных с производством: количество смертельного травматизма в областях, не связанных с производством  / количество отработанных часов х 1 000 000 человеко-часов. </t>
  </si>
  <si>
    <t>Показатели мелкого травматизма в областях, не связанных с производством (легкие несчастные случаи), шт.</t>
  </si>
  <si>
    <t>Показатели мелкого травматизма на производстве (легкие несчастные случаи), шт.</t>
  </si>
  <si>
    <t>Суммарное отработанное рабочее время</t>
  </si>
  <si>
    <t>Суммарное рабочее время, потерянное в результате производственных травм, часы</t>
  </si>
  <si>
    <t>Число нарушений требований производственной безопасности подрядными организациями, которые были выявлены в рамках ПАБ и потребовали инициирования претензионной работы</t>
  </si>
  <si>
    <t>Число ПАБ с работниками подрядных организаций, в ходе которых были выявлены опасные ситуации</t>
  </si>
  <si>
    <t>Число ПАБ с работниками подрядных организаций</t>
  </si>
  <si>
    <t>Число ПАБ с работниками компании</t>
  </si>
  <si>
    <t>Сумма административных штрафов, наложенных на юридическое лицо, тыс. руб.</t>
  </si>
  <si>
    <t>Число административных штрафов, наложенных наюридическое лицо, шт.</t>
  </si>
  <si>
    <t>Сумма административных штрафов, наложенных на должностных лиц, тыс. руб.</t>
  </si>
  <si>
    <t>Число административных штрафов, наложенных на должностных лиц, шт.</t>
  </si>
  <si>
    <t>Число нарушений, непосредственно связанных с угрозой жизни и здоровью работников предприятий, шт.</t>
  </si>
  <si>
    <t>Число пунктов
предписаний (с учетом ранее
выданных), шт.</t>
  </si>
  <si>
    <t>Число выданных предписаний, шт.</t>
  </si>
  <si>
    <t>Аудиты в области ОТ и ПБ (Проверки контрольно-надзорных органов)</t>
  </si>
  <si>
    <t>Индекс аварийности уровня ИА-2</t>
  </si>
  <si>
    <t>Индекс аварийности уровня ИА-1</t>
  </si>
  <si>
    <t>Уровень 2</t>
  </si>
  <si>
    <t>Уровень 1</t>
  </si>
  <si>
    <t>Распределение происшествий (включая аварии, инциденты и потенциально-опасные происшествия), которые учитываются при расчете показателей PSER (индексов аварийности)</t>
  </si>
  <si>
    <t>Количество инцидентов, шт.</t>
  </si>
  <si>
    <t>Количество аварий, шт.</t>
  </si>
  <si>
    <t>Опасные производственные объекты, шт.</t>
  </si>
  <si>
    <t>Израсходовано средств на мероприятия по улучшению условий по охране труда в расчете на 1 сотрудника, тыс. руб.</t>
  </si>
  <si>
    <t>в том числе инвестиции в рамках Целевой производственной программы по доведению объектов СИБУРа до требований норм и правил в области промышленной безопасности</t>
  </si>
  <si>
    <t>в том числе мероприятия по охране труда</t>
  </si>
  <si>
    <t xml:space="preserve">Общий размер инвестиций </t>
  </si>
  <si>
    <t>Инвестиции на мероприятия по охране труда, млн руб.</t>
  </si>
  <si>
    <t>Исполнительный директор</t>
  </si>
  <si>
    <t>Неисполнительный директор</t>
  </si>
  <si>
    <t>Независимый директор/Председатель Комитета по устойчивому развитию</t>
  </si>
  <si>
    <t>Независимый директор/Председатель Комитета по кадрам и вознаграждениям</t>
  </si>
  <si>
    <t>Независимый директор/Председатель Комитета по аудиту</t>
  </si>
  <si>
    <t>Комитет по устойчивому развитию</t>
  </si>
  <si>
    <t>Комитет по кадрам и вознаграждениям</t>
  </si>
  <si>
    <t>Комитет по стратегии и инвестициям</t>
  </si>
  <si>
    <t>Комитет по аудиту</t>
  </si>
  <si>
    <t>Заочные</t>
  </si>
  <si>
    <t>Очные</t>
  </si>
  <si>
    <t>Всего</t>
  </si>
  <si>
    <t>Посещаемость заседаний комитетов Совета директоров</t>
  </si>
  <si>
    <t>Посещаемость заседаний Совета директоров</t>
  </si>
  <si>
    <t>Участие в заседаниях Совета директоров и комитетов Совета директоров в 2024 году</t>
  </si>
  <si>
    <t>Всего членов правления, в том числе</t>
  </si>
  <si>
    <t>Состав правления, чел.</t>
  </si>
  <si>
    <t>количество заседаний</t>
  </si>
  <si>
    <t>да</t>
  </si>
  <si>
    <t>нет</t>
  </si>
  <si>
    <t>председатель комитета - независимый директор</t>
  </si>
  <si>
    <t>доля независимых директоров в составе комитета</t>
  </si>
  <si>
    <t>независимые директора</t>
  </si>
  <si>
    <t>всего директоров, в том числе</t>
  </si>
  <si>
    <t>Состав комитетов совета директоров, чел.</t>
  </si>
  <si>
    <t>*В эту группу включены директора в возрасте от 36 до 55 лет, поскольку таким образом велся учет в компании в 2022 году.</t>
  </si>
  <si>
    <t>&gt;50 лет</t>
  </si>
  <si>
    <t>5*</t>
  </si>
  <si>
    <t>&lt;30 лет</t>
  </si>
  <si>
    <t>Возрастное разнообразие</t>
  </si>
  <si>
    <t>доля женщин</t>
  </si>
  <si>
    <t>Гендерное разнообразие</t>
  </si>
  <si>
    <t>исполнительные директора</t>
  </si>
  <si>
    <t>неисполнительные директора</t>
  </si>
  <si>
    <t>доля независимых директоров</t>
  </si>
  <si>
    <t>Всего директоров, в том числе</t>
  </si>
  <si>
    <t>Состав совета директоров, чел.</t>
  </si>
  <si>
    <t>Политика в области многообразия и инклюзивности ООО «СИБУР» и предприятий ПАО «СИБУР ХОЛДИНГ»</t>
  </si>
  <si>
    <t>МНОГООБРАЗИЕ И ИНКЛЮЗИВНОСТЬ</t>
  </si>
  <si>
    <t>Кодекс деловой этики контрагента</t>
  </si>
  <si>
    <t>Антикоррупционная политика</t>
  </si>
  <si>
    <t>Политика в области прав человека</t>
  </si>
  <si>
    <t>Политика в области комплаенс</t>
  </si>
  <si>
    <t>Кодекс корпоративной этики</t>
  </si>
  <si>
    <t>КОРПОРАТИВНАЯ ЭТИКА И КОМПЛАЕНС</t>
  </si>
  <si>
    <t>Политика интегрированной системы менеджмента ООО «СИБУР» и предприятий ПАО «СИБУР Холдинг» (в области охраны труда и окружающей среды, промышленной безопасности и качества)</t>
  </si>
  <si>
    <t>ИНТЕГРИРОВАННАЯ СИСТЕМА МЕНЕДЖМЕНТА</t>
  </si>
  <si>
    <t>Меморандум по взаимодействию с местными сообществами</t>
  </si>
  <si>
    <t>Политика в области социальных инвестиций</t>
  </si>
  <si>
    <t>РАЗВИТИЕ МЕСТНЫХ СООБЩЕСТВ</t>
  </si>
  <si>
    <t>Политика в области экономики замкнутого цикла и снижения климатического воздействия ООО СИБУР и предприятий ПАО СИБУР Холдинг</t>
  </si>
  <si>
    <t>Политика в области проведения корпоративных мероприятий в контексте повестки устойчивого развития</t>
  </si>
  <si>
    <t>КОРПОРАТИВНЫЕ ПОЛИТИКИ</t>
  </si>
  <si>
    <t>В подразделениях компании указанные риски отсутствуют</t>
  </si>
  <si>
    <t>Подразделения и поставщики, у которых имеется существенный риск, связанный с использованием детского труда</t>
  </si>
  <si>
    <t>408-1</t>
  </si>
  <si>
    <t>GRI 408: Детский труд</t>
  </si>
  <si>
    <t>«Бизнес-этика и комплаенс»</t>
  </si>
  <si>
    <t xml:space="preserve">Взаимодействие с заинтересованными сторонами и управление вопросами налогообложения </t>
  </si>
  <si>
    <t>207-3</t>
  </si>
  <si>
    <t>Заверение в отношении опубликованных данных об исполнении налоговых обязательств компании неприменимо</t>
  </si>
  <si>
    <t>Управление налогообложением, система контроля и риск-менеджмент</t>
  </si>
  <si>
    <t>207-2</t>
  </si>
  <si>
    <t>Подход к налогообложению</t>
  </si>
  <si>
    <t>207-1</t>
  </si>
  <si>
    <t>GRI 207: Налогообложение</t>
  </si>
  <si>
    <t>Другие раскрываемые элементы отчетности GRI</t>
  </si>
  <si>
    <t>Количество судебных разбирательств с участием организации по ограничению конкуренции, практике применения антимонопольного законодательства</t>
  </si>
  <si>
    <t>206-1</t>
  </si>
  <si>
    <t>GRI 206: Действия организации по ограничению конкуренции</t>
  </si>
  <si>
    <t>«Управление в области устойчивого развития», «Бизнес-этика и комплаенс»</t>
  </si>
  <si>
    <t>Подход к управлению существенными темами</t>
  </si>
  <si>
    <t>GRI 3-3</t>
  </si>
  <si>
    <r>
      <t>Соблюдение законодательных требований</t>
    </r>
    <r>
      <rPr>
        <sz val="11"/>
        <color rgb="FF000000"/>
        <rFont val="Calibri"/>
        <family val="2"/>
        <charset val="204"/>
      </rPr>
      <t xml:space="preserve"> </t>
    </r>
  </si>
  <si>
    <t>«Управление в области устойчивого развития»</t>
  </si>
  <si>
    <t>Информационная безопасность</t>
  </si>
  <si>
    <r>
      <t>Цифровизация</t>
    </r>
    <r>
      <rPr>
        <sz val="11"/>
        <color rgb="FF000000"/>
        <rFont val="Calibri"/>
        <family val="2"/>
        <charset val="204"/>
      </rPr>
      <t xml:space="preserve"> </t>
    </r>
  </si>
  <si>
    <t>Финансовая помощь, полученная от государства</t>
  </si>
  <si>
    <t>201-4</t>
  </si>
  <si>
    <t>Созданная и распределенная прямая экономическая стоимость</t>
  </si>
  <si>
    <t>201-1</t>
  </si>
  <si>
    <t>GRI-201: Экономическая результативность (2016)</t>
  </si>
  <si>
    <t>Цепочка создания стоимости и экономические результаты деятельности</t>
  </si>
  <si>
    <t>В отчетном периоде не было зафиксировано подтвержденных случаев коррупции</t>
  </si>
  <si>
    <t>Подтвержденные случаи коррупции и принятые меры</t>
  </si>
  <si>
    <t>205-3</t>
  </si>
  <si>
    <t>Информирование о политике и методах противодействия коррупции и обучение им</t>
  </si>
  <si>
    <t>205-2</t>
  </si>
  <si>
    <t>Подразделения, в отношении которых проводилась оценка рисков, связанных с коррупцией</t>
  </si>
  <si>
    <t xml:space="preserve">205-1 </t>
  </si>
  <si>
    <t>GRI 205: Противодействие коррупции (2016)</t>
  </si>
  <si>
    <t>Деловая этика и противодействие коррупции</t>
  </si>
  <si>
    <t>«Управление в области устойчивого развития», «Система корпоративного управления», «Бизнес-этика и комплаенс», «Внутренний контроль и управление рисками»</t>
  </si>
  <si>
    <t>Корпоративное управление</t>
  </si>
  <si>
    <t>Неприменимо в компании</t>
  </si>
  <si>
    <t>«Устойчивый продуктовый портфель»</t>
  </si>
  <si>
    <t xml:space="preserve">Случаи несоблюдения требований в отношении информации о продуктах и услугах и маркировки </t>
  </si>
  <si>
    <t>417-2</t>
  </si>
  <si>
    <t>Подход подробно описан в Интегрированном годовом отчете за 2021 год</t>
  </si>
  <si>
    <t xml:space="preserve">Требования к информации о продуктах и услугах и к их маркировке </t>
  </si>
  <si>
    <t>417-1</t>
  </si>
  <si>
    <t>GRI 417: Маркетинг и маркировка</t>
  </si>
  <si>
    <t>В отчетном году не было выявлено случаев несоблюдения требований законодательства или требований добровольных кодексов, касающихся воздействия продукции и услуг на здоровье и безопасность</t>
  </si>
  <si>
    <t xml:space="preserve">Нарушения в области здоровья и безопасности, связанные с воздействием продукции и услуг </t>
  </si>
  <si>
    <t>416-2</t>
  </si>
  <si>
    <t>В части мер по обеспечению здоровья и безопасности на протяжении всего жизненного цикла продукта или услуги показатель раскрыт в соответствии с методологией стандарта GRI 416-1. Сбор количественных данных в отчетном периоде не организован</t>
  </si>
  <si>
    <t>Оценка воздействия на здоровье и безопасность по категориям товаров и услуг</t>
  </si>
  <si>
    <t>416-1</t>
  </si>
  <si>
    <t xml:space="preserve">GRI 416: Здоровье и безопасность клиентов </t>
  </si>
  <si>
    <t>«Ответственная цепочка поставок»</t>
  </si>
  <si>
    <t xml:space="preserve">Негативные воздействия на окружающую среду в рамках цепочки поставок и принятые меры </t>
  </si>
  <si>
    <t>308-2</t>
  </si>
  <si>
    <t xml:space="preserve">Доля новых поставщиков, оцененных по экологическим критериям </t>
  </si>
  <si>
    <t>308-1</t>
  </si>
  <si>
    <t>GRI 308: Экологическая оценка поставщиков (2016)</t>
  </si>
  <si>
    <t>Доля расходов у местных поставщиков</t>
  </si>
  <si>
    <t>204-1</t>
  </si>
  <si>
    <t>GRI 204: Практики закупок (2016)</t>
  </si>
  <si>
    <t>«Управление в области устойчивого развития», «Устойчивый продуктовый портфель», «Ответственная цепочка поставок»</t>
  </si>
  <si>
    <t>Ответственная цепочка поставок</t>
  </si>
  <si>
    <t>«Вклад в развитие местных сообществ»</t>
  </si>
  <si>
    <t>Существенные непрямые экономические воздействия</t>
  </si>
  <si>
    <t>203-2</t>
  </si>
  <si>
    <t>Инвестиции в инфраструктуру и безвозмездные услуги</t>
  </si>
  <si>
    <t>203-1</t>
  </si>
  <si>
    <t>GRI 203: Непрямые экономические воздействия (2016)</t>
  </si>
  <si>
    <t xml:space="preserve">Подразделения с существенным фактическим или потенциальным отрицательным воздействием на местные сообщества </t>
  </si>
  <si>
    <t>413-2</t>
  </si>
  <si>
    <t>«Вклад в развитие местных сообществ», «Охрана окружающей среды»</t>
  </si>
  <si>
    <t xml:space="preserve">Подразделения, реализующие программы взаимодействия с местными сообществами, оценки воздействия деятельности на местные сообщества и развития местных сообществ </t>
  </si>
  <si>
    <t>413-1</t>
  </si>
  <si>
    <t xml:space="preserve">GRI 413: Местные сообщества </t>
  </si>
  <si>
    <t>«Управление в области устойчивого развития», «Вклад в развитие местных сообществ»</t>
  </si>
  <si>
    <t>Вклад в развитие регионов присутствия и взаимодействие с местными сообществами</t>
  </si>
  <si>
    <t>«Развитие человеческого потенциала»</t>
  </si>
  <si>
    <t xml:space="preserve">Доля работников, для которых проводится периодическая оценка результатов работы и развития карьеры </t>
  </si>
  <si>
    <t>404-3</t>
  </si>
  <si>
    <t>В соответствии с методологией стандарта GRI 404-2 раскрыт тип и объем реализуемых программ и оказываемая помощь в повышении квалификации сотрудников</t>
  </si>
  <si>
    <t>Программы повышения квалификации сотрудников и поддержки карьерных изменений</t>
  </si>
  <si>
    <t xml:space="preserve">404-2   </t>
  </si>
  <si>
    <t>Среднегодовое количество часов обучения одного сотрудника</t>
  </si>
  <si>
    <t xml:space="preserve">404-1    </t>
  </si>
  <si>
    <t xml:space="preserve">GRI 404: Подготовка и обучение персонала </t>
  </si>
  <si>
    <t>«Управление в области устойчивого развития», «Развитие человеческого потенциала», «Охрана труда и промышленная безопасность»</t>
  </si>
  <si>
    <t>Обучение и развитие сотрудников</t>
  </si>
  <si>
    <t>В соответствии с Трудовым кодексом Российской Федерации в договоре указаны минимальные периоды уведомления до начала проведения соответствующих мероприятий органов службы занятости и выборного органа первичной профсоюзной организации: не позднее чем за два месяца до начала проведения соответствующих мероприятий, а в случае если решение о сокращении численности или штата работников может привести к их массовому увольнению – не позднее чем за три месяца до начала проведения соответствующих мероприятий</t>
  </si>
  <si>
    <t>Минимальные сроки уведомления об изменениях в операционной деятельности</t>
  </si>
  <si>
    <t>402-1</t>
  </si>
  <si>
    <t>GRI 402: Взаимодействие работников и руководства</t>
  </si>
  <si>
    <t>Показатель раскрыт в соответствии с методологией стандарта GRI 401-3 без указания общего числа сотрудников, имевших право на отпуск по уходу за ребенком в разбивке по полу</t>
  </si>
  <si>
    <t>401-3</t>
  </si>
  <si>
    <t>Льготы, предоставляемые сотрудникам, работающим на условиях полной занятости, которые не предоставляются сотрудникам, работающим на условиях временной или неполной занятости</t>
  </si>
  <si>
    <t>401-2</t>
  </si>
  <si>
    <t>Общее количество новых сотрудников раскрыто в соответствии с GRI 401-1 без разбивки по регионам. Показатель общей текучести кадров за отчетный период раскрыт без разбивки по возрастным группам, полу и регионам, предусмотренной стандартом</t>
  </si>
  <si>
    <t>Общее количество новых сотрудников и текучесть кадров</t>
  </si>
  <si>
    <t>401-1</t>
  </si>
  <si>
    <t xml:space="preserve">GRI 401: Занятость </t>
  </si>
  <si>
    <t>Учет в рамках существующей системы отчетности не ведется</t>
  </si>
  <si>
    <t>Доля высшего руководства, нанятого из представителей местного населения</t>
  </si>
  <si>
    <t>202-2</t>
  </si>
  <si>
    <t>Отношение стандартной заработной платы начального уровня для работников разного пола к установленной минимальной заработной плате в регионах деятельности организации</t>
  </si>
  <si>
    <t>202-1</t>
  </si>
  <si>
    <t>GRI 202: Присутствие на рынке (2016)</t>
  </si>
  <si>
    <t>Занятость и обеспечение достойных условий труда</t>
  </si>
  <si>
    <t xml:space="preserve">Подразделения и поставщики, у которых право на использование свободы объединений и ведения коллективных переговоров может быть подвергнуто риску </t>
  </si>
  <si>
    <t>407-1</t>
  </si>
  <si>
    <t xml:space="preserve">GRI 407: Свобода объединений и ведения коллективных переговоров </t>
  </si>
  <si>
    <t>Случаи дискриминации и принятые меры</t>
  </si>
  <si>
    <t>406-1</t>
  </si>
  <si>
    <t xml:space="preserve">GRI 406: Отсутствие дискриминации </t>
  </si>
  <si>
    <t>«Управление в области устойчивого развития», «Охрана труда и промышленная безопасность», «Бизнес-этика и комплаенс»</t>
  </si>
  <si>
    <t>Соблюдение прав человека</t>
  </si>
  <si>
    <t>405-2</t>
  </si>
  <si>
    <t>Показатель раскрыт в абсолютных значениях</t>
  </si>
  <si>
    <t>Социокультурное многообразие руководящих органов и сотрудников</t>
  </si>
  <si>
    <t>405-1</t>
  </si>
  <si>
    <t xml:space="preserve">GRI 405: Социокультурное многообразие и равные возможности </t>
  </si>
  <si>
    <t>«Развитие человеческого потенциала», «Вклад в развитие местных сообществ»</t>
  </si>
  <si>
    <t>Социокультурное многообразие, инклюзивность и равные возможности</t>
  </si>
  <si>
    <t>«Охрана труда и промышленная безопасность»</t>
  </si>
  <si>
    <t>Профессиональные заболевания</t>
  </si>
  <si>
    <t xml:space="preserve">403-10   </t>
  </si>
  <si>
    <t>Производственный травматизм</t>
  </si>
  <si>
    <t xml:space="preserve">403-9   </t>
  </si>
  <si>
    <t>Работники, на которых распространяется действие системы управления ОТ и ПБ</t>
  </si>
  <si>
    <t>403-8</t>
  </si>
  <si>
    <t xml:space="preserve">Предупреждение и смягчение негативного воздействия в области ОТ и ПБ, напрямую связанного с деловыми отношениями организации </t>
  </si>
  <si>
    <t>403-7</t>
  </si>
  <si>
    <t>Профилактика и охрана здоровья сотрудников</t>
  </si>
  <si>
    <t>403-6</t>
  </si>
  <si>
    <t>Обучение сотрудников в области охраны труда</t>
  </si>
  <si>
    <t>403-5</t>
  </si>
  <si>
    <t xml:space="preserve">Вовлечение работников, проведение опросов и информационное взаимодействие по вопросам ОТ и ПБ </t>
  </si>
  <si>
    <t>403-4</t>
  </si>
  <si>
    <t>Службы охраны труда</t>
  </si>
  <si>
    <t>403-3</t>
  </si>
  <si>
    <t>Выявление опасностей, оценка рисков и расследование происшествий</t>
  </si>
  <si>
    <t>403-2</t>
  </si>
  <si>
    <t>Система управления охраной труда и промышленной безопасностью</t>
  </si>
  <si>
    <t>403-1</t>
  </si>
  <si>
    <t xml:space="preserve">GRI 403: Здоровье и безопасность на рабочем месте </t>
  </si>
  <si>
    <t>«Управление в области устойчивого развития», «Охрана труда и промышленная безопасность»</t>
  </si>
  <si>
    <t>Здоровье и безопасность сотрудников</t>
  </si>
  <si>
    <t>Продукция, возвращенная для переработки производителю, и материалы ее упаковки</t>
  </si>
  <si>
    <t>301-3</t>
  </si>
  <si>
    <t>Израсходованные материалы по массе или объему</t>
  </si>
  <si>
    <t>301-2</t>
  </si>
  <si>
    <t>GRI 301: Материалы</t>
  </si>
  <si>
    <t>Управление жизненным циклом продукта</t>
  </si>
  <si>
    <t>«Охрана окружающей среды»</t>
  </si>
  <si>
    <t>Показатель раскрыт в соответствии с методологией стандарта GRI 306-5 без разбивки по видам отходов</t>
  </si>
  <si>
    <t>Отходы, направляемые на удаление и захоронение</t>
  </si>
  <si>
    <t xml:space="preserve">306-5 </t>
  </si>
  <si>
    <t>Показатель раскрывается без разбивки на опасные и неопасные отходы</t>
  </si>
  <si>
    <t>Отходы, отправляемые на утилизацию</t>
  </si>
  <si>
    <t xml:space="preserve">306-4 </t>
  </si>
  <si>
    <t>Образование отходов</t>
  </si>
  <si>
    <t xml:space="preserve">306-3 </t>
  </si>
  <si>
    <t>Управление существенными воздействиями, связанными с отходами</t>
  </si>
  <si>
    <t xml:space="preserve">306-2 </t>
  </si>
  <si>
    <t>Образование отходов и связанные с ними существенные воздействия</t>
  </si>
  <si>
    <t xml:space="preserve">306-1 </t>
  </si>
  <si>
    <t>GRI 306: Отходы (2020)</t>
  </si>
  <si>
    <t>Компания не осуществляет водозабор на территориях с дефицитом воды</t>
  </si>
  <si>
    <t>Водопотребление</t>
  </si>
  <si>
    <t>303-5</t>
  </si>
  <si>
    <t>Сбросы</t>
  </si>
  <si>
    <t>303-4</t>
  </si>
  <si>
    <t>Водозабор</t>
  </si>
  <si>
    <t>303-3</t>
  </si>
  <si>
    <t>Управление воздействиями, связанными со сбросами воды</t>
  </si>
  <si>
    <t>303-2</t>
  </si>
  <si>
    <t xml:space="preserve">Ответственное управление водными ресурсами как ресурсами общего пользования </t>
  </si>
  <si>
    <t>303-1</t>
  </si>
  <si>
    <t xml:space="preserve">GRI 303: Вода и сбросы (2018) </t>
  </si>
  <si>
    <t>Управление водными ресурсами</t>
  </si>
  <si>
    <r>
      <t>Выбросы в атмосферу оксидов азота (NO</t>
    </r>
    <r>
      <rPr>
        <vertAlign val="subscript"/>
        <sz val="9"/>
        <color rgb="FF000000"/>
        <rFont val="Arial"/>
        <family val="2"/>
        <charset val="204"/>
      </rPr>
      <t>x</t>
    </r>
    <r>
      <rPr>
        <sz val="9"/>
        <color rgb="FF000000"/>
        <rFont val="Arial"/>
        <family val="2"/>
        <charset val="204"/>
      </rPr>
      <t>) и серы (SO</t>
    </r>
    <r>
      <rPr>
        <vertAlign val="subscript"/>
        <sz val="9"/>
        <color rgb="FF000000"/>
        <rFont val="Arial"/>
        <family val="2"/>
        <charset val="204"/>
      </rPr>
      <t>x</t>
    </r>
    <r>
      <rPr>
        <sz val="9"/>
        <color rgb="FF000000"/>
        <rFont val="Arial"/>
        <family val="2"/>
        <charset val="204"/>
      </rPr>
      <t>) и других значимых загрязняющих веществ</t>
    </r>
  </si>
  <si>
    <t>305-7</t>
  </si>
  <si>
    <t>GRI 305: Выбросы (2016)</t>
  </si>
  <si>
    <t>Выбросы в атмосферу</t>
  </si>
  <si>
    <t>Показатель раскрыт в соответствии с методологией стандарта GRI 305-6 без указания количественных данных</t>
  </si>
  <si>
    <t>Выбросы озоноразрушающих веществ (ОРВ)</t>
  </si>
  <si>
    <t>305-6</t>
  </si>
  <si>
    <t>«Энергоэффективность и низкоуглеродное развитие»</t>
  </si>
  <si>
    <t>Сокращение выбросов парниковых газов</t>
  </si>
  <si>
    <t>305-5</t>
  </si>
  <si>
    <t>Интенсивность выбросов парниковых газов</t>
  </si>
  <si>
    <t>305-4</t>
  </si>
  <si>
    <t>Прочие косвенные выбросы ПГ (Scope 3)</t>
  </si>
  <si>
    <t>305-3</t>
  </si>
  <si>
    <t>Косвенные энергетические выбросы ПГ (Scope 2)</t>
  </si>
  <si>
    <t>305-2</t>
  </si>
  <si>
    <t>Прямые выбросы ПГ (Scope 1)</t>
  </si>
  <si>
    <t>305-1</t>
  </si>
  <si>
    <t>Финансовые последствия и прочие риски, и возможности для деятельности организации, связанные с изменением климата</t>
  </si>
  <si>
    <t>201-2</t>
  </si>
  <si>
    <t>GRI 201: Экономическая результативность (2016)</t>
  </si>
  <si>
    <t>Снижение климатического воздействия</t>
  </si>
  <si>
    <t>Сокращение энергопотребления</t>
  </si>
  <si>
    <t>302-4</t>
  </si>
  <si>
    <t>Энергоемкость</t>
  </si>
  <si>
    <t>302-3</t>
  </si>
  <si>
    <t>Потребление энергии за пределами организации</t>
  </si>
  <si>
    <t>302-2</t>
  </si>
  <si>
    <t>Потребление энергии внутри организации</t>
  </si>
  <si>
    <t>302-1</t>
  </si>
  <si>
    <t>GRI 302: Энергия (2016)</t>
  </si>
  <si>
    <t xml:space="preserve">Энергопотребление и энергоэффективность </t>
  </si>
  <si>
    <t>«Управление в области устойчивого развития», «Устойчивый продуктовый портфель»</t>
  </si>
  <si>
    <t>«Определение существенных тем»</t>
  </si>
  <si>
    <t>Перечень существенных тем</t>
  </si>
  <si>
    <t>3-2</t>
  </si>
  <si>
    <t>Процесс определения существенных тем</t>
  </si>
  <si>
    <t>3-1</t>
  </si>
  <si>
    <t>Существенные темы (2021)</t>
  </si>
  <si>
    <t>GRI 3</t>
  </si>
  <si>
    <t>Коллективные договоры</t>
  </si>
  <si>
    <t>2-30</t>
  </si>
  <si>
    <t>«Бизнес-модель», «Управление в области устойчивого развития», «Вклад в развитие местных сообществ»</t>
  </si>
  <si>
    <t>Подход к взаимодействию с заинтересованными сторонами</t>
  </si>
  <si>
    <t>2-29</t>
  </si>
  <si>
    <t>5. Взаимодействие с заинтересованными сторонами</t>
  </si>
  <si>
    <t>Членство в ассоциациях</t>
  </si>
  <si>
    <t>2-28</t>
  </si>
  <si>
    <t>Соблюдение законодательства</t>
  </si>
  <si>
    <t>2-27</t>
  </si>
  <si>
    <t>Механизмы обращения за консультациями и сообщения о проблемах</t>
  </si>
  <si>
    <t>2-26</t>
  </si>
  <si>
    <t>Раскрыто в рамках отчета по каждой существенной теме</t>
  </si>
  <si>
    <t>Механизмы снижения негативного воздействия</t>
  </si>
  <si>
    <t>2-25</t>
  </si>
  <si>
    <t>Внедрение политик и обязательств</t>
  </si>
  <si>
    <t>2-24</t>
  </si>
  <si>
    <t>«Портрет Группы», «Бизнес-этика и комплаенс»</t>
  </si>
  <si>
    <t>Обязательства, закрепленные во внутренних документах организации</t>
  </si>
  <si>
    <t>2-23</t>
  </si>
  <si>
    <t>Заявление о стратегии в области устойчивого развития</t>
  </si>
  <si>
    <t>2-22</t>
  </si>
  <si>
    <t>4. Стратегия, политики и практики</t>
  </si>
  <si>
    <t>Информация не раскрывается в связи с ограничениями в области конфиденциальности данных</t>
  </si>
  <si>
    <t>Общий коэффициент годовой компенсации</t>
  </si>
  <si>
    <t>2-21</t>
  </si>
  <si>
    <t>«Система корпоративного управления»</t>
  </si>
  <si>
    <t>Порядок определения вознаграждения</t>
  </si>
  <si>
    <t>2-20</t>
  </si>
  <si>
    <t>Политика вознаграждения</t>
  </si>
  <si>
    <t>2-19</t>
  </si>
  <si>
    <t>Оценка работы высшего органа управления</t>
  </si>
  <si>
    <t>2-18</t>
  </si>
  <si>
    <t>Коллективные знания высшего органа управления</t>
  </si>
  <si>
    <t>2-17</t>
  </si>
  <si>
    <t>Информирование о критически важных проблемах</t>
  </si>
  <si>
    <t>2-16</t>
  </si>
  <si>
    <t>2-15</t>
  </si>
  <si>
    <t>«Об отчете»</t>
  </si>
  <si>
    <t>Роль высшего органа управления в утверждении отчетности об устойчивом развитии</t>
  </si>
  <si>
    <t>2-14</t>
  </si>
  <si>
    <t>Делегирование ответственности по управлению воздействиями</t>
  </si>
  <si>
    <t>2-13</t>
  </si>
  <si>
    <t>«Управление в области устойчивого развития», «Система корпоративного управления», «Внутренний контроль и управление рисками»</t>
  </si>
  <si>
    <t>Роль высшего органа управления в обеспечении контроля над управлением воздействиями</t>
  </si>
  <si>
    <t>2-12</t>
  </si>
  <si>
    <t>Порядок избрания и утверждения высшего органа управления</t>
  </si>
  <si>
    <t>2-10</t>
  </si>
  <si>
    <t>Показатель раскрыт в соответствии с методологией стандарта GRI 2-9 без раскрытия отдельных разбивок состава Совета директоров и его комитетов</t>
  </si>
  <si>
    <t>Структура и состав управления</t>
  </si>
  <si>
    <t>2-9</t>
  </si>
  <si>
    <t>3. Управление</t>
  </si>
  <si>
    <t xml:space="preserve">Значительная часть работ выполняется штатными сотрудниками (не подрядчиками) </t>
  </si>
  <si>
    <t>Работники, которые не являются сотрудниками</t>
  </si>
  <si>
    <t>2-8</t>
  </si>
  <si>
    <t xml:space="preserve">«Развитие человеческого потенциала» </t>
  </si>
  <si>
    <t>Штатные сотрудники организации</t>
  </si>
  <si>
    <t>2-7</t>
  </si>
  <si>
    <t>Сведения о деятельности, цепочке создания добавленной стоимости и об иных деловых связях организации</t>
  </si>
  <si>
    <t>2-6</t>
  </si>
  <si>
    <t>2. Деятельность и сотрудники</t>
  </si>
  <si>
    <t>Внешнее заверение отчетности</t>
  </si>
  <si>
    <t>2-5</t>
  </si>
  <si>
    <t>Уточнение информации</t>
  </si>
  <si>
    <t>2-4</t>
  </si>
  <si>
    <t>Отчетный период, частота предоставления отчетности и контактная информация</t>
  </si>
  <si>
    <t>2-3</t>
  </si>
  <si>
    <t>«Перечень консолидации»</t>
  </si>
  <si>
    <t>Организации, включенные в отчетность организации</t>
  </si>
  <si>
    <t>2-2</t>
  </si>
  <si>
    <t>Подробная информация об организации</t>
  </si>
  <si>
    <t>2-1</t>
  </si>
  <si>
    <t>1. Организация и корпоративные практики отчетности</t>
  </si>
  <si>
    <t>Общие раскрытия (2021)</t>
  </si>
  <si>
    <t>GRI 2: General Disclosures 2021</t>
  </si>
  <si>
    <t>Комментарий</t>
  </si>
  <si>
    <t>Раздел в отчете</t>
  </si>
  <si>
    <t>Расшифровка</t>
  </si>
  <si>
    <t>Индикатор GRI</t>
  </si>
  <si>
    <t>Применимый отраслевой стандарт GRI</t>
  </si>
  <si>
    <t>GRI: Foundation 2021</t>
  </si>
  <si>
    <t>Версия GRI</t>
  </si>
  <si>
    <t>Заявление об использовании</t>
  </si>
  <si>
    <t>ТАБЛИЦА GRI</t>
  </si>
  <si>
    <t>Описание мер в области оценки, мониторинга и снижения рисков подверженности штатных работников и работников подрядных организаций длительным (хроническим) заболеваниям</t>
  </si>
  <si>
    <t>RT-CH-320a.2</t>
  </si>
  <si>
    <t>RT-CH-320a.1</t>
  </si>
  <si>
    <t>Социальный аспект</t>
  </si>
  <si>
    <t>Общая масса выбросов загрязняющих веществ в атмосферу</t>
  </si>
  <si>
    <t>RT-CH-120a.1</t>
  </si>
  <si>
    <t>Качество атмосферного воздуха</t>
  </si>
  <si>
    <t>«Энергоэффективность и низкоуглеродное
развитие»</t>
  </si>
  <si>
    <t>Общий объем потребления энергии, процент потребления электрической энергии, процент возобновляемой энергии и общий объем производства электроэнергии</t>
  </si>
  <si>
    <t>RT-CH-130a.1</t>
  </si>
  <si>
    <t>Энергетический менеджмент</t>
  </si>
  <si>
    <t>Описание долгосрочной или краткосрочной стратегии или плана управления выбросами парниковых газов (Scope 1), целевых показателей сокращения выбросов и оценка эффективности их достижения</t>
  </si>
  <si>
    <t>RT-CH-110a.2</t>
  </si>
  <si>
    <t>100% выбросов подпадают под регламент или программы, направленные на сокращение выбросов</t>
  </si>
  <si>
    <t>Глобальные валовые выбросы парниковых газов (Scope 1), процентный показатель, который подпадает под регламент или программы, направленные на сокращение выбросов</t>
  </si>
  <si>
    <t>RT-CH-110a.1</t>
  </si>
  <si>
    <t>Выбросы парниковых газов</t>
  </si>
  <si>
    <t>Количество образующихся опасных отходов, процент переработки</t>
  </si>
  <si>
    <t>RT-CH-150a.1</t>
  </si>
  <si>
    <t>Обращение с опасными отходами</t>
  </si>
  <si>
    <t>Описание рисков управления водными ресурсами, водной стратегии и практических мер по снижению этих рисков</t>
  </si>
  <si>
    <t>RT-CH-140a.3</t>
  </si>
  <si>
    <t>Количество случаев несоблюдения требований, связанных с разрешениями, стандартами и нормативами качества воды</t>
  </si>
  <si>
    <t>RT-CH-140a.2</t>
  </si>
  <si>
    <t>RT-CH-140a.1</t>
  </si>
  <si>
    <t>Экологический аспект</t>
  </si>
  <si>
    <t>Индикатор SASB</t>
  </si>
  <si>
    <t>ТАБЛИЦА SASB</t>
  </si>
  <si>
    <t>E-mail: SIBUR_IR@sibur.ru</t>
  </si>
  <si>
    <t>www.sibur.ru/en/ (англоязычная версия)</t>
  </si>
  <si>
    <t>www.sibur.ru (русскоязычная версия)</t>
  </si>
  <si>
    <t>Веб-сайт:</t>
  </si>
  <si>
    <t>E-mail: sustainabledevelopment@sibur.ru</t>
  </si>
  <si>
    <t xml:space="preserve">Направление «Устойчивое развитие» </t>
  </si>
  <si>
    <t>УСТОЙЧИВОЕ РАЗВИТИЕ</t>
  </si>
  <si>
    <t xml:space="preserve">E-mail: sibur_ir@sibur.ru  </t>
  </si>
  <si>
    <t xml:space="preserve">Направление «Рынки капитала и связи с инвесторами» </t>
  </si>
  <si>
    <t>СВЯЗИ С ИНВЕСТОРАМИ</t>
  </si>
  <si>
    <t>E-mail: press@sibur.ru</t>
  </si>
  <si>
    <t xml:space="preserve">Тел.: + 7 (495) 937 1726 </t>
  </si>
  <si>
    <t xml:space="preserve">Направление «Информационная политика» </t>
  </si>
  <si>
    <t>ВЗАИМОДЕЙСТВИЕ СО СМИ</t>
  </si>
  <si>
    <t>Тел./факс: +7 (495) 777 5500</t>
  </si>
  <si>
    <t xml:space="preserve">117997, г. Москва, ул. Кржижановского, д. 16, корп. 1. </t>
  </si>
  <si>
    <t>ОФИС В МОСКВЕ</t>
  </si>
  <si>
    <t>626150, Тюменская область, г. Тобольск, Восточный промышленный район, квартал 1, д. 6, стр. 30. 
Тел./факс: +7 (3456) 266 686</t>
  </si>
  <si>
    <t>ЮРИДИЧЕСКИЙ АДРЕС</t>
  </si>
  <si>
    <t>Чтобы оставить отзыв, комментарий или задать вопрос, пожалуйста, используйте указанную ниже контактную информацию:</t>
  </si>
  <si>
    <t>Природный газ</t>
  </si>
  <si>
    <t>баскетбол</t>
  </si>
  <si>
    <t>волонтерские социальные проекты</t>
  </si>
  <si>
    <t>грантовые социальные проекты</t>
  </si>
  <si>
    <t>межрегиональные социальные проекты</t>
  </si>
  <si>
    <t>Расходы на социальные программы, млн руб.</t>
  </si>
  <si>
    <t>Прочие косвенные выбросы (Scope 3), включая категории:</t>
  </si>
  <si>
    <t>CO₂</t>
  </si>
  <si>
    <t>Косвенные энергетические выбросы парниковых газов (Scope 2)</t>
  </si>
  <si>
    <t>HFCₓ</t>
  </si>
  <si>
    <t>N₂O</t>
  </si>
  <si>
    <t>CH₄</t>
  </si>
  <si>
    <t>Прямые выбросы парниковых газов (Scope 1), включая:</t>
  </si>
  <si>
    <t>Валовые выбросы парниковых газов, млн т CO₂-экв.</t>
  </si>
  <si>
    <t>1 предприятие</t>
  </si>
  <si>
    <t>не применимо</t>
  </si>
  <si>
    <t>Обеспечить углеродную нейтральность одного предпрятия</t>
  </si>
  <si>
    <t>Высадить не менее 5 млн деревьев, тыс. деревьев</t>
  </si>
  <si>
    <t>Целевое значение на 2025 год</t>
  </si>
  <si>
    <t>Цели и прогресс по снижению климатического воздействия</t>
  </si>
  <si>
    <t xml:space="preserve">Объем выбросов, предотвращенных в результате предпринятых СИБУРом мер, млн т СО₂-экв. </t>
  </si>
  <si>
    <t>Нефтехимия, т CO₂-экв. / т проданной продукции</t>
  </si>
  <si>
    <t>Газопереработка и инфраструктура, т CO₂-экв. / т произведенной продукции</t>
  </si>
  <si>
    <r>
      <t>Удельные выбросы парниковых газов в СО</t>
    </r>
    <r>
      <rPr>
        <i/>
        <vertAlign val="subscript"/>
        <sz val="10"/>
        <color theme="1"/>
        <rFont val="Arial"/>
        <family val="2"/>
        <charset val="204"/>
      </rPr>
      <t>2</t>
    </r>
    <r>
      <rPr>
        <i/>
        <sz val="10"/>
        <color theme="1"/>
        <rFont val="Arial"/>
        <family val="2"/>
        <charset val="204"/>
      </rPr>
      <t xml:space="preserve"> -эквиваленте по охвату 3</t>
    </r>
  </si>
  <si>
    <r>
      <t>Удельные выбросы парниковых газов в СО</t>
    </r>
    <r>
      <rPr>
        <i/>
        <vertAlign val="subscript"/>
        <sz val="10"/>
        <color theme="1"/>
        <rFont val="Arial"/>
        <family val="2"/>
        <charset val="204"/>
      </rPr>
      <t>2</t>
    </r>
    <r>
      <rPr>
        <i/>
        <sz val="10"/>
        <color theme="1"/>
        <rFont val="Arial"/>
        <family val="2"/>
        <charset val="204"/>
      </rPr>
      <t xml:space="preserve"> -эквиваленте по охвату 2</t>
    </r>
  </si>
  <si>
    <r>
      <t>Удельные выбросы парниковых газов в СО</t>
    </r>
    <r>
      <rPr>
        <i/>
        <vertAlign val="subscript"/>
        <sz val="10"/>
        <color theme="1"/>
        <rFont val="Arial"/>
        <family val="2"/>
        <charset val="204"/>
      </rPr>
      <t>2</t>
    </r>
    <r>
      <rPr>
        <i/>
        <sz val="10"/>
        <color theme="1"/>
        <rFont val="Arial"/>
        <family val="2"/>
        <charset val="204"/>
      </rPr>
      <t xml:space="preserve"> -эквиваленте по охвату 1</t>
    </r>
  </si>
  <si>
    <t xml:space="preserve">Объем выбросов, сокращенных в результате мероприятий по энергоэффективности СИБУРа, тыс. т СО₂-экв. </t>
  </si>
  <si>
    <t>Экономический эффект от проведения энергосберегающих мероприятий, млн руб.</t>
  </si>
  <si>
    <t>Общее потребление энергии, млн ГДж</t>
  </si>
  <si>
    <t>Общее потребление энергии (потребление топлива + закупка тепловой и электрической энергии - продажа тепловой и электрической энергии)</t>
  </si>
  <si>
    <t>Электроэнергия, млн ГДж</t>
  </si>
  <si>
    <t>Производство</t>
  </si>
  <si>
    <t>Закупка</t>
  </si>
  <si>
    <t>в т. ч. из ВИЭ</t>
  </si>
  <si>
    <t>Продажа</t>
  </si>
  <si>
    <t xml:space="preserve">Потребление (покупка + выработка - продажа) </t>
  </si>
  <si>
    <t>Тепловая энергия, млн ГДж</t>
  </si>
  <si>
    <t>Топливо, млн ГДж</t>
  </si>
  <si>
    <t>Покупка топлива</t>
  </si>
  <si>
    <t xml:space="preserve">Выработка технологического газа </t>
  </si>
  <si>
    <t>Потребление энергии из возобновляемых источников, млн ГДж</t>
  </si>
  <si>
    <t>Потребление топлива из невозобновляемых источников, млн ГДж</t>
  </si>
  <si>
    <t>Мазут</t>
  </si>
  <si>
    <t>Технологический газ</t>
  </si>
  <si>
    <t>Сухой газ</t>
  </si>
  <si>
    <t xml:space="preserve">Индекс энергоемкости </t>
  </si>
  <si>
    <t>Целевое значение, ГДж</t>
  </si>
  <si>
    <t>Цель, %</t>
  </si>
  <si>
    <t>Фактическое значение, ГДж</t>
  </si>
  <si>
    <t>Фактическое значение, %</t>
  </si>
  <si>
    <t>Энергоемкость на тонну продукции по сегментам, ГДж/т</t>
  </si>
  <si>
    <t>Газопереработка и инфраструктура</t>
  </si>
  <si>
    <t>Пластики, эластомеры и промежуточные продукты</t>
  </si>
  <si>
    <t>Обращения в отношении компании в связи со значительными налоговыми нарушениями, шт.</t>
  </si>
  <si>
    <t>Число студентов, обучающихся в ВУЗах по целевому набору</t>
  </si>
  <si>
    <t> 103</t>
  </si>
  <si>
    <t> 125</t>
  </si>
  <si>
    <t> 135</t>
  </si>
  <si>
    <t>расходы на высадки добровольные</t>
  </si>
  <si>
    <t>расходы на высадки обязательные (в рамках законодательства)</t>
  </si>
  <si>
    <t> 990</t>
  </si>
  <si>
    <t>Заседания Совета директоров</t>
  </si>
  <si>
    <t>Количество заседаний всего</t>
  </si>
  <si>
    <t>Очные заседания</t>
  </si>
  <si>
    <t>Заседания через ВКС (заочные)</t>
  </si>
  <si>
    <t>Количество заседаний, на которых рассматривались вопросы устойчивого развития</t>
  </si>
  <si>
    <t>количество заседаний по УР</t>
  </si>
  <si>
    <t>Количество вопросов на заседаниях по УР</t>
  </si>
  <si>
    <t>Количество заседаний</t>
  </si>
  <si>
    <t>Неисполнительный директор / Председатель Совета директоров</t>
  </si>
  <si>
    <t>Неисполнительный директор / Заместитель Председателя Совета директоров/ Председатель Комитета по стратегии и инвестициями</t>
  </si>
  <si>
    <t>Независимый директор</t>
  </si>
  <si>
    <t>&lt;=1</t>
  </si>
  <si>
    <t>Расходы на медицину</t>
  </si>
  <si>
    <t>Охват программ в сфере медицины</t>
  </si>
  <si>
    <t>Доля сотрудников, обеспеченных медицинскими услугами (ДМС) за счет компании, %</t>
  </si>
  <si>
    <t>Выявленные случаи профессиональных заболеваний</t>
  </si>
  <si>
    <t>Коэффициент профессиональной заболеваемости, ед. на 1 млн часов</t>
  </si>
  <si>
    <t>Количество случаев заболеваний, возникших под влиянием производственных факторов, шт.</t>
  </si>
  <si>
    <t>Заработная плата сотрудника начального уровня в разбивке по полу, руб.</t>
  </si>
  <si>
    <t>Количество площадок, сертифицированных по стандартам, шт.</t>
  </si>
  <si>
    <t>ISO 9001 (QMS / СМК)</t>
  </si>
  <si>
    <t>ISO 14001 (EMS / СЭМ)</t>
  </si>
  <si>
    <t>OHSAS 18001 / ISO 45001</t>
  </si>
  <si>
    <t>Учет рекомендаций внешних инициатив, да/нет</t>
  </si>
  <si>
    <t xml:space="preserve">Цели устойчивого развития ООН </t>
  </si>
  <si>
    <t>Глобальный договор ООН</t>
  </si>
  <si>
    <t>Глобальная инициатива по отчетности (GRI)</t>
  </si>
  <si>
    <t>Положения Совета по стандартам бухгалтерского учета в области устойчивого развития (SASB)</t>
  </si>
  <si>
    <t>Проект раскрытия информации о выбросах углерода (CDP)</t>
  </si>
  <si>
    <t>Рекомендации Рабочей группы по вопросам раскрытия финансовой информации, связанной с изменением климата (TCFD)</t>
  </si>
  <si>
    <t>Положения Социальной хартии российского бизнеса</t>
  </si>
  <si>
    <t xml:space="preserve">да </t>
  </si>
  <si>
    <t>Рекомендации Российского союза промышленников и предпринимателей (РСПП)</t>
  </si>
  <si>
    <t>Рекомендации внешних аудиторов</t>
  </si>
  <si>
    <t>3 609,50</t>
  </si>
  <si>
    <t>3 599,32</t>
  </si>
  <si>
    <t>8 980,19</t>
  </si>
  <si>
    <t>11 567,46</t>
  </si>
  <si>
    <t>13 018,65</t>
  </si>
  <si>
    <t xml:space="preserve">1 306,84 </t>
  </si>
  <si>
    <t xml:space="preserve">2 110,02 </t>
  </si>
  <si>
    <t>2 209,45</t>
  </si>
  <si>
    <t xml:space="preserve">6 375,72 </t>
  </si>
  <si>
    <t xml:space="preserve">8 229,36 </t>
  </si>
  <si>
    <t>9 157,46</t>
  </si>
  <si>
    <t xml:space="preserve">1 036,75 </t>
  </si>
  <si>
    <t>1 337,68</t>
  </si>
  <si>
    <t>2 668,20</t>
  </si>
  <si>
    <t>1 850,23</t>
  </si>
  <si>
    <t>5 457,12</t>
  </si>
  <si>
    <t>1 868,39</t>
  </si>
  <si>
    <t>4 324,23</t>
  </si>
  <si>
    <t>31 582,67</t>
  </si>
  <si>
    <t>30 905,57</t>
  </si>
  <si>
    <t>104 245,00</t>
  </si>
  <si>
    <t>105 945,38</t>
  </si>
  <si>
    <t>12 973,00</t>
  </si>
  <si>
    <t>12 065,59</t>
  </si>
  <si>
    <t>81 611,00</t>
  </si>
  <si>
    <t>81 662,45</t>
  </si>
  <si>
    <t>18 610,38</t>
  </si>
  <si>
    <t>18 839,98</t>
  </si>
  <si>
    <t>22 634,00</t>
  </si>
  <si>
    <t>24 282,93</t>
  </si>
  <si>
    <t>51 099,41</t>
  </si>
  <si>
    <t>13 938,00</t>
  </si>
  <si>
    <t>37 649,88</t>
  </si>
  <si>
    <t>2 253,17</t>
  </si>
  <si>
    <t>1 351,72</t>
  </si>
  <si>
    <t>1 371,25</t>
  </si>
  <si>
    <t>48 475,94</t>
  </si>
  <si>
    <t>12 287,75</t>
  </si>
  <si>
    <t>35 946,90</t>
  </si>
  <si>
    <t>104 231,31</t>
  </si>
  <si>
    <t>105 922,28</t>
  </si>
  <si>
    <t>81 610,57</t>
  </si>
  <si>
    <t>6 284,09</t>
  </si>
  <si>
    <t>76 218,06</t>
  </si>
  <si>
    <t>22 273,92</t>
  </si>
  <si>
    <t>2 672,20</t>
  </si>
  <si>
    <t>3 421,64</t>
  </si>
  <si>
    <t>3 109,30</t>
  </si>
  <si>
    <t>1 970,87</t>
  </si>
  <si>
    <t>22 620,74</t>
  </si>
  <si>
    <t>11 380,10</t>
  </si>
  <si>
    <t>14 379,10</t>
  </si>
  <si>
    <t>1 848,02</t>
  </si>
  <si>
    <t>5 611,85</t>
  </si>
  <si>
    <t>7 635,84</t>
  </si>
  <si>
    <t>52 113,46</t>
  </si>
  <si>
    <t>43 933,38</t>
  </si>
  <si>
    <t>246 521,30</t>
  </si>
  <si>
    <t>174 172,92</t>
  </si>
  <si>
    <t>212 168,03</t>
  </si>
  <si>
    <t>1 702,86</t>
  </si>
  <si>
    <t>2 630,95</t>
  </si>
  <si>
    <t>4 357,85</t>
  </si>
  <si>
    <t>6 870,49</t>
  </si>
  <si>
    <t>4 567,57</t>
  </si>
  <si>
    <t>28 221,71</t>
  </si>
  <si>
    <t>29 757,86</t>
  </si>
  <si>
    <t>44 750,45</t>
  </si>
  <si>
    <t>25 135,32</t>
  </si>
  <si>
    <t>21 254,34</t>
  </si>
  <si>
    <t>150 730,71</t>
  </si>
  <si>
    <t>63 507,22</t>
  </si>
  <si>
    <t>122 911,45</t>
  </si>
  <si>
    <t>20 067,29</t>
  </si>
  <si>
    <t>18 044,65</t>
  </si>
  <si>
    <t>65 830,82</t>
  </si>
  <si>
    <t>78 262,92</t>
  </si>
  <si>
    <t>40 130,83</t>
  </si>
  <si>
    <t>108 943,69</t>
  </si>
  <si>
    <t>83 989,29</t>
  </si>
  <si>
    <t>24 954,39</t>
  </si>
  <si>
    <t>Настоящий отчет подготовлен СИБУРом в соответствии со стандартами GRI и охватывает период с 1 января 2024 года по 31 декабря 2024 года</t>
  </si>
  <si>
    <t>Отчет опубликован в мае 2025 года</t>
  </si>
  <si>
    <t>«Инновации и научно-исследовательская деятельность»</t>
  </si>
  <si>
    <t xml:space="preserve">Уточнена цифра затрат на научно-исследовательскую деятельность в ходе консолидации данных при подготовке отчетности по стандартам МСФО. </t>
  </si>
  <si>
    <t>Показатель раскрыт в соответствии с методологией GRI 2-7 без указания разбивки по регионам присутствия</t>
  </si>
  <si>
    <t>«Управление в области устойчивого развития», «Инновации и научно-исследовательская деятельность»</t>
  </si>
  <si>
    <t>GRI 304: Биоразнообразие (2024)</t>
  </si>
  <si>
    <t>101-1</t>
  </si>
  <si>
    <t>101-2</t>
  </si>
  <si>
    <t>101-5</t>
  </si>
  <si>
    <t>Политика компании в области противостояния потере биоразнообразия</t>
  </si>
  <si>
    <t>Управление воздействием на биоразнообразие</t>
  </si>
  <si>
    <t>Местоположения с наличием воздействия на биоразнообразие</t>
  </si>
  <si>
    <t>В 2024 году компания не получала финансовую помощь от государства. Государство не входит в число акционеров. Финансовая помощь от государства трактуется в соответствии с определением МСФО</t>
  </si>
  <si>
    <t>Инновационная и научно-исследовательская деятельность</t>
  </si>
  <si>
    <t>«Управление в области устойчивого развития», «Устойчивый продуктовый портфель», «Цифровая трансформация», «Инновации и научно-исследовательская деятельность»</t>
  </si>
  <si>
    <t>Справочник по устойчивому развитию 2024 года</t>
  </si>
  <si>
    <t>Справочная информация обобщает основные показатели деятельности компании в области ESG за 2024 год.Она прилагается к Интегрированному годовому отчету 2024 года.</t>
  </si>
  <si>
    <t>Справочник по устойчивому развитию 2024 года охватывает всю деятельность компании в области устойчивого развития с 1 января 2024 года по 31 декабря 2024 года, если не указано иное.</t>
  </si>
  <si>
    <t>Это пятый Справочник по устойчивому развитию СИБУРа. Данные, представленные в настоящем справочнике, соответствуют Интегрированному годовому отчету за 2024 год.</t>
  </si>
  <si>
    <t>Интегрированный годовой отчет за 2024 год и настоящий Справочник по устойчивому развитию содержат заявления, которые являются или могут считаться "заявлениями прогнозного характера". Тем не менее, прогнозные заявления могут отличаться и часто отличаются от фактических результатов компании. Любые заявления прогнозного характера подвержены рискам, связанным с будущими событиями и другими рисками, неопределенностями и предположениями, относящимися к бизнесу, результатам деятельности, финансовому положению, ликвидности, перспективам, росту или стратегиям компании. После подготовки Интегрированного годового отчета и Справочника на деятельность компании, ее операционные и финансовые результаты могли повлиять внешние или иные факторы, включая геополитический конфликт на Украине, санкции, введенные другими государствами против Российской Федерации, российских физических и юридических лиц. Эти и другие факторы находятся вне контроля компании и могут оказать негативное влияние на производственные возможности СИБУРа.</t>
  </si>
  <si>
    <t>SIBUR International GmbH
SIBUR International Trading Istanbul
SIBUR International Trading (Shanghai) Company
SIBUR Investments AG
SIBUR Securities DAC
Sibur-Sinopec Rubber Holding Company Limited
Quinzol Ventures Limited
АО «Воронежсинтезкаучук»
АО «КЗСК»
АО «ПОЛИЭФ»
АО «Сибур-Нефтехим»
АО «Сибур-ПЭТФ»
АО «СИБУР-РТ»
АО «СибурТюменьГаз»
АО «Сибур-Химпром»
АО «Сибурэнергоменеджмент»
АО «СпецТрансОператор»
АО «Станция очистки воды-НКНХ»
АО «Транспортная компания»
ООО «БИАКСПЛЕН»
ООО «ЗапСибНефтехим»
ООО «Запсибтрансгаз»
ООО «Корабельная роща-НКНХ»
ООО «Корпоративный центр процессов»</t>
  </si>
  <si>
    <t>ООО «КЦО СИБУР-Юг»
ООО «Новые горизонты»
ООО «Новые ресурсы»
ООО «Полимерхолодтехника»
ООО «ПЭСТ»
ООО «Реактор»
ООО «РусВинил»
ООО «СИБУР Диджитал»
ООО «СИБУР КОННЕКТ»
ООО «СИБУР ПолиЛаб»
ООО «СИБУР ЦСПО»
ООО «СИБУР»
ООО «СИБУР-Инновации»
ООО «СИБУР-Кстово»
ООО «СИБУР-Финанс»
ООО «Томскнефтехим»
ООО «Трест ТСНХРС»
ООО «Управление активами»
ООО «УЭТП-НКНХ»
ООО «ФК Нефтехимик»
ООО «ХК Нефтехимик»
ООО «Эластокам»
ПАО «Казаньоргсинтез»
ПАО «Нижнекамскнефтехим»</t>
  </si>
  <si>
    <t>Средняя заработная плата по регионам</t>
  </si>
  <si>
    <t>Расходы на обучение</t>
  </si>
  <si>
    <t>Более подробная информация представлена в Интегрированном годовом отчете ПАО "СИБУР Холдинг" за 2024 год, раздел "Управление в области устойчивого развития".</t>
  </si>
  <si>
    <t>предприятия и полигоны по утилизации, обезвреживанию и захоронению токсичных промышленных, бытовых и иных отходов</t>
  </si>
  <si>
    <t>Доля опасных отходов в общем объеме образования отходов, %</t>
  </si>
  <si>
    <t>Общие инвестиции компании в социальные и экологические проекты, млн руб., в том числе:</t>
  </si>
  <si>
    <t xml:space="preserve">Расходы на организацию санаторно-курортного лечения, млн руб. </t>
  </si>
  <si>
    <t>Расходы на пенсионные планы, млн руб.</t>
  </si>
  <si>
    <t>Расходы на улучшение жилищных условий работников и представителей местных сообществ, млн руб.</t>
  </si>
  <si>
    <t>980 </t>
  </si>
  <si>
    <t> 1 012</t>
  </si>
  <si>
    <t> 19</t>
  </si>
  <si>
    <t>Расходы на организацию и проведение медицинских мероприятий для работников и
членов их семей, всего, млрд руб.</t>
  </si>
  <si>
    <t>Более подробная информация представлена в Интегрированном годовом отчете ПАО "СИБУР Холдинг" за 2024 год, раздел "Вклад в развитие местных сообществ".</t>
  </si>
  <si>
    <t>Увеличить объем «зеленой» электроэнергии в пять раз относительно 2020 года, МВт • ч</t>
  </si>
  <si>
    <t>Расходы на обучение на одного сотрудника, тыс. руб.</t>
  </si>
  <si>
    <t>1. Приобретенные товары и услуги</t>
  </si>
  <si>
    <t>2. Приобретенные средства производства (CAPEX)</t>
  </si>
  <si>
    <t>3. Топливно-энергетическая деятельность, не включенная в области Scope 1 и 2 (Охват 1 и 2)</t>
  </si>
  <si>
    <t>4. Транспортировка сырья и приобретенных товаров</t>
  </si>
  <si>
    <t>5. Отходы, обращующиеся в процессе эксплуатации</t>
  </si>
  <si>
    <t>6. Деловые и командировочные поездки сотрудников</t>
  </si>
  <si>
    <t>7. Передвижение сотрудников вне командировок</t>
  </si>
  <si>
    <t>9. Транспортировка готовой продукции</t>
  </si>
  <si>
    <t>11. Использование проданной продукции</t>
  </si>
  <si>
    <t>12. Утилизация проданных продуктов по окончании срока службы</t>
  </si>
  <si>
    <t>13.Арендованные активы для готовой продукции</t>
  </si>
  <si>
    <t>Удельные выбросы парниковых газов, т СО2-экв. / 1 млн руб. выручки</t>
  </si>
  <si>
    <t xml:space="preserve"> 1 166   </t>
  </si>
  <si>
    <t>Практики и стажировки, чел.</t>
  </si>
  <si>
    <t>30-50 лет*</t>
  </si>
  <si>
    <t>Выбросы загрязняющих веществ в атмосферу по предприятиям компании, находящимся в ЯНАО</t>
  </si>
  <si>
    <t>Водопотребление и сбросы сточных вод по предприятиям компании, находящимся в ЯНАО</t>
  </si>
  <si>
    <t>Управление отходами по предприятиям компании, находящимся в ЯНАО</t>
  </si>
  <si>
    <t>Расходы организации на внедрение цифровых технологий в ЯНАО</t>
  </si>
  <si>
    <t>Затраты компании на внедрение цифровых технологий в ЯНАО, млн руб.</t>
  </si>
  <si>
    <t>Выбросы парниковых газов по предприятиям компании, находящимся в ЯНАО</t>
  </si>
  <si>
    <t>Прямые выбросы парниковых газов (Scope 1) по предприятиям компании, находящимся в ЯНАО, млн т CO₂-экв.</t>
  </si>
  <si>
    <t>Косвенные энергетические выбросы парниковых газов (Scope 2) по предприятиям компании, находящимся в ЯНАО, млн т CO₂-экв.</t>
  </si>
  <si>
    <t>Удельные прямые выбросы парниковых газов (Scope 1) по предприятиям компании, находящимся в ЯНАО</t>
  </si>
  <si>
    <t>Удельные косвенные энергетические выбросы парниковых газов (Scope 2) по предприятиям компании, находящимся в ЯНАО</t>
  </si>
  <si>
    <t>ДЕЯТЕЛЬНОСТЬ В ЯНАО</t>
  </si>
  <si>
    <t>СИСТЕМА КОРПОРАТИВНОГО УПРАВЛЕНИЯ</t>
  </si>
  <si>
    <r>
      <t>Общий водозабор, общий объем потребляемой воды, процентная доля забора и потребления в регионах с высоким или чрезвычайно высоким исходным уровнем водного с</t>
    </r>
    <r>
      <rPr>
        <sz val="9"/>
        <color rgb="FF000000"/>
        <rFont val="Arial"/>
        <family val="2"/>
        <charset val="204"/>
      </rPr>
      <t>тресса</t>
    </r>
  </si>
  <si>
    <r>
      <t>Обща</t>
    </r>
    <r>
      <rPr>
        <sz val="9"/>
        <color rgb="FF000000"/>
        <rFont val="Arial"/>
        <family val="2"/>
        <charset val="204"/>
      </rPr>
      <t>я частота регистрируемых несчастных случаев (TRIR) и частота несчастных случаев со смертельным исходом среди штатных работников и работников подрядных организаций</t>
    </r>
  </si>
  <si>
    <t>«Об отчете», «География присутствия», Приложение 8.15</t>
  </si>
  <si>
    <t>«Об отчете», Приложение 8.15</t>
  </si>
  <si>
    <r>
      <t>«Об отчете», «Заключение независимого практикующего специалиста</t>
    </r>
    <r>
      <rPr>
        <sz val="8"/>
        <color theme="1"/>
        <rFont val="Arial"/>
        <family val="2"/>
        <charset val="204"/>
      </rPr>
      <t>»</t>
    </r>
  </si>
  <si>
    <t xml:space="preserve">«Портрет Группы», «География присутствия», «Ключевые результаты 2024 года», «Финансовые результаты», «Ответственная цепочка поставок» </t>
  </si>
  <si>
    <t xml:space="preserve">Представлена структура управления Компанией без описания процессов выдвижения кандидатур и отбора в Совет директоров и комитеты, а также критериев для выдвижения. </t>
  </si>
  <si>
    <t>Показатель раскрыт в соответствии с GRI 2-15, информация о выявленных конфликтах интересов не доносится до сведения внешних заинтересованных сторон в связи с ограничениями в области конфиденциальности данных</t>
  </si>
  <si>
    <t xml:space="preserve">«Обращение председателя Правления, генерального директора ООО «СИБУР» Михаила Юрьевича Карисалова»  </t>
  </si>
  <si>
    <t xml:space="preserve">Показатель раскрыт без указания детализации по видам нарушений </t>
  </si>
  <si>
    <r>
      <t>При расчете учитываются выбросы CO</t>
    </r>
    <r>
      <rPr>
        <vertAlign val="subscript"/>
        <sz val="9"/>
        <color theme="1"/>
        <rFont val="Arial"/>
        <family val="2"/>
        <charset val="204"/>
      </rPr>
      <t>2</t>
    </r>
    <r>
      <rPr>
        <sz val="9"/>
        <color theme="1"/>
        <rFont val="Arial"/>
        <family val="2"/>
        <charset val="204"/>
      </rPr>
      <t>, CH</t>
    </r>
    <r>
      <rPr>
        <vertAlign val="subscript"/>
        <sz val="9"/>
        <color theme="1"/>
        <rFont val="Arial"/>
        <family val="2"/>
        <charset val="204"/>
      </rPr>
      <t>4</t>
    </r>
    <r>
      <rPr>
        <sz val="9"/>
        <color theme="1"/>
        <rFont val="Arial"/>
        <family val="2"/>
        <charset val="204"/>
      </rPr>
      <t>, N</t>
    </r>
    <r>
      <rPr>
        <vertAlign val="subscript"/>
        <sz val="9"/>
        <color theme="1"/>
        <rFont val="Arial"/>
        <family val="2"/>
        <charset val="204"/>
      </rPr>
      <t>2</t>
    </r>
    <r>
      <rPr>
        <sz val="9"/>
        <color theme="1"/>
        <rFont val="Arial"/>
        <family val="2"/>
        <charset val="204"/>
      </rPr>
      <t>O, HFCs</t>
    </r>
  </si>
  <si>
    <t>Показатель раскрыт в соответствии с методологией стандарта GRI 305-4. 
При расчете удельных выбросов использован общий объем выбросов парниковых газов охватов 1 и 2, в состав которых вошел объем следующих газов: СО2, СН4, N2O</t>
  </si>
  <si>
    <t xml:space="preserve">В расчет включены выбросы охватов 1 и 2. </t>
  </si>
  <si>
    <t>В отчетном году СИБУР не использовал переработанные материалы для производства продукции. Цели, соответствующие принципам ЭЗЦ, интегрированы в Стратегию компании в области устойчивого развития. СИБУР утвердил Политику в области ЭЗЦ и снижения климатического воздействия и реализует инвестиционные проекты по вовлечению вторичного сырья</t>
  </si>
  <si>
    <t>Основная деятельность компании связана с оптовыми продажами нефтехимической продукции. В связи с этим доля повторно использованных товаров и их упаковки не является существенным показателем для СИБУРа, и количественное значение данного показателя не раскрывается</t>
  </si>
  <si>
    <t>Показатель раскрыт в соответствии с методологией стандарта GRI без указания уровня смертности работников компании и подрядных организаций в результаты производственных травм</t>
  </si>
  <si>
    <t>В соответствии с методологией стандарта GRI раскрыто общее количество случаев выявленных профессиональных заболеваний у работников компании, а также факторы, вызывающие данные заболевания</t>
  </si>
  <si>
    <t>Показатель раскрыт в соответствии с методологией стандарта GRI 404-3 без указания количественных данных</t>
  </si>
  <si>
    <t>Компания проводит оценку потенциального негативного воздействия на окружающую среду, которое может повлиять на местные сообщества. В соответствии с законодательством Российской Федерации оценка проводится для всех производственных объектов компании. Информация представлена в полной версии отчета в разделе «Охрана окружающей среды». Несмотря на то, что компания не проводит оценку потенциального негативного воздействия на социальную среду, все площадки компании стремятся увеличить положительное воздействие и минимизировать возможные негативные последствия своей деятельности для местных сообществ</t>
  </si>
  <si>
    <t>Указан процент ключевых поставщиков, прошедших оценку</t>
  </si>
  <si>
    <t>«Управление в области устойчивого развития», «Внутренний контроль и управление рисками»</t>
  </si>
  <si>
    <t>ЯНАО</t>
  </si>
  <si>
    <t>Олефиновый комплекс</t>
  </si>
  <si>
    <t>ЭП-600</t>
  </si>
  <si>
    <t>Полимеры, обладающие высокоэластичными свойствами и вязкостью, в обиходе называемые резинами</t>
  </si>
  <si>
    <t>Эластомеры</t>
  </si>
  <si>
    <t>диджитал-фестиваль экологичного человека, организованный компанией «СИБУР»</t>
  </si>
  <si>
    <t>Экочелла</t>
  </si>
  <si>
    <t>Система управления эффективностью на производстве, которая с помощью инструментов визуализации позволяет операторам на заводах принимать наилучшие решения</t>
  </si>
  <si>
    <t>ЭКОНС</t>
  </si>
  <si>
    <t>ЭЗЦ</t>
  </si>
  <si>
    <t>Широкая фракция легких углеводородов</t>
  </si>
  <si>
    <t>ШФЛУ</t>
  </si>
  <si>
    <t>Чрезвычайные ситуации</t>
  </si>
  <si>
    <t>ЧС</t>
  </si>
  <si>
    <t>Набор из 17 взаимосвязанных целей, разработанных в 2015 году Генеральной ассамблеей ООН  для будущего международного сотрудничества до 2030 года</t>
  </si>
  <si>
    <t>ЦУР</t>
  </si>
  <si>
    <r>
      <t>Химическое потребление кислорода – показатель содержания органических веществ в воде, мг O</t>
    </r>
    <r>
      <rPr>
        <vertAlign val="subscript"/>
        <sz val="9"/>
        <color theme="1"/>
        <rFont val="Arial"/>
        <family val="2"/>
        <charset val="204"/>
      </rPr>
      <t>2</t>
    </r>
  </si>
  <si>
    <t>Ханты-Мансийский автономный округ – Югра</t>
  </si>
  <si>
    <t>ХМАО-Югра</t>
  </si>
  <si>
    <t>Федеральный центр дополнительного образования</t>
  </si>
  <si>
    <t>ФЦДО</t>
  </si>
  <si>
    <t>Функция «Эффективность производства»</t>
  </si>
  <si>
    <t>ФЭП</t>
  </si>
  <si>
    <t>Программа социальных инвестиций «Формула хороших дел»</t>
  </si>
  <si>
    <t>ФХД</t>
  </si>
  <si>
    <t>Уральский Федеральный округ</t>
  </si>
  <si>
    <t>УФО</t>
  </si>
  <si>
    <t>Ударопрочный полистирол</t>
  </si>
  <si>
    <t>УППС</t>
  </si>
  <si>
    <t>Совокупность всех выбросов парниковых газов, произведенных прямо и косвенно отдельной организацией</t>
  </si>
  <si>
    <t>Углеродный след</t>
  </si>
  <si>
    <t>Теплоэлектроцентраль</t>
  </si>
  <si>
    <t>ТЭЦ</t>
  </si>
  <si>
    <t>Термопластичные эластомеры (термоэластопласты)</t>
  </si>
  <si>
    <t>ТЭП</t>
  </si>
  <si>
    <t>Терефталевая кислота</t>
  </si>
  <si>
    <t>ТФК</t>
  </si>
  <si>
    <t>Твердые коммунальные отходы</t>
  </si>
  <si>
    <t>ТКО</t>
  </si>
  <si>
    <t>Тетраизобутират циркония</t>
  </si>
  <si>
    <t>ТИБЦ</t>
  </si>
  <si>
    <t>Территориальная генерирующая компания</t>
  </si>
  <si>
    <t>ТГК-1</t>
  </si>
  <si>
    <t>Сжиженный углеводородный газ</t>
  </si>
  <si>
    <t>СУГ</t>
  </si>
  <si>
    <t>Стратегия ПАО «СИБУР Холдинг» в области устойчивого развития до 2025 года</t>
  </si>
  <si>
    <t>Стратегия устойчивого развития</t>
  </si>
  <si>
    <t>Стратегия в области устойчивого развития</t>
  </si>
  <si>
    <t xml:space="preserve">Стандарт предприятия </t>
  </si>
  <si>
    <t>СТП</t>
  </si>
  <si>
    <t>Стандарт работы руководителя</t>
  </si>
  <si>
    <t>СРР</t>
  </si>
  <si>
    <t>Совместное предприятие</t>
  </si>
  <si>
    <t>СП</t>
  </si>
  <si>
    <t>Стойкие органические загрязнители</t>
  </si>
  <si>
    <t>СОЗ</t>
  </si>
  <si>
    <t>Содружество Независимых Государств</t>
  </si>
  <si>
    <t>СНГ</t>
  </si>
  <si>
    <t>Средства массовой информации</t>
  </si>
  <si>
    <t>СМИ</t>
  </si>
  <si>
    <t>Стирольный каучук маслонаполненный каучук</t>
  </si>
  <si>
    <t>СКС</t>
  </si>
  <si>
    <t>Синтетические каучуки</t>
  </si>
  <si>
    <t>СК</t>
  </si>
  <si>
    <t>Средства индивидуальной защиты</t>
  </si>
  <si>
    <t>СИЗ</t>
  </si>
  <si>
    <t>Санитарно-защитная зона</t>
  </si>
  <si>
    <t>СЗЗ</t>
  </si>
  <si>
    <t>Бутадиен-стирольные термоэластопласты</t>
  </si>
  <si>
    <t>СБС</t>
  </si>
  <si>
    <t>Российский экологический оператор</t>
  </si>
  <si>
    <t>РЭО</t>
  </si>
  <si>
    <t>Российский союз химиков</t>
  </si>
  <si>
    <t>РСХ</t>
  </si>
  <si>
    <t>Российский союз промышленников и предпринимателей</t>
  </si>
  <si>
    <t>РСПП</t>
  </si>
  <si>
    <t>Расширенная ответственность производителя</t>
  </si>
  <si>
    <t>РОП</t>
  </si>
  <si>
    <t>Группа компаний «РБК»</t>
  </si>
  <si>
    <t>РБК</t>
  </si>
  <si>
    <t>Российская академия наук</t>
  </si>
  <si>
    <t>РАН</t>
  </si>
  <si>
    <t>Материал, который получается после переработки пластиковых бутылок и емкостей</t>
  </si>
  <si>
    <t>ПЭТ-гранул</t>
  </si>
  <si>
    <t>Полиэтилентерефталат</t>
  </si>
  <si>
    <t>ПЭТ, ПЭТФ</t>
  </si>
  <si>
    <t>Полиэтилен низкой плотности</t>
  </si>
  <si>
    <t>ПЭНП</t>
  </si>
  <si>
    <t>Полиэтилен высокой плотности</t>
  </si>
  <si>
    <t>ПЭВП</t>
  </si>
  <si>
    <t>Полиэтиленовые трубы</t>
  </si>
  <si>
    <t>ПЭ 100</t>
  </si>
  <si>
    <t>Полиэтилен</t>
  </si>
  <si>
    <t>ПЭ</t>
  </si>
  <si>
    <t>Полистирол общего назначения</t>
  </si>
  <si>
    <t>ПСОН</t>
  </si>
  <si>
    <t xml:space="preserve">Полистирол вспенивающийся </t>
  </si>
  <si>
    <t>ПСВ</t>
  </si>
  <si>
    <t>Пенополиуретановые отходы</t>
  </si>
  <si>
    <t>ППУ</t>
  </si>
  <si>
    <t>Полипропилен</t>
  </si>
  <si>
    <t>ПП</t>
  </si>
  <si>
    <t>Программное обеспечение</t>
  </si>
  <si>
    <t>ПО</t>
  </si>
  <si>
    <t>Твердое вещество белого цвета, является продуктом полимеризации, используется для производства тары и упаковки, волокон, антикоррозийных материалов</t>
  </si>
  <si>
    <t>Класс высокомолекулярных соединений (полимеров), используемых для изготовления пленки, труб, шлангов, листовых материалов, кабельных изделий, различных емкостей, тары, профильных и других изделий</t>
  </si>
  <si>
    <t>Полиолефины</t>
  </si>
  <si>
    <t>Сложные химические вещества, широко применяемые в современной технике</t>
  </si>
  <si>
    <t>Полимеры</t>
  </si>
  <si>
    <t>Процесс получения высокомолекулярных веществ (полимеров)</t>
  </si>
  <si>
    <t>Полимеризация</t>
  </si>
  <si>
    <t>Попутный нефтяной газ</t>
  </si>
  <si>
    <t>ПНГ</t>
  </si>
  <si>
    <t>Петербургский международный экономический форум</t>
  </si>
  <si>
    <t>ПМЭФ</t>
  </si>
  <si>
    <t>Термическое разложение органических и многих неорганических соединений</t>
  </si>
  <si>
    <t>Пиролиз</t>
  </si>
  <si>
    <t>Предельно допустимая концентрация</t>
  </si>
  <si>
    <t>ПДК</t>
  </si>
  <si>
    <t>Парниковые газы</t>
  </si>
  <si>
    <t>ПГ</t>
  </si>
  <si>
    <t>Поливинилхлорид</t>
  </si>
  <si>
    <t>ПВХ</t>
  </si>
  <si>
    <t>Публичное акционерное общество</t>
  </si>
  <si>
    <t>ПАО</t>
  </si>
  <si>
    <t>Поведенческий аудит безопасности</t>
  </si>
  <si>
    <t>ПАБ</t>
  </si>
  <si>
    <t>Организация экономического сотрудничества и развития</t>
  </si>
  <si>
    <t>ОЭСР</t>
  </si>
  <si>
    <t>Особая экономическая зона</t>
  </si>
  <si>
    <t>ОЭЗ</t>
  </si>
  <si>
    <t>Охрана труда, промышленная безопасность и экология</t>
  </si>
  <si>
    <t>ОТ, ПБ и Э</t>
  </si>
  <si>
    <t>ОТ и ПБ</t>
  </si>
  <si>
    <r>
      <t xml:space="preserve">Организация стран </t>
    </r>
    <r>
      <rPr>
        <sz val="10"/>
        <color theme="1"/>
        <rFont val="Arial"/>
        <family val="2"/>
        <charset val="204"/>
      </rPr>
      <t xml:space="preserve">– </t>
    </r>
    <r>
      <rPr>
        <sz val="9"/>
        <color theme="1"/>
        <rFont val="Arial"/>
        <family val="2"/>
        <charset val="204"/>
      </rPr>
      <t>экспортеров нефти</t>
    </r>
  </si>
  <si>
    <t>ОПЕК</t>
  </si>
  <si>
    <t>Охрана окружающей среды</t>
  </si>
  <si>
    <t>ООС</t>
  </si>
  <si>
    <t>Общество с ограниченной ответственностью</t>
  </si>
  <si>
    <t>ООО</t>
  </si>
  <si>
    <t>Особо охраняемые природные территории</t>
  </si>
  <si>
    <t>ООПТ</t>
  </si>
  <si>
    <t>Организация Объединённых Наций (ООН) — международная организация, созданная для поддержания и укрепления международного мира и безопасности, а также развития сотрудничества между государствами.</t>
  </si>
  <si>
    <t>ООН</t>
  </si>
  <si>
    <t>Ограниченные возможности здоровья</t>
  </si>
  <si>
    <t>ОВЗ</t>
  </si>
  <si>
    <t>Выбросы парниковых газов, которые связаны с осуществлением организацией хозяйственной и иной деятельности (выбросы, образующиеся при добыче (производстве) и транспортировке топлива, сырья, материалов, полуфабрикатов, а также выбросы от использования продукции и утилизации ее остатков)</t>
  </si>
  <si>
    <t>Область охвата (Scope) 3</t>
  </si>
  <si>
    <t>Энергетические косвенные выбросы (выбросы от сжигания топлива на сторонних энергоисточниках для выработки энергии, закупаемой организацией)</t>
  </si>
  <si>
    <t>Область охвата (Scope) 2</t>
  </si>
  <si>
    <t>Прямые выбросы (выбросы от источников, принадлежащих организации или контролируемых ею)</t>
  </si>
  <si>
    <t>Область охвата (Scope) 1</t>
  </si>
  <si>
    <t>Национальное рейтинговое агентство</t>
  </si>
  <si>
    <t>НРА</t>
  </si>
  <si>
    <t>Национальная премия бизнес-коммуникаций</t>
  </si>
  <si>
    <t>НПБК</t>
  </si>
  <si>
    <t>Некоммерческая организация</t>
  </si>
  <si>
    <t>НКО</t>
  </si>
  <si>
    <t>Налог на добавленную стоимость</t>
  </si>
  <si>
    <t>НДС</t>
  </si>
  <si>
    <t>Негативное воздействие на окружающую среду</t>
  </si>
  <si>
    <t>НВОС</t>
  </si>
  <si>
    <t>Легковоспламеняющаяся жидкость с характерным запахом, получаемая на первой стадии перегонки сырой нефти</t>
  </si>
  <si>
    <t>Нафта</t>
  </si>
  <si>
    <t>Метил-трет-бутиловый эфир</t>
  </si>
  <si>
    <t>МТБЭ</t>
  </si>
  <si>
    <t>Международные стандарты финансовой отчетности</t>
  </si>
  <si>
    <t>МСФО</t>
  </si>
  <si>
    <t>Международный союз охраны природы и природных ресурсов</t>
  </si>
  <si>
    <t>МСОП</t>
  </si>
  <si>
    <t>Минимальный размер оплаты труда</t>
  </si>
  <si>
    <t>МРОТ</t>
  </si>
  <si>
    <t>Межправительственная группа экспертов по изменению климата</t>
  </si>
  <si>
    <t>МГЭИК</t>
  </si>
  <si>
    <t>Мастер-план предприятия</t>
  </si>
  <si>
    <t>МАП</t>
  </si>
  <si>
    <t>Линейные альфа-олефины</t>
  </si>
  <si>
    <t>ЛАО</t>
  </si>
  <si>
    <t>Ключевые показатели эффективности</t>
  </si>
  <si>
    <t>КПЭ</t>
  </si>
  <si>
    <t>Соответствие внутренним или внешним требованиям или нормам, в том числе законодательным</t>
  </si>
  <si>
    <t>Казанский национальный исследовательский технологический университет</t>
  </si>
  <si>
    <t>КНИТУ</t>
  </si>
  <si>
    <t>Интранет-платформа собственной разработки</t>
  </si>
  <si>
    <t>КЛИК</t>
  </si>
  <si>
    <t>Контрольно-измерительные приборы</t>
  </si>
  <si>
    <t>КИП</t>
  </si>
  <si>
    <t>Информационные технологии</t>
  </si>
  <si>
    <t>ИТ</t>
  </si>
  <si>
    <t>Интегрированная система менеджмента</t>
  </si>
  <si>
    <t>ИСМ</t>
  </si>
  <si>
    <t>Искусственный интеллект</t>
  </si>
  <si>
    <t>ИИ</t>
  </si>
  <si>
    <t>Интеллектуальное видеонаблюдение</t>
  </si>
  <si>
    <t>ИВН</t>
  </si>
  <si>
    <t>Индекс аварийности первого уровня (Process Safety Event Rate)</t>
  </si>
  <si>
    <t>ИА-1 (PSER)</t>
  </si>
  <si>
    <t>Жидкое углеводородное сырье</t>
  </si>
  <si>
    <t>ЖУВС</t>
  </si>
  <si>
    <t>Жилищно-коммунальное хозяйство</t>
  </si>
  <si>
    <t>ЖКХ</t>
  </si>
  <si>
    <t>Европейский союз</t>
  </si>
  <si>
    <t>ЕС</t>
  </si>
  <si>
    <t>Евразийский экономический союз</t>
  </si>
  <si>
    <t>ЕАЭС</t>
  </si>
  <si>
    <t>Диоктилтерефталат</t>
  </si>
  <si>
    <t>ДОТФ</t>
  </si>
  <si>
    <t>Добровольное медицинское страхование</t>
  </si>
  <si>
    <t>ДМС</t>
  </si>
  <si>
    <t>Подход, направленный на минимизацию рисков благодаря распределению ресурсов по разным отраслям или сферам</t>
  </si>
  <si>
    <t>Диверсификация</t>
  </si>
  <si>
    <t>Дегидрирование пропана</t>
  </si>
  <si>
    <t>ДГП</t>
  </si>
  <si>
    <t>Дальневосточный федеральный округ</t>
  </si>
  <si>
    <t>ДВФО</t>
  </si>
  <si>
    <t>Газохимический комплекс</t>
  </si>
  <si>
    <t>ГХК</t>
  </si>
  <si>
    <t>Газофракционирующая установка</t>
  </si>
  <si>
    <t>ГФУ</t>
  </si>
  <si>
    <t>Комплекс физических упражнений, спортивных дисциплин и нормативов для граждан всех возрастов. Полное название программы — «Готов к труду и обороне».</t>
  </si>
  <si>
    <t>ГТО</t>
  </si>
  <si>
    <t>Государственный стандарт</t>
  </si>
  <si>
    <t>ГОСТ</t>
  </si>
  <si>
    <t>Газоперерабатывающий завод</t>
  </si>
  <si>
    <t>ГПЗ</t>
  </si>
  <si>
    <t>Продукт СИБУРа, представляющий собой органическое соединение, которое относится к α-олефину</t>
  </si>
  <si>
    <t>Гексен-1</t>
  </si>
  <si>
    <t>Глобальный договор Организации Объединенных Наций</t>
  </si>
  <si>
    <t>ГД ООН</t>
  </si>
  <si>
    <t>Возобновляемые источники энергии</t>
  </si>
  <si>
    <t>ВИЭ</t>
  </si>
  <si>
    <t>Валовой внутренний продукт</t>
  </si>
  <si>
    <t>ВВП</t>
  </si>
  <si>
    <t>Межгосударственное объединение, союз пяти государств: Бразилии, России, Индии, КНР и ЮАР</t>
  </si>
  <si>
    <t>БРИКС</t>
  </si>
  <si>
    <t>Биаксиально ориентированная полипропиленовая пленка</t>
  </si>
  <si>
    <t>БОПП-пленка</t>
  </si>
  <si>
    <t>Мягкий контейнер для расфасовки упакованных и насыпных строительных материалов</t>
  </si>
  <si>
    <t>Биг-бэг</t>
  </si>
  <si>
    <t>Адаптивная физическая культура</t>
  </si>
  <si>
    <t>АФК</t>
  </si>
  <si>
    <t>Азиатско-Тихоокеанский регион</t>
  </si>
  <si>
    <t>АТР</t>
  </si>
  <si>
    <t>Ассоциация производителей и поставщиков пенополистирола</t>
  </si>
  <si>
    <t>АППП</t>
  </si>
  <si>
    <t>Автономная некоммерческая организация</t>
  </si>
  <si>
    <t>АНО</t>
  </si>
  <si>
    <t>Аналитическое кредитное рейтинговое агентство</t>
  </si>
  <si>
    <t>АКРА</t>
  </si>
  <si>
    <t>Амурский газохимический комплекс</t>
  </si>
  <si>
    <t>АГХК</t>
  </si>
  <si>
    <t>Ударопрочная техническая термопластическая смола на основе сополимера акрилонитрила с бутадиеном и стиролом.</t>
  </si>
  <si>
    <t>АБС-пластик</t>
  </si>
  <si>
    <t>Корпоративный чемпионат профессионального мастерства среди предприятий</t>
  </si>
  <si>
    <t>WorldSkills</t>
  </si>
  <si>
    <t>Virtual Reality, виртуальная реальность</t>
  </si>
  <si>
    <t>VR</t>
  </si>
  <si>
    <t>Инновационный бренд полимеров с вовлечением вторичного сырья</t>
  </si>
  <si>
    <t>VIVILEN</t>
  </si>
  <si>
    <t xml:space="preserve">Registration, Evaluation, Authorization, and Restriction of Chemicals, независимая нормативная база по химическим веществам в Великобритании </t>
  </si>
  <si>
    <t>UK REACH</t>
  </si>
  <si>
    <t>Total Recordable Incident Rate, коэффициент частоты происшествий</t>
  </si>
  <si>
    <t>TRIR</t>
  </si>
  <si>
    <t>Total Recordable Injuries, количество зарегистрированных случаев травмирования</t>
  </si>
  <si>
    <t>TRI</t>
  </si>
  <si>
    <t>Transport Management System, cистема управления транспортными перевозками</t>
  </si>
  <si>
    <t>TMS</t>
  </si>
  <si>
    <t>Task Force on Climate-Related Financial Disclosures, Рабочая группа по вопросам раскрытия финансовой информации, связанной с изменением климата</t>
  </si>
  <si>
    <t xml:space="preserve">TCFD </t>
  </si>
  <si>
    <t>Конференция-выставка, на которой компании из разных сфер и сегментов рынка представляют доклады о цифровизации и развитии ИТ-индустрии</t>
  </si>
  <si>
    <t>TAdviser SummIT</t>
  </si>
  <si>
    <t>Stone Polimer Composite, каменно-полимерный композит</t>
  </si>
  <si>
    <t>SPC</t>
  </si>
  <si>
    <t>Оксиды серы</t>
  </si>
  <si>
    <t>SOx</t>
  </si>
  <si>
    <t>Safety data sheet, международная форма паспорта безопасности вещества</t>
  </si>
  <si>
    <t>SDS</t>
  </si>
  <si>
    <t>The Sustainability Accounting Standards Board, некоммерческая организация, а также разработанные ею стандарты отчетности в области устойчивого развития</t>
  </si>
  <si>
    <t>SASB</t>
  </si>
  <si>
    <t>Real Time Optimization, программа оптимизации процессов в режиме реального времени</t>
  </si>
  <si>
    <t>RTO</t>
  </si>
  <si>
    <t>Гранулы на основе вторичного полипропилена</t>
  </si>
  <si>
    <t>rPP</t>
  </si>
  <si>
    <t>Гранулы на основе полиэтилентерефталата</t>
  </si>
  <si>
    <t>rPET</t>
  </si>
  <si>
    <t>Гранулы на основе вторичного полиэтилена</t>
  </si>
  <si>
    <t>rPE</t>
  </si>
  <si>
    <t>Restriction of Hazardous Substances, директива, ограничивающая содержание вредных веществ</t>
  </si>
  <si>
    <t>RoHS</t>
  </si>
  <si>
    <t>Центр исследований и разработок</t>
  </si>
  <si>
    <t>R&amp;D-центр</t>
  </si>
  <si>
    <t>Research and Development, исследования и разработки</t>
  </si>
  <si>
    <t>R&amp;D</t>
  </si>
  <si>
    <t>Representative Concentration Pathway, сценарии глобального потепления, представленные в Пятом оценочном докладе МГЭИК, которые описывают различные варианты будущего климата в зависимости от динамики объемов выбросов парниковых газов в текущем столетии</t>
  </si>
  <si>
    <t xml:space="preserve">RCP </t>
  </si>
  <si>
    <t>Process Safety Events Rate, показатель безопасности производственного процесса</t>
  </si>
  <si>
    <t>PSER</t>
  </si>
  <si>
    <t>Resistant to Cracks, устойчивость к растрескиванию</t>
  </si>
  <si>
    <t>RC</t>
  </si>
  <si>
    <t>Property damage (вред или ущерб, причиненный имуществу), страхование имущества</t>
  </si>
  <si>
    <t>PD</t>
  </si>
  <si>
    <t>Plan-to-Produce («от планирования до производства»), бизнес-процесс производства</t>
  </si>
  <si>
    <t>P2P</t>
  </si>
  <si>
    <t>On-Time In-Full, измерение эффективности логистики или доставки в цепочке поставок</t>
  </si>
  <si>
    <t>OTIF</t>
  </si>
  <si>
    <t>Order-to-Cash («от заказа до платежа»), бизнес-процесс продажи</t>
  </si>
  <si>
    <t>O2C</t>
  </si>
  <si>
    <t>National Registration Center for Chemicals, Китайский национальный химический информационный центр</t>
  </si>
  <si>
    <t>NRCC</t>
  </si>
  <si>
    <t>Оксиды азоты</t>
  </si>
  <si>
    <t>NOx</t>
  </si>
  <si>
    <t>Net Promoter Score, индекс потребительской лояльности – индекс, характеризующий готовность участника рекомендовать продукт</t>
  </si>
  <si>
    <t xml:space="preserve">NPS </t>
  </si>
  <si>
    <t>Machine learning, ашинное обучение</t>
  </si>
  <si>
    <t>ML</t>
  </si>
  <si>
    <t>Российский производственный холдинг, работающий на рынке автокомпонентов</t>
  </si>
  <si>
    <t>MGCGROUP</t>
  </si>
  <si>
    <t>Manufacturing Execution System, система управления производственными процессами</t>
  </si>
  <si>
    <t>MES</t>
  </si>
  <si>
    <t>Lost Time Injury Frequency, коэффициент частоты травм с временной потерей трудоспособности</t>
  </si>
  <si>
    <t>LTIF</t>
  </si>
  <si>
    <t>Система блокировок, исключающих проведение работ при неизолированных источниках опасности</t>
  </si>
  <si>
    <t>LOTO</t>
  </si>
  <si>
    <t>Large language models, большие языковые модели в программировании</t>
  </si>
  <si>
    <t>LLM</t>
  </si>
  <si>
    <t>Laboratory Information Management System, программное обеспечение, предназначенное для управления лабораторными потоками работ и документов</t>
  </si>
  <si>
    <t>LIMS</t>
  </si>
  <si>
    <t>Регистрация, оценка, разрешение и ограничение химических веществ (Турция)</t>
  </si>
  <si>
    <t>KKDIK</t>
  </si>
  <si>
    <t>Закон о регистрации и оценке химических веществ</t>
  </si>
  <si>
    <t>K-REACH</t>
  </si>
  <si>
    <t>International Sustainability Standards Board, Совет по международным стандартам устойчивого развития</t>
  </si>
  <si>
    <t>ISSB</t>
  </si>
  <si>
    <t>Международный стандарт серии ИСО 45001</t>
  </si>
  <si>
    <t>ISO 45001</t>
  </si>
  <si>
    <t>Международный стандарт «Парниковые газы. Требования и руководство по количественному определению и отчётности о выбросах и поглощении парниковых газов на уровне организации»</t>
  </si>
  <si>
    <t>ISO 14064-1</t>
  </si>
  <si>
    <t>ICIS NE ASIA Petrochemical Index, показатель среднего изменения цен на нефтехимическую продукцию, взвешенный по мощности</t>
  </si>
  <si>
    <t>IPEX</t>
  </si>
  <si>
    <t>Industrial Internet of Things, Промышленный интернет вещей</t>
  </si>
  <si>
    <t>IIoT</t>
  </si>
  <si>
    <t>International Sustainability and Carbon Certification (Международная сертификация устойчивого развития и выбросов парниковых газов)</t>
  </si>
  <si>
    <t>ISCC</t>
  </si>
  <si>
    <t>International Financial Reporting Standards, Международные стандарты финансовой отчётности</t>
  </si>
  <si>
    <t>IFRS S1/S2</t>
  </si>
  <si>
    <t>Ежегодные мероприятия в сфере управления персоналом, включающие блоки планирования, управления результативностью, вовлеченностью, вознаграждением и развитием кадрового потенциала</t>
  </si>
  <si>
    <t>HR-цикл</t>
  </si>
  <si>
    <t>Human resources. В отчете под HR подразумевается функция «Управление персоналом» и ее специалисты, а также бизнес-процессы, связанные с управлением персоналом</t>
  </si>
  <si>
    <t>HR</t>
  </si>
  <si>
    <t>High professional, высокопрофессиональные. HiPro-cотрудники – сотрудники, которые показывают высокую эффективность на рабочем месте</t>
  </si>
  <si>
    <t>HiPro</t>
  </si>
  <si>
    <t>High potential, высокий потенциал. HiPo-cотрудники – сотрудники, которые отличаются высоким уровнем активности в развитии своей карьеры</t>
  </si>
  <si>
    <t>HiPo</t>
  </si>
  <si>
    <t>Трубная оранжевая марка полиэтилена</t>
  </si>
  <si>
    <t>HD 03505 PE orange</t>
  </si>
  <si>
    <t>Global Reporting Initiative, Глобальная инициатива по отчетности</t>
  </si>
  <si>
    <t>GRI</t>
  </si>
  <si>
    <t>Fast-Moving Consumer Goods, Товары повседневного спроса</t>
  </si>
  <si>
    <t>FMCG</t>
  </si>
  <si>
    <t>Foreign Manufacturers Certification Scheme, схема сертификации для иностранных производителей</t>
  </si>
  <si>
    <t>FMCS</t>
  </si>
  <si>
    <t>Мешки, изготовленные из трехслойной рукавной пленки</t>
  </si>
  <si>
    <t>FFS-мешки</t>
  </si>
  <si>
    <t xml:space="preserve">Employee Value Proposition, ценностное предложение работодателя </t>
  </si>
  <si>
    <t>EVP</t>
  </si>
  <si>
    <t>Environmental Product Declaration, экологическая декларация продукции</t>
  </si>
  <si>
    <t>EPD</t>
  </si>
  <si>
    <t>ESG-стратегия</t>
  </si>
  <si>
    <t>Оценка экологических и социальных рисков бизнеса, а также рисков корпоративного управления в компании</t>
  </si>
  <si>
    <t>ESG-рейтинг</t>
  </si>
  <si>
    <t>Environment, Social, Governance, экологическое, социальное и корпоративное управление</t>
  </si>
  <si>
    <t>ESG</t>
  </si>
  <si>
    <t>Employee Net Promoter Score, индекс чистой лояльности</t>
  </si>
  <si>
    <t>eNPS</t>
  </si>
  <si>
    <t>Eco Green Building System, оценка соответствия национальным стандартам «зеленого» строительства, а также заключения по экологической эффективности объекта в количественных и качественных показателях</t>
  </si>
  <si>
    <t>EGBS</t>
  </si>
  <si>
    <t>Earnings before interest, taxes, depreciation and amortization, прибыль компании до вычета процента по кредитам, налога на прибыль и амортизации</t>
  </si>
  <si>
    <t xml:space="preserve">EBITDA </t>
  </si>
  <si>
    <t>Directors &amp; Officers Liability, страхование ответственности директоров и должностных лиц на случай предъявления исков о возмещении ущерба</t>
  </si>
  <si>
    <t>D&amp;O</t>
  </si>
  <si>
    <t>Customer journey map, Аудит клиентских путей</t>
  </si>
  <si>
    <t>CJM</t>
  </si>
  <si>
    <t>Customer Satisfaction Index, индекс, характеризующий уровень удовлетворенности клиентов</t>
  </si>
  <si>
    <t>CSI</t>
  </si>
  <si>
    <t>Customer Relationship Management, Система управления взаимоотношениями с клиентами</t>
  </si>
  <si>
    <t>CRM</t>
  </si>
  <si>
    <t>Оксид углерода (IV) или углекислый газ</t>
  </si>
  <si>
    <r>
      <t>CO</t>
    </r>
    <r>
      <rPr>
        <sz val="9"/>
        <color theme="1"/>
        <rFont val="Cambria Math"/>
        <family val="1"/>
        <charset val="204"/>
      </rPr>
      <t>₂</t>
    </r>
  </si>
  <si>
    <t>Ежегодная деловая премия в области цифровых технологий</t>
  </si>
  <si>
    <t>CIPR Digital</t>
  </si>
  <si>
    <t>Carbon Education and Development, консорциум, созданный крупнейшими российскими вузами для подготовки специалистов в области климатических проектов</t>
  </si>
  <si>
    <t>CE&amp;D</t>
  </si>
  <si>
    <t>China Chengxin International Credit Rating Co, китайское рейтинговое агентство</t>
  </si>
  <si>
    <t>CCXI</t>
  </si>
  <si>
    <t>China Chengxin Green Finance Technology (Beijing) Ltd., китайское рейтинговое агентство</t>
  </si>
  <si>
    <t>CCXGF</t>
  </si>
  <si>
    <t>Международный инженерный чемпионат</t>
  </si>
  <si>
    <t>CASE-IN</t>
  </si>
  <si>
    <t>Building Management Systems, система автоматизации и управления зданием</t>
  </si>
  <si>
    <t>BMS</t>
  </si>
  <si>
    <t>Augmented reality, дополненная реальность</t>
  </si>
  <si>
    <t>AR</t>
  </si>
  <si>
    <t>Advanced Process Control, система усовершенствованного управления технологическим процессом</t>
  </si>
  <si>
    <t>APC</t>
  </si>
  <si>
    <t>Рейтинговое агентство</t>
  </si>
  <si>
    <t>AK&amp;M</t>
  </si>
  <si>
    <t>Полиэтиленовая выдувная пленка</t>
  </si>
  <si>
    <t>AirShape</t>
  </si>
  <si>
    <t>ГЛОССАРИЙ</t>
  </si>
  <si>
    <t>Объем выбросов, сокращенных в результате мероприятий по энергоэффективности СИБУРа</t>
  </si>
  <si>
    <t>Удельные выбросы парниковых газов</t>
  </si>
  <si>
    <t>Потребление топлива из невозобновляемых источников</t>
  </si>
  <si>
    <t>Расходы на социальные программы и льготы</t>
  </si>
  <si>
    <t>Заработная плата сотрудника начального уровня в разбивке по полу</t>
  </si>
  <si>
    <t>Практики и стажировки</t>
  </si>
  <si>
    <t>Аварии и инциденты</t>
  </si>
  <si>
    <t xml:space="preserve">Распределение происшествий </t>
  </si>
  <si>
    <t>Аудиты в области ОТ и ПБ</t>
  </si>
  <si>
    <t xml:space="preserve">Расходы на персонал и оплату труда </t>
  </si>
  <si>
    <t>Расходы на персонал и оплату труда</t>
  </si>
  <si>
    <t>Состав правления</t>
  </si>
  <si>
    <t xml:space="preserve">Заседания Комитета Правления </t>
  </si>
  <si>
    <t>Количество смертельных случаев по причине заболеваний, связанных с производством, шт.</t>
  </si>
  <si>
    <t xml:space="preserve">Тел.: +7 (495) 777 5500 </t>
  </si>
  <si>
    <t>Более подробная информация представлена в Интегрированном годовом отчете ПАО "СИБУР Холдинг" за 2024 год , раздел "Ответственная цепочка поставок".</t>
  </si>
  <si>
    <t>Более подробная информация представлена в Интегрированном годовом отчете ПАО "СИБУР Холдинг" за 2024 год, раздел "Устойчивый продуктовый портфель".</t>
  </si>
  <si>
    <t>Более подробная информация представлена в Интегрированном годовом отчете ПАО "СИБУР Холдинг" за 2024 год, раздел "Инновации и научно-исследовательская деятельность".</t>
  </si>
  <si>
    <t>СНИЖЕНИЕ КЛИМАТИЧЕСКОГО ВОЗДЕЙСТВИЯ</t>
  </si>
  <si>
    <t>ЭНЕРГОПОТРЕБЛЕНИЕ И ЭНЕРГОЭФФЕКТИВНОСТЬ</t>
  </si>
  <si>
    <t>БИЗНЕС-ЭТИКА И КОМПЛАЕНС</t>
  </si>
  <si>
    <t>Более подробная информация представлена в Интегрированном годовом отчете ПАО "СИБУР Холдинг" за 2024 год, раздел "Энергоэффективность и низкоуглеродное развитие".</t>
  </si>
  <si>
    <t>Более подробная информация представлена в Интегрированном годовом отчете ПАО "СИБУР Холдинг" за 2024 год, раздел "Охрана окружающей среды".</t>
  </si>
  <si>
    <t>Более подробная информация представлена в Интегрированном годовом отчете ПАО "СИБУР Холдинг" за 2024 год, раздел "Развитие человеческого потенциала".</t>
  </si>
  <si>
    <t>Более подробная информация представлена в Интегрированном годовом отчете ПАО "СИБУР Холдинг" за 2024 год, раздел "Охрана труда и промышленная безопасность".</t>
  </si>
  <si>
    <t>Более подробная информация представлена в Интегрированном годовом отчете ПАО "СИБУР Холдинг" за 2024 год, раздел "Система корпоративного управления".</t>
  </si>
  <si>
    <t>Более подробная информация представлена в Интегрированном годовом отчете ПАО "СИБУР Холдинг" за 2024 год, раздел "Бизнес-этика и комплаенс".</t>
  </si>
  <si>
    <t>Цепочка поставок</t>
  </si>
  <si>
    <t>Устойчивый продуктовый портфель</t>
  </si>
  <si>
    <t>Климатическое воздействие</t>
  </si>
  <si>
    <t>Энергопотребление</t>
  </si>
  <si>
    <t>Отчеты</t>
  </si>
  <si>
    <t>Политики</t>
  </si>
  <si>
    <t>Ссылка на страницу Excel</t>
  </si>
  <si>
    <t>Персонал</t>
  </si>
  <si>
    <t>ОТиПБ</t>
  </si>
  <si>
    <t>Вклад в развитие местных сообществ</t>
  </si>
  <si>
    <t>Бизнес-этика и комплаенс</t>
  </si>
  <si>
    <t xml:space="preserve"> БИЗНЕС-ЭТИКА И КОМПЛАЕНС</t>
  </si>
  <si>
    <t>Деятельность в ЯНАО</t>
  </si>
  <si>
    <t>Система корп. управления</t>
  </si>
  <si>
    <t>*В рамках обновления Стратегии ПАО «СИБУР Холдинг» в области устойчивого развития методология расчета показателя углеродоемкости нефтехимического портфеля синхронизирована с подходами, используемыми мировыми нефтехимическими компаниями: удельные выбросы парниковых газов охватов 1 и 2 рассчитываются на тонну валовой произведенной продукции, включая промежуточную и конечную нефтегазохимическую продукцию на всех технологических узлах и установках. Данные за 2024 год представлены в двух разрезах: подход 1 – используются объемы продукции без учета промежуточной нефтегазохимической продукции, подход 2 – используются объемы продукции с учетом промежуточной нефтегазохимической продукции.</t>
  </si>
  <si>
    <t>НАУЧНО-ИССЛЕДОВАТЕЛЬСКАЯ ДЕЯТЕЛЬНОСТЬ И ИННОВАЦИИ</t>
  </si>
  <si>
    <t>Объем инвестиций в научно-исследовательскую деятельность и инновации</t>
  </si>
  <si>
    <t>Инвестиции в научно-исследовательскую деятельность и инновации, млн руб.</t>
  </si>
  <si>
    <t>Инвестиции в научно-исследовательскую деятельность и инновации</t>
  </si>
  <si>
    <t>Научно-исследовательская деятельность и инновации</t>
  </si>
  <si>
    <t>Общие расходы на персонал, млн руб.*</t>
  </si>
  <si>
    <t>*Расходы с учетом персонала, занятого на проектах, включая АГХК</t>
  </si>
  <si>
    <t>Объем социальных инвестиций в рамках программы «Формула хороших дел»*, в том числе:</t>
  </si>
  <si>
    <t>*Объем инвестиций указан с учетом АГХК</t>
  </si>
  <si>
    <t>«Финансовые результаты»</t>
  </si>
  <si>
    <t xml:space="preserve">Заседания Правления 
</t>
  </si>
  <si>
    <t>Управление устойчивым развитием</t>
  </si>
  <si>
    <t>2024 
(подход 1*)</t>
  </si>
  <si>
    <t>2024 
(подход 2*)</t>
  </si>
  <si>
    <t>на научно-исследовательскую деятельность и разработки по снижению негативных антропогенных воздействий на окружающую среду</t>
  </si>
  <si>
    <t>Расходы на сохранение биоразнообразия, млн руб., в том числе:</t>
  </si>
  <si>
    <t>компенсация ущерба рыбным запасам</t>
  </si>
  <si>
    <t>Общее количество высаженных зеленых насаждений, шт., в том числе:</t>
  </si>
  <si>
    <t>деревьев</t>
  </si>
  <si>
    <t>кустарников</t>
  </si>
  <si>
    <t>многолетние растения</t>
  </si>
  <si>
    <r>
      <t>травяного покрова/газона</t>
    </r>
    <r>
      <rPr>
        <sz val="10"/>
        <rFont val="Arial"/>
        <family val="2"/>
        <charset val="204"/>
      </rPr>
      <t>, кв.м</t>
    </r>
  </si>
  <si>
    <t xml:space="preserve">Руководители </t>
  </si>
  <si>
    <t>Размер средней заработной платы</t>
  </si>
  <si>
    <t>Медианная заработная плата сотрудников</t>
  </si>
  <si>
    <t>Социальное партнерство, %</t>
  </si>
  <si>
    <t>Доля сотрудников, охваченных коллективным договором</t>
  </si>
  <si>
    <t>Доля сотрудников, охваченных инициативами по обеспечению многообразия кадрового состава</t>
  </si>
  <si>
    <t>Доля сотрудников, входящих в профсоюзы</t>
  </si>
  <si>
    <t>Доля сотрудников-волонтеров</t>
  </si>
  <si>
    <t>Доля сотрудников, обеспеченных социальными программами</t>
  </si>
  <si>
    <t>Уровень вовлеченности персонала</t>
  </si>
  <si>
    <t>Доля  сотрудников организации, работающих на производстве, подлежащем ликвидации</t>
  </si>
  <si>
    <t>Доля сотрудников, занятых на работах с вредными и/или опасными условиями труда</t>
  </si>
  <si>
    <t>Количество несчастных случаев / аварий на производстве с летальным исходом</t>
  </si>
  <si>
    <t>Затраты на проведение СОУТ, тыс. руб.</t>
  </si>
  <si>
    <t>Количество проведенных тренингов по безопасности для сотрудников компании за последний год</t>
  </si>
  <si>
    <t xml:space="preserve">Количество вопросов по устойчивому развитию, рассмотренных на заседаниях </t>
  </si>
  <si>
    <t>Количество случаев привлечения организации, ее дочерних и зависимых обществ к административной ответственности за совершение коррупционных правонарушений</t>
  </si>
  <si>
    <t>Удовлетворенные обращения в отношении компании в связи со значительными налоговыми нарушениями</t>
  </si>
  <si>
    <t>Деятельность СИБУРа в области биоразнообразия соответствует разработанной в 2024 году концепции сохранения биоразнообразия</t>
  </si>
  <si>
    <t>Площадь нарушенных земель, га</t>
  </si>
  <si>
    <t>Сертификаты атрибутов ВИЭ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</si>
</sst>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#,##0.00000"/>
    <numFmt numFmtId="168" formatCode="#,##0.0"/>
    <numFmt numFmtId="169" formatCode="#,##0.000"/>
    <numFmt numFmtId="170" formatCode="#,##0.00_ ;\-#,##0.00\ "/>
    <numFmt numFmtId="171" formatCode="_(* #,##0_);_(* \(#,##0\);_(* &quot;-&quot;??_);_(@_)"/>
    <numFmt numFmtId="172" formatCode="_-* #,##0.00\ _₽_-;\-* #,##0.00\ _₽_-;_-* &quot;-&quot;??\ _₽_-;_-@_-"/>
    <numFmt numFmtId="173" formatCode="0.000"/>
    <numFmt numFmtId="174" formatCode="#,##0.0000"/>
    <numFmt numFmtId="175" formatCode="0.0000"/>
    <numFmt numFmtId="176" formatCode="#,##0_ ;\-#,##0\ "/>
    <numFmt numFmtId="177" formatCode="_-* #,##0_-;\-* #,##0_-;_-* &quot;-&quot;??_-;_-@_-"/>
    <numFmt numFmtId="178" formatCode="#,##0.0;\-#,##0.0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Arial"/>
      <family val="2"/>
      <charset val="204"/>
    </font>
    <font>
      <b/>
      <i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theme="0"/>
      <name val="Arial"/>
      <family val="2"/>
      <charset val="204"/>
    </font>
    <font>
      <b/>
      <sz val="11"/>
      <color theme="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color theme="9" tint="0.79998168889431442"/>
      <name val="Arial"/>
      <family val="2"/>
      <charset val="204"/>
    </font>
    <font>
      <sz val="9"/>
      <color theme="0"/>
      <name val="Arial"/>
      <family val="2"/>
      <charset val="204"/>
    </font>
    <font>
      <sz val="9"/>
      <color theme="1"/>
      <name val="Arial"/>
      <family val="2"/>
      <charset val="204"/>
    </font>
    <font>
      <vertAlign val="subscript"/>
      <sz val="9"/>
      <color theme="1"/>
      <name val="Arial"/>
      <family val="2"/>
      <charset val="204"/>
    </font>
    <font>
      <sz val="10"/>
      <color theme="9" tint="0.79998168889431442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Segoe UI"/>
      <family val="2"/>
      <charset val="204"/>
    </font>
    <font>
      <b/>
      <sz val="16"/>
      <color theme="1"/>
      <name val="Segoe UI"/>
      <family val="2"/>
      <charset val="204"/>
    </font>
    <font>
      <i/>
      <sz val="10"/>
      <color rgb="FF000000"/>
      <name val="Arial"/>
      <family val="2"/>
      <charset val="204"/>
    </font>
    <font>
      <i/>
      <vertAlign val="subscript"/>
      <sz val="10"/>
      <color rgb="FF000000"/>
      <name val="Arial"/>
      <family val="2"/>
      <charset val="204"/>
    </font>
    <font>
      <sz val="9"/>
      <color rgb="FF3C4043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vertAlign val="subscript"/>
      <sz val="9"/>
      <color rgb="FF000000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theme="9" tint="0.79998168889431442"/>
      <name val="Arial"/>
      <family val="2"/>
      <charset val="204"/>
    </font>
    <font>
      <sz val="8"/>
      <color theme="0"/>
      <name val="Arial"/>
      <family val="2"/>
      <charset val="204"/>
    </font>
    <font>
      <b/>
      <sz val="8"/>
      <color theme="0"/>
      <name val="Arial"/>
      <family val="2"/>
      <charset val="204"/>
    </font>
    <font>
      <sz val="11"/>
      <name val="Arial"/>
      <family val="2"/>
      <charset val="204"/>
    </font>
    <font>
      <sz val="11"/>
      <color rgb="FFE2EFDA"/>
      <name val="Arial"/>
      <family val="2"/>
      <charset val="204"/>
    </font>
    <font>
      <sz val="9"/>
      <color rgb="FFFFFFFF"/>
      <name val="Arial"/>
      <family val="2"/>
      <charset val="204"/>
    </font>
    <font>
      <b/>
      <sz val="11"/>
      <color rgb="FFFFFFFF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</font>
    <font>
      <i/>
      <vertAlign val="subscript"/>
      <sz val="10"/>
      <color theme="1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b/>
      <sz val="10"/>
      <color rgb="FF008C95"/>
      <name val="Arial"/>
      <family val="2"/>
      <charset val="204"/>
    </font>
    <font>
      <i/>
      <sz val="10"/>
      <name val="Arial"/>
      <family val="2"/>
      <charset val="204"/>
    </font>
    <font>
      <sz val="9"/>
      <color theme="1"/>
      <name val="Cambria Math"/>
      <family val="1"/>
      <charset val="204"/>
    </font>
    <font>
      <b/>
      <sz val="10"/>
      <color theme="9" tint="0.79998168889431442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1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2666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E6E6"/>
        <bgColor rgb="FFE7E6E6"/>
      </patternFill>
    </fill>
    <fill>
      <patternFill patternType="solid">
        <fgColor rgb="FFFFFFFF"/>
        <bgColor rgb="FF000000"/>
      </patternFill>
    </fill>
    <fill>
      <patternFill patternType="solid">
        <fgColor rgb="FF026664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9" tint="-0.24997711111789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rgb="FF54823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/>
    <xf numFmtId="0" fontId="37" fillId="0" borderId="0"/>
    <xf numFmtId="9" fontId="2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</cellStyleXfs>
  <cellXfs count="58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3" borderId="0" xfId="0" applyFont="1" applyFill="1" applyAlignment="1">
      <alignment horizontal="right" vertical="center" wrapText="1"/>
    </xf>
    <xf numFmtId="0" fontId="8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10" fillId="3" borderId="2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/>
    </xf>
    <xf numFmtId="37" fontId="10" fillId="0" borderId="2" xfId="2" applyNumberFormat="1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 wrapText="1"/>
    </xf>
    <xf numFmtId="0" fontId="8" fillId="5" borderId="0" xfId="0" applyFont="1" applyFill="1" applyAlignment="1">
      <alignment vertical="center"/>
    </xf>
    <xf numFmtId="3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2" fontId="8" fillId="0" borderId="2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/>
    </xf>
    <xf numFmtId="4" fontId="8" fillId="0" borderId="2" xfId="0" applyNumberFormat="1" applyFont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 wrapText="1"/>
    </xf>
    <xf numFmtId="2" fontId="9" fillId="0" borderId="8" xfId="0" applyNumberFormat="1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4" fontId="8" fillId="0" borderId="0" xfId="0" applyNumberFormat="1" applyFont="1" applyAlignment="1">
      <alignment horizontal="right" vertical="center" wrapText="1"/>
    </xf>
    <xf numFmtId="2" fontId="9" fillId="0" borderId="2" xfId="0" applyNumberFormat="1" applyFont="1" applyBorder="1" applyAlignment="1">
      <alignment vertical="center" wrapText="1"/>
    </xf>
    <xf numFmtId="0" fontId="7" fillId="5" borderId="0" xfId="0" applyFont="1" applyFill="1" applyAlignment="1">
      <alignment vertical="center"/>
    </xf>
    <xf numFmtId="0" fontId="8" fillId="0" borderId="2" xfId="0" applyFont="1" applyBorder="1" applyAlignment="1">
      <alignment horizontal="right" vertical="center" wrapText="1"/>
    </xf>
    <xf numFmtId="0" fontId="7" fillId="5" borderId="1" xfId="0" applyFont="1" applyFill="1" applyBorder="1" applyAlignment="1">
      <alignment vertical="center"/>
    </xf>
    <xf numFmtId="0" fontId="6" fillId="0" borderId="0" xfId="0" applyFont="1"/>
    <xf numFmtId="0" fontId="6" fillId="6" borderId="0" xfId="0" applyFont="1" applyFill="1"/>
    <xf numFmtId="0" fontId="7" fillId="2" borderId="0" xfId="0" applyFont="1" applyFill="1"/>
    <xf numFmtId="0" fontId="13" fillId="0" borderId="0" xfId="0" applyFont="1"/>
    <xf numFmtId="0" fontId="19" fillId="6" borderId="0" xfId="0" applyFont="1" applyFill="1"/>
    <xf numFmtId="0" fontId="19" fillId="6" borderId="16" xfId="0" applyFont="1" applyFill="1" applyBorder="1"/>
    <xf numFmtId="0" fontId="20" fillId="6" borderId="0" xfId="0" applyFont="1" applyFill="1"/>
    <xf numFmtId="0" fontId="16" fillId="6" borderId="0" xfId="0" applyFont="1" applyFill="1"/>
    <xf numFmtId="0" fontId="6" fillId="3" borderId="0" xfId="0" applyFont="1" applyFill="1"/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5" fillId="0" borderId="0" xfId="5" quotePrefix="1" applyFont="1" applyFill="1"/>
    <xf numFmtId="0" fontId="7" fillId="2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24" fillId="0" borderId="0" xfId="5" quotePrefix="1" applyFill="1"/>
    <xf numFmtId="0" fontId="25" fillId="0" borderId="0" xfId="5" quotePrefix="1" applyFont="1" applyAlignment="1">
      <alignment vertical="center"/>
    </xf>
    <xf numFmtId="0" fontId="25" fillId="0" borderId="0" xfId="5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8" fillId="0" borderId="0" xfId="0" applyFont="1"/>
    <xf numFmtId="0" fontId="8" fillId="3" borderId="2" xfId="0" applyFont="1" applyFill="1" applyBorder="1" applyAlignment="1">
      <alignment vertical="center" wrapText="1"/>
    </xf>
    <xf numFmtId="0" fontId="28" fillId="0" borderId="0" xfId="0" applyFont="1" applyAlignment="1">
      <alignment horizontal="left" vertical="top"/>
    </xf>
    <xf numFmtId="0" fontId="28" fillId="0" borderId="0" xfId="6" applyFont="1" applyAlignment="1" applyProtection="1">
      <alignment horizontal="left" vertical="top"/>
      <protection locked="0"/>
    </xf>
    <xf numFmtId="0" fontId="9" fillId="3" borderId="0" xfId="0" applyFont="1" applyFill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2" fillId="3" borderId="0" xfId="0" applyFont="1" applyFill="1" applyAlignment="1">
      <alignment vertical="center" wrapText="1"/>
    </xf>
    <xf numFmtId="0" fontId="33" fillId="3" borderId="0" xfId="0" applyFont="1" applyFill="1" applyAlignment="1">
      <alignment vertical="center" wrapText="1"/>
    </xf>
    <xf numFmtId="0" fontId="8" fillId="3" borderId="2" xfId="0" applyFont="1" applyFill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7" fillId="3" borderId="2" xfId="0" applyFont="1" applyFill="1" applyBorder="1" applyAlignment="1">
      <alignment horizontal="right" vertical="top" wrapText="1" indent="1"/>
    </xf>
    <xf numFmtId="0" fontId="8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center" wrapText="1" indent="3"/>
    </xf>
    <xf numFmtId="0" fontId="10" fillId="3" borderId="2" xfId="0" applyFont="1" applyFill="1" applyBorder="1" applyAlignment="1">
      <alignment horizontal="left" vertical="center" wrapText="1" indent="1"/>
    </xf>
    <xf numFmtId="2" fontId="9" fillId="0" borderId="0" xfId="0" applyNumberFormat="1" applyFont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2" fontId="34" fillId="0" borderId="8" xfId="0" applyNumberFormat="1" applyFont="1" applyBorder="1" applyAlignment="1">
      <alignment horizontal="right" vertical="center" wrapText="1"/>
    </xf>
    <xf numFmtId="2" fontId="9" fillId="0" borderId="2" xfId="0" applyNumberFormat="1" applyFont="1" applyBorder="1" applyAlignment="1">
      <alignment horizontal="left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36" fillId="0" borderId="0" xfId="0" applyFont="1"/>
    <xf numFmtId="170" fontId="8" fillId="0" borderId="2" xfId="3" applyNumberFormat="1" applyFont="1" applyFill="1" applyBorder="1" applyAlignment="1">
      <alignment horizontal="center" vertical="center" wrapText="1"/>
    </xf>
    <xf numFmtId="0" fontId="6" fillId="0" borderId="0" xfId="7" applyFont="1" applyAlignment="1">
      <alignment vertical="center"/>
    </xf>
    <xf numFmtId="0" fontId="8" fillId="0" borderId="0" xfId="7" applyFont="1" applyAlignment="1">
      <alignment vertical="center"/>
    </xf>
    <xf numFmtId="0" fontId="8" fillId="0" borderId="0" xfId="7" applyFont="1" applyAlignment="1">
      <alignment horizontal="left" vertical="center"/>
    </xf>
    <xf numFmtId="3" fontId="8" fillId="0" borderId="2" xfId="7" applyNumberFormat="1" applyFont="1" applyBorder="1" applyAlignment="1">
      <alignment horizontal="center" vertical="center"/>
    </xf>
    <xf numFmtId="0" fontId="9" fillId="3" borderId="2" xfId="7" applyFont="1" applyFill="1" applyBorder="1" applyAlignment="1">
      <alignment horizontal="center" vertical="center" wrapText="1"/>
    </xf>
    <xf numFmtId="3" fontId="8" fillId="4" borderId="5" xfId="7" applyNumberFormat="1" applyFont="1" applyFill="1" applyBorder="1" applyAlignment="1">
      <alignment horizontal="center" vertical="center"/>
    </xf>
    <xf numFmtId="0" fontId="8" fillId="4" borderId="6" xfId="7" applyFont="1" applyFill="1" applyBorder="1" applyAlignment="1">
      <alignment horizontal="left" vertical="center" wrapText="1"/>
    </xf>
    <xf numFmtId="0" fontId="7" fillId="0" borderId="17" xfId="7" applyFont="1" applyBorder="1" applyAlignment="1">
      <alignment horizontal="center" vertical="center" wrapText="1"/>
    </xf>
    <xf numFmtId="0" fontId="7" fillId="0" borderId="6" xfId="7" applyFont="1" applyBorder="1" applyAlignment="1">
      <alignment horizontal="center" vertical="center" wrapText="1"/>
    </xf>
    <xf numFmtId="0" fontId="12" fillId="0" borderId="6" xfId="7" applyFont="1" applyBorder="1" applyAlignment="1">
      <alignment horizontal="center" vertical="center" wrapText="1"/>
    </xf>
    <xf numFmtId="0" fontId="12" fillId="0" borderId="6" xfId="7" applyFont="1" applyBorder="1" applyAlignment="1">
      <alignment vertical="center" wrapText="1"/>
    </xf>
    <xf numFmtId="0" fontId="7" fillId="8" borderId="18" xfId="7" applyFont="1" applyFill="1" applyBorder="1" applyAlignment="1">
      <alignment vertical="center" wrapText="1"/>
    </xf>
    <xf numFmtId="0" fontId="38" fillId="0" borderId="0" xfId="7" applyFont="1" applyAlignment="1">
      <alignment vertical="center"/>
    </xf>
    <xf numFmtId="0" fontId="8" fillId="4" borderId="6" xfId="7" applyFont="1" applyFill="1" applyBorder="1" applyAlignment="1">
      <alignment horizontal="right" vertical="center" wrapText="1"/>
    </xf>
    <xf numFmtId="3" fontId="8" fillId="0" borderId="0" xfId="7" applyNumberFormat="1" applyFont="1" applyAlignment="1">
      <alignment horizontal="center" vertical="center" wrapText="1"/>
    </xf>
    <xf numFmtId="3" fontId="8" fillId="0" borderId="0" xfId="7" applyNumberFormat="1" applyFont="1" applyAlignment="1">
      <alignment horizontal="center" vertical="center"/>
    </xf>
    <xf numFmtId="0" fontId="8" fillId="0" borderId="0" xfId="7" applyFont="1" applyAlignment="1">
      <alignment horizontal="left" vertical="center" wrapText="1"/>
    </xf>
    <xf numFmtId="0" fontId="12" fillId="0" borderId="2" xfId="7" applyFont="1" applyBorder="1" applyAlignment="1">
      <alignment horizontal="center" vertical="center" wrapText="1"/>
    </xf>
    <xf numFmtId="0" fontId="12" fillId="0" borderId="2" xfId="7" applyFont="1" applyBorder="1" applyAlignment="1">
      <alignment vertical="center" wrapText="1"/>
    </xf>
    <xf numFmtId="168" fontId="8" fillId="0" borderId="0" xfId="7" applyNumberFormat="1" applyFont="1" applyAlignment="1">
      <alignment horizontal="center" vertical="center"/>
    </xf>
    <xf numFmtId="0" fontId="8" fillId="0" borderId="0" xfId="7" applyFont="1" applyAlignment="1">
      <alignment horizontal="right" vertical="center" wrapText="1"/>
    </xf>
    <xf numFmtId="0" fontId="8" fillId="4" borderId="0" xfId="7" applyFont="1" applyFill="1" applyAlignment="1">
      <alignment horizontal="left" vertical="center" wrapText="1"/>
    </xf>
    <xf numFmtId="0" fontId="8" fillId="4" borderId="0" xfId="7" applyFont="1" applyFill="1" applyAlignment="1">
      <alignment vertical="center"/>
    </xf>
    <xf numFmtId="0" fontId="7" fillId="4" borderId="0" xfId="7" applyFont="1" applyFill="1" applyAlignment="1">
      <alignment horizontal="center" vertical="center" wrapText="1"/>
    </xf>
    <xf numFmtId="3" fontId="8" fillId="4" borderId="0" xfId="7" applyNumberFormat="1" applyFont="1" applyFill="1" applyAlignment="1">
      <alignment horizontal="center" vertical="center" wrapText="1"/>
    </xf>
    <xf numFmtId="3" fontId="8" fillId="4" borderId="0" xfId="7" applyNumberFormat="1" applyFont="1" applyFill="1" applyAlignment="1">
      <alignment horizontal="center" vertical="center"/>
    </xf>
    <xf numFmtId="0" fontId="12" fillId="4" borderId="0" xfId="7" applyFont="1" applyFill="1" applyAlignment="1">
      <alignment horizontal="center" vertical="center" wrapText="1"/>
    </xf>
    <xf numFmtId="0" fontId="9" fillId="4" borderId="0" xfId="7" applyFont="1" applyFill="1" applyAlignment="1">
      <alignment vertical="center" wrapText="1"/>
    </xf>
    <xf numFmtId="0" fontId="9" fillId="0" borderId="6" xfId="7" applyFont="1" applyBorder="1" applyAlignment="1">
      <alignment vertical="center" wrapText="1"/>
    </xf>
    <xf numFmtId="0" fontId="8" fillId="4" borderId="0" xfId="7" applyFont="1" applyFill="1" applyAlignment="1">
      <alignment horizontal="center" vertical="center"/>
    </xf>
    <xf numFmtId="0" fontId="7" fillId="8" borderId="0" xfId="7" applyFont="1" applyFill="1" applyAlignment="1">
      <alignment vertical="center" wrapText="1"/>
    </xf>
    <xf numFmtId="0" fontId="7" fillId="0" borderId="26" xfId="7" applyFont="1" applyBorder="1" applyAlignment="1">
      <alignment horizontal="center" vertical="center"/>
    </xf>
    <xf numFmtId="0" fontId="7" fillId="4" borderId="0" xfId="7" applyFont="1" applyFill="1" applyAlignment="1">
      <alignment vertical="center" wrapText="1"/>
    </xf>
    <xf numFmtId="0" fontId="11" fillId="0" borderId="2" xfId="7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3" fontId="10" fillId="0" borderId="2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right" vertical="top" wrapText="1"/>
    </xf>
    <xf numFmtId="0" fontId="38" fillId="0" borderId="0" xfId="0" applyFont="1" applyAlignment="1">
      <alignment vertical="center"/>
    </xf>
    <xf numFmtId="3" fontId="10" fillId="3" borderId="2" xfId="0" applyNumberFormat="1" applyFont="1" applyFill="1" applyBorder="1" applyAlignment="1">
      <alignment horizontal="center" vertical="center" wrapText="1"/>
    </xf>
    <xf numFmtId="0" fontId="7" fillId="7" borderId="0" xfId="0" applyFont="1" applyFill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0" fontId="8" fillId="3" borderId="0" xfId="0" applyFont="1" applyFill="1" applyAlignment="1">
      <alignment horizontal="left" vertical="top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" fontId="10" fillId="3" borderId="2" xfId="0" applyNumberFormat="1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1" fontId="8" fillId="0" borderId="2" xfId="0" applyNumberFormat="1" applyFont="1" applyBorder="1" applyAlignment="1">
      <alignment horizontal="center" vertical="center"/>
    </xf>
    <xf numFmtId="9" fontId="8" fillId="0" borderId="0" xfId="0" applyNumberFormat="1" applyFont="1" applyAlignment="1">
      <alignment vertical="center"/>
    </xf>
    <xf numFmtId="9" fontId="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0" fillId="0" borderId="0" xfId="0" applyFont="1"/>
    <xf numFmtId="0" fontId="21" fillId="0" borderId="2" xfId="0" applyFont="1" applyBorder="1" applyAlignment="1">
      <alignment horizontal="justify" vertical="center" wrapText="1"/>
    </xf>
    <xf numFmtId="0" fontId="41" fillId="0" borderId="2" xfId="0" applyFont="1" applyBorder="1" applyAlignment="1">
      <alignment horizontal="justify" vertical="center" wrapText="1"/>
    </xf>
    <xf numFmtId="0" fontId="41" fillId="0" borderId="2" xfId="0" applyFont="1" applyBorder="1" applyAlignment="1">
      <alignment vertical="center" wrapText="1"/>
    </xf>
    <xf numFmtId="0" fontId="41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21" fillId="0" borderId="0" xfId="0" applyFont="1" applyAlignment="1">
      <alignment wrapText="1"/>
    </xf>
    <xf numFmtId="0" fontId="21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49" fontId="21" fillId="0" borderId="7" xfId="0" applyNumberFormat="1" applyFont="1" applyBorder="1" applyAlignment="1">
      <alignment vertical="center" wrapText="1"/>
    </xf>
    <xf numFmtId="49" fontId="21" fillId="0" borderId="2" xfId="0" applyNumberFormat="1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44" fillId="0" borderId="0" xfId="0" applyFont="1" applyAlignment="1">
      <alignment vertical="center"/>
    </xf>
    <xf numFmtId="0" fontId="45" fillId="6" borderId="16" xfId="0" applyFont="1" applyFill="1" applyBorder="1"/>
    <xf numFmtId="0" fontId="45" fillId="6" borderId="0" xfId="0" applyFont="1" applyFill="1"/>
    <xf numFmtId="0" fontId="46" fillId="6" borderId="0" xfId="0" applyFont="1" applyFill="1"/>
    <xf numFmtId="0" fontId="47" fillId="6" borderId="0" xfId="0" applyFont="1" applyFill="1"/>
    <xf numFmtId="0" fontId="40" fillId="6" borderId="0" xfId="0" applyFont="1" applyFill="1"/>
    <xf numFmtId="0" fontId="40" fillId="3" borderId="0" xfId="0" applyFont="1" applyFill="1"/>
    <xf numFmtId="0" fontId="48" fillId="10" borderId="0" xfId="0" applyFont="1" applyFill="1"/>
    <xf numFmtId="0" fontId="49" fillId="10" borderId="0" xfId="0" applyFont="1" applyFill="1"/>
    <xf numFmtId="0" fontId="50" fillId="10" borderId="0" xfId="0" applyFont="1" applyFill="1"/>
    <xf numFmtId="0" fontId="51" fillId="10" borderId="0" xfId="0" applyFont="1" applyFill="1"/>
    <xf numFmtId="0" fontId="52" fillId="10" borderId="0" xfId="0" applyFont="1" applyFill="1"/>
    <xf numFmtId="0" fontId="53" fillId="0" borderId="0" xfId="0" applyFont="1"/>
    <xf numFmtId="0" fontId="52" fillId="0" borderId="0" xfId="0" applyFont="1"/>
    <xf numFmtId="0" fontId="52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24" fillId="0" borderId="0" xfId="5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justify" vertical="center"/>
    </xf>
    <xf numFmtId="0" fontId="48" fillId="0" borderId="0" xfId="0" applyFont="1"/>
    <xf numFmtId="0" fontId="49" fillId="10" borderId="30" xfId="0" applyFont="1" applyFill="1" applyBorder="1"/>
    <xf numFmtId="0" fontId="49" fillId="10" borderId="30" xfId="0" applyFont="1" applyFill="1" applyBorder="1" applyAlignment="1">
      <alignment horizontal="left"/>
    </xf>
    <xf numFmtId="0" fontId="49" fillId="10" borderId="0" xfId="0" applyFont="1" applyFill="1" applyAlignment="1">
      <alignment horizontal="left"/>
    </xf>
    <xf numFmtId="0" fontId="52" fillId="10" borderId="0" xfId="0" applyFont="1" applyFill="1" applyAlignment="1">
      <alignment horizontal="left"/>
    </xf>
    <xf numFmtId="0" fontId="8" fillId="0" borderId="0" xfId="0" applyFont="1" applyAlignment="1">
      <alignment horizontal="right" vertical="center" wrapText="1"/>
    </xf>
    <xf numFmtId="168" fontId="8" fillId="0" borderId="2" xfId="0" applyNumberFormat="1" applyFont="1" applyBorder="1" applyAlignment="1">
      <alignment vertical="center"/>
    </xf>
    <xf numFmtId="1" fontId="8" fillId="0" borderId="2" xfId="0" applyNumberFormat="1" applyFont="1" applyBorder="1" applyAlignment="1">
      <alignment vertical="center"/>
    </xf>
    <xf numFmtId="0" fontId="5" fillId="0" borderId="0" xfId="0" applyFont="1"/>
    <xf numFmtId="2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3" borderId="0" xfId="0" applyNumberFormat="1" applyFont="1" applyFill="1" applyAlignment="1">
      <alignment horizontal="center" vertical="center"/>
    </xf>
    <xf numFmtId="2" fontId="8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wrapText="1" indent="1"/>
    </xf>
    <xf numFmtId="0" fontId="7" fillId="5" borderId="0" xfId="0" applyFont="1" applyFill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73" fontId="8" fillId="0" borderId="2" xfId="0" applyNumberFormat="1" applyFont="1" applyBorder="1" applyAlignment="1">
      <alignment horizontal="center" vertical="center"/>
    </xf>
    <xf numFmtId="0" fontId="17" fillId="3" borderId="2" xfId="0" applyFont="1" applyFill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17" fillId="0" borderId="2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5" fillId="0" borderId="0" xfId="0" applyFont="1" applyAlignment="1">
      <alignment horizontal="left" vertical="center" wrapText="1"/>
    </xf>
    <xf numFmtId="0" fontId="7" fillId="3" borderId="0" xfId="0" applyFont="1" applyFill="1" applyAlignment="1">
      <alignment vertical="center" wrapText="1"/>
    </xf>
    <xf numFmtId="4" fontId="8" fillId="3" borderId="0" xfId="0" applyNumberFormat="1" applyFont="1" applyFill="1" applyAlignment="1">
      <alignment horizontal="right"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0" fillId="0" borderId="8" xfId="0" applyNumberFormat="1" applyFont="1" applyBorder="1" applyAlignment="1">
      <alignment horizontal="right" vertical="center" wrapText="1"/>
    </xf>
    <xf numFmtId="175" fontId="8" fillId="0" borderId="2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/>
    </xf>
    <xf numFmtId="175" fontId="8" fillId="0" borderId="0" xfId="0" applyNumberFormat="1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166" fontId="8" fillId="3" borderId="2" xfId="0" applyNumberFormat="1" applyFont="1" applyFill="1" applyBorder="1" applyAlignment="1">
      <alignment horizontal="right" vertical="center"/>
    </xf>
    <xf numFmtId="166" fontId="8" fillId="0" borderId="2" xfId="0" applyNumberFormat="1" applyFont="1" applyBorder="1" applyAlignment="1">
      <alignment horizontal="right" vertical="center"/>
    </xf>
    <xf numFmtId="0" fontId="56" fillId="0" borderId="0" xfId="0" applyFont="1" applyAlignment="1">
      <alignment vertical="center"/>
    </xf>
    <xf numFmtId="4" fontId="8" fillId="0" borderId="2" xfId="0" applyNumberFormat="1" applyFont="1" applyBorder="1" applyAlignment="1">
      <alignment horizontal="left" vertical="center" wrapText="1"/>
    </xf>
    <xf numFmtId="0" fontId="12" fillId="0" borderId="4" xfId="7" applyFont="1" applyBorder="1" applyAlignment="1">
      <alignment horizontal="center" vertical="center" wrapText="1"/>
    </xf>
    <xf numFmtId="0" fontId="7" fillId="0" borderId="4" xfId="7" applyFont="1" applyBorder="1" applyAlignment="1">
      <alignment horizontal="center" vertical="center" wrapText="1"/>
    </xf>
    <xf numFmtId="0" fontId="7" fillId="0" borderId="32" xfId="7" applyFont="1" applyBorder="1" applyAlignment="1">
      <alignment horizontal="center" vertical="center" wrapText="1"/>
    </xf>
    <xf numFmtId="0" fontId="8" fillId="4" borderId="5" xfId="7" applyFont="1" applyFill="1" applyBorder="1" applyAlignment="1">
      <alignment vertical="center" wrapText="1"/>
    </xf>
    <xf numFmtId="0" fontId="12" fillId="0" borderId="4" xfId="7" applyFont="1" applyBorder="1" applyAlignment="1">
      <alignment vertical="center" wrapText="1"/>
    </xf>
    <xf numFmtId="0" fontId="7" fillId="4" borderId="4" xfId="7" applyFont="1" applyFill="1" applyBorder="1" applyAlignment="1">
      <alignment horizontal="left" vertical="center" wrapText="1"/>
    </xf>
    <xf numFmtId="0" fontId="12" fillId="0" borderId="27" xfId="7" applyFont="1" applyBorder="1" applyAlignment="1">
      <alignment vertical="center" wrapText="1"/>
    </xf>
    <xf numFmtId="0" fontId="12" fillId="0" borderId="27" xfId="7" applyFont="1" applyBorder="1" applyAlignment="1">
      <alignment horizontal="center" vertical="center" wrapText="1"/>
    </xf>
    <xf numFmtId="0" fontId="7" fillId="0" borderId="27" xfId="7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/>
    </xf>
    <xf numFmtId="3" fontId="8" fillId="4" borderId="5" xfId="0" applyNumberFormat="1" applyFont="1" applyFill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 wrapText="1"/>
    </xf>
    <xf numFmtId="3" fontId="8" fillId="4" borderId="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4" borderId="2" xfId="0" applyNumberFormat="1" applyFont="1" applyFill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1" fontId="6" fillId="0" borderId="0" xfId="0" applyNumberFormat="1" applyFont="1" applyAlignment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168" fontId="8" fillId="4" borderId="5" xfId="0" applyNumberFormat="1" applyFont="1" applyFill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9" fontId="9" fillId="0" borderId="2" xfId="4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" fontId="8" fillId="3" borderId="0" xfId="0" applyNumberFormat="1" applyFont="1" applyFill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 wrapText="1"/>
    </xf>
    <xf numFmtId="168" fontId="9" fillId="0" borderId="2" xfId="0" applyNumberFormat="1" applyFont="1" applyBorder="1" applyAlignment="1">
      <alignment horizontal="right" vertical="center" wrapText="1"/>
    </xf>
    <xf numFmtId="4" fontId="9" fillId="9" borderId="2" xfId="0" applyNumberFormat="1" applyFont="1" applyFill="1" applyBorder="1" applyAlignment="1">
      <alignment horizontal="right" wrapText="1"/>
    </xf>
    <xf numFmtId="4" fontId="9" fillId="0" borderId="31" xfId="0" applyNumberFormat="1" applyFont="1" applyBorder="1" applyAlignment="1">
      <alignment horizontal="right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8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horizontal="right" vertical="center" wrapText="1"/>
    </xf>
    <xf numFmtId="165" fontId="6" fillId="0" borderId="0" xfId="2" applyNumberFormat="1" applyFont="1" applyAlignment="1">
      <alignment vertical="center"/>
    </xf>
    <xf numFmtId="0" fontId="16" fillId="6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12" borderId="0" xfId="0" applyFont="1" applyFill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0" xfId="6" applyFont="1" applyAlignment="1" applyProtection="1">
      <alignment horizontal="left" vertical="top"/>
      <protection locked="0"/>
    </xf>
    <xf numFmtId="0" fontId="8" fillId="0" borderId="0" xfId="0" applyFont="1" applyAlignment="1">
      <alignment horizontal="left" vertical="top"/>
    </xf>
    <xf numFmtId="0" fontId="39" fillId="0" borderId="0" xfId="6" applyFont="1" applyAlignment="1" applyProtection="1">
      <alignment horizontal="left" vertical="center"/>
      <protection locked="0"/>
    </xf>
    <xf numFmtId="0" fontId="14" fillId="5" borderId="0" xfId="0" applyFont="1" applyFill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9" fontId="8" fillId="0" borderId="8" xfId="0" applyNumberFormat="1" applyFont="1" applyBorder="1" applyAlignment="1">
      <alignment horizontal="center" vertical="center" wrapText="1"/>
    </xf>
    <xf numFmtId="169" fontId="8" fillId="0" borderId="8" xfId="0" applyNumberFormat="1" applyFont="1" applyBorder="1" applyAlignment="1">
      <alignment horizontal="center" vertical="center"/>
    </xf>
    <xf numFmtId="173" fontId="8" fillId="0" borderId="8" xfId="0" applyNumberFormat="1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left" vertical="center" wrapText="1" indent="2"/>
    </xf>
    <xf numFmtId="2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top" wrapText="1" indent="1"/>
    </xf>
    <xf numFmtId="3" fontId="8" fillId="0" borderId="5" xfId="0" applyNumberFormat="1" applyFont="1" applyBorder="1" applyAlignment="1">
      <alignment horizontal="center" vertical="center" wrapText="1"/>
    </xf>
    <xf numFmtId="0" fontId="8" fillId="0" borderId="6" xfId="7" applyFont="1" applyBorder="1" applyAlignment="1">
      <alignment horizontal="left" vertical="center" wrapText="1"/>
    </xf>
    <xf numFmtId="177" fontId="8" fillId="0" borderId="17" xfId="3" applyNumberFormat="1" applyFont="1" applyFill="1" applyBorder="1" applyAlignment="1">
      <alignment horizontal="center" vertical="center" wrapText="1"/>
    </xf>
    <xf numFmtId="177" fontId="8" fillId="0" borderId="2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right" vertical="center" wrapText="1"/>
    </xf>
    <xf numFmtId="171" fontId="8" fillId="0" borderId="17" xfId="3" applyNumberFormat="1" applyFont="1" applyFill="1" applyBorder="1" applyAlignment="1">
      <alignment horizontal="center" vertical="center" wrapText="1"/>
    </xf>
    <xf numFmtId="3" fontId="8" fillId="0" borderId="2" xfId="3" applyNumberFormat="1" applyFont="1" applyFill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3" fontId="8" fillId="0" borderId="17" xfId="3" applyNumberFormat="1" applyFont="1" applyFill="1" applyBorder="1" applyAlignment="1">
      <alignment horizontal="center" vertical="center" wrapText="1"/>
    </xf>
    <xf numFmtId="0" fontId="8" fillId="0" borderId="5" xfId="7" applyFont="1" applyBorder="1" applyAlignment="1">
      <alignment vertical="center" wrapText="1"/>
    </xf>
    <xf numFmtId="0" fontId="8" fillId="0" borderId="6" xfId="7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166" fontId="8" fillId="0" borderId="17" xfId="3" applyNumberFormat="1" applyFont="1" applyFill="1" applyBorder="1" applyAlignment="1">
      <alignment horizontal="center" vertical="center" wrapText="1"/>
    </xf>
    <xf numFmtId="166" fontId="8" fillId="0" borderId="2" xfId="3" applyNumberFormat="1" applyFont="1" applyFill="1" applyBorder="1" applyAlignment="1">
      <alignment horizontal="center" vertical="center" wrapText="1"/>
    </xf>
    <xf numFmtId="171" fontId="8" fillId="0" borderId="6" xfId="3" applyNumberFormat="1" applyFont="1" applyFill="1" applyBorder="1" applyAlignment="1">
      <alignment horizontal="right" vertical="center" wrapText="1"/>
    </xf>
    <xf numFmtId="177" fontId="8" fillId="0" borderId="2" xfId="3" applyNumberFormat="1" applyFont="1" applyFill="1" applyBorder="1" applyAlignment="1">
      <alignment horizontal="right" vertical="center" wrapText="1"/>
    </xf>
    <xf numFmtId="3" fontId="8" fillId="0" borderId="6" xfId="7" applyNumberFormat="1" applyFont="1" applyBorder="1" applyAlignment="1">
      <alignment horizontal="center" vertical="center" wrapText="1"/>
    </xf>
    <xf numFmtId="0" fontId="8" fillId="0" borderId="5" xfId="7" applyFont="1" applyBorder="1" applyAlignment="1">
      <alignment horizontal="right" vertical="center" wrapText="1"/>
    </xf>
    <xf numFmtId="0" fontId="8" fillId="0" borderId="5" xfId="7" applyFont="1" applyBorder="1" applyAlignment="1">
      <alignment horizontal="left" vertical="center" wrapText="1" indent="4"/>
    </xf>
    <xf numFmtId="0" fontId="8" fillId="0" borderId="2" xfId="7" applyFont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top" wrapText="1"/>
    </xf>
    <xf numFmtId="3" fontId="9" fillId="0" borderId="2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0" fontId="7" fillId="0" borderId="31" xfId="7" applyFont="1" applyBorder="1" applyAlignment="1">
      <alignment horizontal="center" vertical="center" wrapText="1"/>
    </xf>
    <xf numFmtId="3" fontId="8" fillId="0" borderId="5" xfId="7" applyNumberFormat="1" applyFont="1" applyBorder="1" applyAlignment="1">
      <alignment horizontal="center" vertical="center"/>
    </xf>
    <xf numFmtId="0" fontId="8" fillId="0" borderId="6" xfId="7" applyFont="1" applyBorder="1" applyAlignment="1">
      <alignment horizontal="center" vertical="center"/>
    </xf>
    <xf numFmtId="166" fontId="8" fillId="0" borderId="6" xfId="7" applyNumberFormat="1" applyFont="1" applyBorder="1" applyAlignment="1">
      <alignment horizontal="center" vertical="center" wrapText="1"/>
    </xf>
    <xf numFmtId="0" fontId="8" fillId="0" borderId="6" xfId="7" applyFont="1" applyBorder="1" applyAlignment="1">
      <alignment vertical="center" wrapText="1"/>
    </xf>
    <xf numFmtId="0" fontId="8" fillId="0" borderId="2" xfId="7" applyFont="1" applyBorder="1" applyAlignment="1">
      <alignment horizontal="left" vertical="top" wrapText="1"/>
    </xf>
    <xf numFmtId="0" fontId="9" fillId="0" borderId="4" xfId="7" applyFont="1" applyBorder="1" applyAlignment="1">
      <alignment vertical="center" wrapText="1"/>
    </xf>
    <xf numFmtId="3" fontId="8" fillId="0" borderId="17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/>
    </xf>
    <xf numFmtId="0" fontId="10" fillId="0" borderId="23" xfId="7" applyFont="1" applyBorder="1" applyAlignment="1">
      <alignment vertical="center"/>
    </xf>
    <xf numFmtId="0" fontId="8" fillId="0" borderId="17" xfId="7" applyFont="1" applyBorder="1" applyAlignment="1">
      <alignment horizontal="right" vertical="center" wrapText="1"/>
    </xf>
    <xf numFmtId="3" fontId="8" fillId="0" borderId="21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" fontId="8" fillId="0" borderId="6" xfId="7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1" fontId="8" fillId="0" borderId="5" xfId="7" applyNumberFormat="1" applyFont="1" applyBorder="1" applyAlignment="1">
      <alignment horizontal="center" vertical="center"/>
    </xf>
    <xf numFmtId="1" fontId="8" fillId="0" borderId="6" xfId="7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right" vertical="center" wrapText="1"/>
    </xf>
    <xf numFmtId="1" fontId="8" fillId="0" borderId="0" xfId="0" applyNumberFormat="1" applyFont="1" applyAlignment="1">
      <alignment horizontal="center" vertical="center"/>
    </xf>
    <xf numFmtId="0" fontId="10" fillId="0" borderId="2" xfId="1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9" fontId="8" fillId="0" borderId="2" xfId="4" applyFont="1" applyFill="1" applyBorder="1" applyAlignment="1">
      <alignment horizontal="center" vertical="center" wrapText="1"/>
    </xf>
    <xf numFmtId="173" fontId="9" fillId="0" borderId="2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/>
    </xf>
    <xf numFmtId="173" fontId="10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3" fontId="8" fillId="0" borderId="2" xfId="0" applyNumberFormat="1" applyFont="1" applyBorder="1" applyAlignment="1">
      <alignment horizontal="right" vertical="center"/>
    </xf>
    <xf numFmtId="168" fontId="8" fillId="0" borderId="2" xfId="0" applyNumberFormat="1" applyFont="1" applyBorder="1" applyAlignment="1">
      <alignment horizontal="center" vertical="center" wrapText="1"/>
    </xf>
    <xf numFmtId="4" fontId="8" fillId="0" borderId="2" xfId="3" applyNumberFormat="1" applyFont="1" applyFill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177" fontId="8" fillId="0" borderId="6" xfId="3" applyNumberFormat="1" applyFont="1" applyFill="1" applyBorder="1" applyAlignment="1">
      <alignment horizontal="center" vertical="center"/>
    </xf>
    <xf numFmtId="166" fontId="8" fillId="0" borderId="5" xfId="0" applyNumberFormat="1" applyFont="1" applyBorder="1" applyAlignment="1">
      <alignment horizontal="center" vertical="center"/>
    </xf>
    <xf numFmtId="171" fontId="8" fillId="0" borderId="6" xfId="0" applyNumberFormat="1" applyFont="1" applyBorder="1" applyAlignment="1">
      <alignment horizontal="center" vertical="center" wrapText="1"/>
    </xf>
    <xf numFmtId="0" fontId="8" fillId="0" borderId="0" xfId="7" applyFont="1" applyAlignment="1">
      <alignment horizontal="center" vertical="center"/>
    </xf>
    <xf numFmtId="0" fontId="7" fillId="0" borderId="21" xfId="7" applyFont="1" applyBorder="1" applyAlignment="1">
      <alignment horizontal="center" vertical="center" wrapText="1"/>
    </xf>
    <xf numFmtId="0" fontId="7" fillId="0" borderId="2" xfId="7" applyFont="1" applyBorder="1" applyAlignment="1">
      <alignment horizontal="center" vertical="center" wrapText="1"/>
    </xf>
    <xf numFmtId="0" fontId="7" fillId="0" borderId="0" xfId="7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0" fontId="8" fillId="0" borderId="21" xfId="7" applyFont="1" applyBorder="1" applyAlignment="1">
      <alignment horizontal="right" vertical="center" wrapText="1"/>
    </xf>
    <xf numFmtId="3" fontId="8" fillId="0" borderId="20" xfId="7" applyNumberFormat="1" applyFont="1" applyBorder="1" applyAlignment="1">
      <alignment horizontal="center" vertical="center" wrapText="1"/>
    </xf>
    <xf numFmtId="3" fontId="8" fillId="0" borderId="20" xfId="7" applyNumberFormat="1" applyFont="1" applyBorder="1" applyAlignment="1">
      <alignment horizontal="center" vertical="center"/>
    </xf>
    <xf numFmtId="0" fontId="8" fillId="0" borderId="20" xfId="7" applyFont="1" applyBorder="1" applyAlignment="1">
      <alignment horizontal="center" vertical="center"/>
    </xf>
    <xf numFmtId="0" fontId="7" fillId="0" borderId="3" xfId="7" applyFont="1" applyBorder="1" applyAlignment="1">
      <alignment horizontal="left" vertical="center" wrapText="1"/>
    </xf>
    <xf numFmtId="0" fontId="8" fillId="0" borderId="5" xfId="7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166" fontId="8" fillId="0" borderId="6" xfId="0" applyNumberFormat="1" applyFont="1" applyBorder="1" applyAlignment="1">
      <alignment horizontal="center" vertical="center" wrapText="1"/>
    </xf>
    <xf numFmtId="166" fontId="8" fillId="0" borderId="17" xfId="0" applyNumberFormat="1" applyFont="1" applyBorder="1" applyAlignment="1">
      <alignment horizontal="center" vertical="center" wrapText="1"/>
    </xf>
    <xf numFmtId="166" fontId="10" fillId="0" borderId="23" xfId="0" applyNumberFormat="1" applyFont="1" applyBorder="1" applyAlignment="1">
      <alignment horizontal="center" vertical="center"/>
    </xf>
    <xf numFmtId="166" fontId="10" fillId="0" borderId="22" xfId="0" applyNumberFormat="1" applyFont="1" applyBorder="1" applyAlignment="1">
      <alignment horizontal="center" vertical="center"/>
    </xf>
    <xf numFmtId="166" fontId="10" fillId="0" borderId="20" xfId="0" applyNumberFormat="1" applyFont="1" applyBorder="1" applyAlignment="1">
      <alignment horizontal="center" vertical="center"/>
    </xf>
    <xf numFmtId="166" fontId="10" fillId="0" borderId="19" xfId="0" applyNumberFormat="1" applyFont="1" applyBorder="1" applyAlignment="1">
      <alignment horizontal="center" vertical="center"/>
    </xf>
    <xf numFmtId="3" fontId="8" fillId="0" borderId="0" xfId="7" applyNumberFormat="1" applyFont="1" applyAlignment="1">
      <alignment horizontal="right" vertical="center" wrapText="1"/>
    </xf>
    <xf numFmtId="168" fontId="8" fillId="0" borderId="0" xfId="7" applyNumberFormat="1" applyFont="1" applyAlignment="1">
      <alignment horizontal="right" vertical="center" wrapText="1"/>
    </xf>
    <xf numFmtId="168" fontId="8" fillId="0" borderId="0" xfId="7" applyNumberFormat="1" applyFont="1" applyAlignment="1">
      <alignment vertical="center"/>
    </xf>
    <xf numFmtId="3" fontId="8" fillId="0" borderId="17" xfId="0" applyNumberFormat="1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9" fillId="0" borderId="0" xfId="7" applyFont="1" applyAlignment="1">
      <alignment vertical="center" wrapText="1"/>
    </xf>
    <xf numFmtId="0" fontId="12" fillId="0" borderId="0" xfId="7" applyFont="1" applyAlignment="1">
      <alignment horizontal="center" vertical="center" wrapText="1"/>
    </xf>
    <xf numFmtId="3" fontId="8" fillId="0" borderId="17" xfId="7" applyNumberFormat="1" applyFont="1" applyBorder="1" applyAlignment="1">
      <alignment horizontal="center" vertical="center" wrapText="1"/>
    </xf>
    <xf numFmtId="0" fontId="9" fillId="0" borderId="6" xfId="7" applyFont="1" applyBorder="1" applyAlignment="1">
      <alignment horizontal="left" vertical="center" wrapText="1" indent="2"/>
    </xf>
    <xf numFmtId="0" fontId="9" fillId="0" borderId="6" xfId="7" applyFont="1" applyBorder="1" applyAlignment="1">
      <alignment horizontal="left" vertical="center" wrapText="1"/>
    </xf>
    <xf numFmtId="0" fontId="8" fillId="0" borderId="23" xfId="7" applyFont="1" applyBorder="1" applyAlignment="1">
      <alignment horizontal="left" vertical="center" indent="2"/>
    </xf>
    <xf numFmtId="0" fontId="8" fillId="0" borderId="23" xfId="7" applyFont="1" applyBorder="1" applyAlignment="1">
      <alignment horizontal="left" vertical="center" wrapText="1" indent="2"/>
    </xf>
    <xf numFmtId="0" fontId="10" fillId="0" borderId="20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8" fillId="0" borderId="5" xfId="7" applyFont="1" applyBorder="1" applyAlignment="1">
      <alignment horizontal="left" vertical="center" wrapText="1" indent="2"/>
    </xf>
    <xf numFmtId="3" fontId="8" fillId="0" borderId="25" xfId="0" applyNumberFormat="1" applyFont="1" applyBorder="1" applyAlignment="1">
      <alignment horizontal="center" vertical="center"/>
    </xf>
    <xf numFmtId="3" fontId="8" fillId="0" borderId="24" xfId="0" applyNumberFormat="1" applyFont="1" applyBorder="1" applyAlignment="1">
      <alignment horizontal="center" vertical="center"/>
    </xf>
    <xf numFmtId="176" fontId="8" fillId="0" borderId="2" xfId="3" applyNumberFormat="1" applyFont="1" applyFill="1" applyBorder="1" applyAlignment="1">
      <alignment horizontal="center"/>
    </xf>
    <xf numFmtId="166" fontId="8" fillId="0" borderId="6" xfId="7" applyNumberFormat="1" applyFont="1" applyBorder="1" applyAlignment="1">
      <alignment horizontal="center" vertical="center"/>
    </xf>
    <xf numFmtId="3" fontId="8" fillId="0" borderId="33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22" xfId="7" applyFont="1" applyBorder="1" applyAlignment="1">
      <alignment vertical="center"/>
    </xf>
    <xf numFmtId="4" fontId="8" fillId="0" borderId="2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 wrapText="1"/>
    </xf>
    <xf numFmtId="169" fontId="10" fillId="0" borderId="2" xfId="0" applyNumberFormat="1" applyFont="1" applyBorder="1" applyAlignment="1">
      <alignment horizontal="center" vertical="center" wrapText="1"/>
    </xf>
    <xf numFmtId="169" fontId="8" fillId="0" borderId="2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3" fontId="9" fillId="0" borderId="7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 wrapText="1"/>
    </xf>
    <xf numFmtId="0" fontId="9" fillId="0" borderId="2" xfId="7" applyFont="1" applyBorder="1" applyAlignment="1">
      <alignment vertical="center" wrapText="1"/>
    </xf>
    <xf numFmtId="4" fontId="10" fillId="0" borderId="2" xfId="7" applyNumberFormat="1" applyFont="1" applyBorder="1" applyAlignment="1">
      <alignment horizontal="center" vertical="center" wrapText="1"/>
    </xf>
    <xf numFmtId="3" fontId="10" fillId="0" borderId="2" xfId="7" applyNumberFormat="1" applyFont="1" applyBorder="1" applyAlignment="1">
      <alignment horizontal="center" vertical="center" wrapText="1"/>
    </xf>
    <xf numFmtId="0" fontId="8" fillId="0" borderId="2" xfId="7" applyFont="1" applyBorder="1" applyAlignment="1">
      <alignment vertical="center" wrapText="1"/>
    </xf>
    <xf numFmtId="166" fontId="8" fillId="0" borderId="2" xfId="0" applyNumberFormat="1" applyFont="1" applyBorder="1" applyAlignment="1">
      <alignment vertical="center"/>
    </xf>
    <xf numFmtId="9" fontId="17" fillId="0" borderId="2" xfId="0" applyNumberFormat="1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17" fillId="0" borderId="7" xfId="0" applyFont="1" applyBorder="1" applyAlignment="1">
      <alignment horizontal="right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7" fillId="0" borderId="0" xfId="0" applyFont="1"/>
    <xf numFmtId="0" fontId="21" fillId="0" borderId="34" xfId="0" applyFont="1" applyBorder="1" applyAlignment="1">
      <alignment vertical="center" wrapText="1"/>
    </xf>
    <xf numFmtId="0" fontId="21" fillId="0" borderId="35" xfId="0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21" fillId="0" borderId="36" xfId="0" applyFont="1" applyBorder="1" applyAlignment="1">
      <alignment vertical="center" wrapText="1"/>
    </xf>
    <xf numFmtId="0" fontId="21" fillId="0" borderId="37" xfId="0" applyFont="1" applyBorder="1" applyAlignment="1">
      <alignment vertical="center" wrapText="1"/>
    </xf>
    <xf numFmtId="0" fontId="23" fillId="6" borderId="16" xfId="0" applyFont="1" applyFill="1" applyBorder="1" applyAlignment="1">
      <alignment wrapText="1"/>
    </xf>
    <xf numFmtId="0" fontId="59" fillId="6" borderId="16" xfId="0" applyFont="1" applyFill="1" applyBorder="1"/>
    <xf numFmtId="0" fontId="15" fillId="6" borderId="0" xfId="0" applyFont="1" applyFill="1" applyAlignment="1">
      <alignment wrapText="1"/>
    </xf>
    <xf numFmtId="0" fontId="59" fillId="6" borderId="0" xfId="0" applyFont="1" applyFill="1"/>
    <xf numFmtId="0" fontId="16" fillId="6" borderId="0" xfId="0" applyFont="1" applyFill="1" applyAlignment="1">
      <alignment wrapText="1"/>
    </xf>
    <xf numFmtId="0" fontId="7" fillId="6" borderId="0" xfId="0" applyFont="1" applyFill="1"/>
    <xf numFmtId="0" fontId="23" fillId="6" borderId="0" xfId="0" applyFont="1" applyFill="1" applyAlignment="1">
      <alignment wrapText="1"/>
    </xf>
    <xf numFmtId="0" fontId="7" fillId="2" borderId="0" xfId="0" applyFont="1" applyFill="1" applyAlignment="1">
      <alignment horizontal="left" vertical="center" wrapText="1"/>
    </xf>
    <xf numFmtId="0" fontId="24" fillId="0" borderId="0" xfId="5" applyAlignment="1">
      <alignment vertical="center" wrapText="1"/>
    </xf>
    <xf numFmtId="0" fontId="61" fillId="0" borderId="0" xfId="0" applyFont="1" applyAlignment="1">
      <alignment vertical="center"/>
    </xf>
    <xf numFmtId="0" fontId="7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29" fillId="3" borderId="27" xfId="0" applyFont="1" applyFill="1" applyBorder="1" applyAlignment="1">
      <alignment horizontal="center" vertical="center"/>
    </xf>
    <xf numFmtId="0" fontId="24" fillId="0" borderId="0" xfId="5" quotePrefix="1" applyAlignment="1">
      <alignment vertical="center"/>
    </xf>
    <xf numFmtId="0" fontId="24" fillId="0" borderId="0" xfId="5" applyAlignment="1">
      <alignment vertical="center"/>
    </xf>
    <xf numFmtId="0" fontId="24" fillId="0" borderId="0" xfId="5" quotePrefix="1" applyFill="1" applyAlignment="1">
      <alignment vertical="center"/>
    </xf>
    <xf numFmtId="0" fontId="39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178" fontId="8" fillId="0" borderId="2" xfId="1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171" fontId="8" fillId="0" borderId="0" xfId="3" applyNumberFormat="1" applyFont="1" applyFill="1" applyBorder="1" applyAlignment="1">
      <alignment horizontal="right" vertical="center" wrapText="1"/>
    </xf>
    <xf numFmtId="0" fontId="34" fillId="0" borderId="0" xfId="7" applyFont="1" applyAlignment="1">
      <alignment horizontal="left" vertical="center"/>
    </xf>
    <xf numFmtId="1" fontId="8" fillId="0" borderId="0" xfId="0" applyNumberFormat="1" applyFont="1" applyAlignment="1">
      <alignment vertical="center"/>
    </xf>
    <xf numFmtId="168" fontId="8" fillId="0" borderId="0" xfId="0" applyNumberFormat="1" applyFont="1" applyAlignment="1">
      <alignment vertical="center"/>
    </xf>
    <xf numFmtId="166" fontId="8" fillId="0" borderId="0" xfId="0" applyNumberFormat="1" applyFont="1" applyAlignment="1">
      <alignment vertical="center"/>
    </xf>
    <xf numFmtId="0" fontId="17" fillId="3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 indent="2"/>
    </xf>
    <xf numFmtId="3" fontId="8" fillId="0" borderId="0" xfId="0" applyNumberFormat="1" applyFont="1" applyAlignment="1">
      <alignment horizontal="center" vertical="center" wrapText="1"/>
    </xf>
    <xf numFmtId="177" fontId="8" fillId="0" borderId="0" xfId="3" applyNumberFormat="1" applyFont="1" applyFill="1" applyBorder="1" applyAlignment="1">
      <alignment horizontal="center" vertical="center" wrapText="1"/>
    </xf>
    <xf numFmtId="177" fontId="8" fillId="0" borderId="0" xfId="3" applyNumberFormat="1" applyFont="1" applyFill="1" applyBorder="1" applyAlignment="1">
      <alignment horizontal="center" vertical="center"/>
    </xf>
    <xf numFmtId="175" fontId="10" fillId="0" borderId="2" xfId="0" applyNumberFormat="1" applyFont="1" applyBorder="1" applyAlignment="1">
      <alignment horizontal="right" vertical="center" wrapText="1"/>
    </xf>
    <xf numFmtId="175" fontId="10" fillId="0" borderId="8" xfId="0" applyNumberFormat="1" applyFont="1" applyBorder="1" applyAlignment="1">
      <alignment horizontal="right" vertical="center" wrapText="1"/>
    </xf>
    <xf numFmtId="175" fontId="8" fillId="0" borderId="2" xfId="0" applyNumberFormat="1" applyFont="1" applyBorder="1" applyAlignment="1">
      <alignment horizontal="right" vertical="center" wrapText="1"/>
    </xf>
    <xf numFmtId="175" fontId="8" fillId="0" borderId="2" xfId="0" applyNumberFormat="1" applyFont="1" applyBorder="1" applyAlignment="1">
      <alignment vertical="center"/>
    </xf>
    <xf numFmtId="174" fontId="10" fillId="0" borderId="2" xfId="0" applyNumberFormat="1" applyFont="1" applyBorder="1" applyAlignment="1">
      <alignment horizontal="right" vertical="center" wrapText="1"/>
    </xf>
    <xf numFmtId="174" fontId="10" fillId="0" borderId="8" xfId="0" applyNumberFormat="1" applyFont="1" applyBorder="1" applyAlignment="1">
      <alignment horizontal="right" vertical="center" wrapText="1"/>
    </xf>
    <xf numFmtId="174" fontId="8" fillId="0" borderId="2" xfId="0" applyNumberFormat="1" applyFont="1" applyBorder="1" applyAlignment="1">
      <alignment horizontal="right" vertical="center" wrapText="1"/>
    </xf>
    <xf numFmtId="1" fontId="8" fillId="0" borderId="2" xfId="4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8" fillId="0" borderId="15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wrapText="1"/>
    </xf>
    <xf numFmtId="0" fontId="6" fillId="0" borderId="1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0" fontId="10" fillId="0" borderId="15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7" fillId="0" borderId="0" xfId="0" applyFont="1" applyAlignment="1">
      <alignment horizontal="left" vertical="center" wrapText="1"/>
    </xf>
    <xf numFmtId="0" fontId="16" fillId="6" borderId="0" xfId="0" applyFont="1" applyFill="1" applyAlignment="1">
      <alignment horizontal="center" vertical="center" wrapText="1"/>
    </xf>
    <xf numFmtId="0" fontId="16" fillId="6" borderId="16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/>
    </xf>
    <xf numFmtId="0" fontId="10" fillId="1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6" fillId="6" borderId="16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7" fillId="5" borderId="0" xfId="0" applyFont="1" applyFill="1" applyAlignment="1">
      <alignment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8" borderId="0" xfId="7" applyFont="1" applyFill="1" applyAlignment="1">
      <alignment vertical="center" wrapText="1"/>
    </xf>
    <xf numFmtId="0" fontId="10" fillId="0" borderId="0" xfId="7" applyFont="1" applyAlignment="1">
      <alignment vertical="center"/>
    </xf>
    <xf numFmtId="0" fontId="7" fillId="8" borderId="1" xfId="7" applyFont="1" applyFill="1" applyBorder="1" applyAlignment="1">
      <alignment horizontal="left" vertical="center" wrapText="1"/>
    </xf>
    <xf numFmtId="0" fontId="7" fillId="8" borderId="18" xfId="7" applyFont="1" applyFill="1" applyBorder="1" applyAlignment="1">
      <alignment horizontal="left" vertical="center" wrapText="1"/>
    </xf>
    <xf numFmtId="0" fontId="7" fillId="8" borderId="0" xfId="7" applyFont="1" applyFill="1" applyAlignment="1">
      <alignment horizontal="left" vertical="center" wrapText="1"/>
    </xf>
    <xf numFmtId="0" fontId="60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7" borderId="0" xfId="0" applyFont="1" applyFill="1" applyAlignment="1">
      <alignment vertical="center" wrapText="1"/>
    </xf>
    <xf numFmtId="0" fontId="7" fillId="7" borderId="1" xfId="7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center"/>
    </xf>
    <xf numFmtId="0" fontId="10" fillId="12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7" borderId="11" xfId="0" applyFont="1" applyFill="1" applyBorder="1" applyAlignment="1">
      <alignment horizontal="left" vertical="center" wrapText="1"/>
    </xf>
    <xf numFmtId="0" fontId="39" fillId="6" borderId="0" xfId="0" applyFont="1" applyFill="1" applyAlignment="1">
      <alignment horizontal="center" vertical="center"/>
    </xf>
    <xf numFmtId="0" fontId="21" fillId="0" borderId="8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41" fillId="0" borderId="8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" xfId="0" applyFont="1" applyBorder="1" applyAlignment="1">
      <alignment horizontal="left" vertical="center" wrapText="1"/>
    </xf>
    <xf numFmtId="0" fontId="41" fillId="0" borderId="8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25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1" fillId="0" borderId="27" xfId="0" applyFont="1" applyBorder="1" applyAlignment="1">
      <alignment vertical="center" wrapText="1"/>
    </xf>
    <xf numFmtId="0" fontId="12" fillId="11" borderId="0" xfId="0" applyFont="1" applyFill="1" applyAlignment="1">
      <alignment horizontal="left" vertical="center" wrapText="1"/>
    </xf>
    <xf numFmtId="0" fontId="24" fillId="0" borderId="0" xfId="5" applyAlignment="1">
      <alignment horizontal="left" vertical="center"/>
    </xf>
  </cellXfs>
  <cellStyles count="11">
    <cellStyle name="Comma 2" xfId="9"/>
    <cellStyle name="Normale 3 2" xfId="6"/>
    <cellStyle name="Гиперссылка" xfId="5" builtinId="8"/>
    <cellStyle name="Обычный" xfId="0" builtinId="0"/>
    <cellStyle name="Обычный 2" xfId="7"/>
    <cellStyle name="Обычный 3" xfId="10"/>
    <cellStyle name="Процентный" xfId="4" builtinId="5"/>
    <cellStyle name="Процентный 2" xfId="1"/>
    <cellStyle name="Процентный 3" xfId="8"/>
    <cellStyle name="Финансовый" xfId="3" builtinId="3"/>
    <cellStyle name="Финансовый 2" xfId="2"/>
  </cellStyles>
  <dxfs count="0"/>
  <tableStyles count="0" defaultTableStyle="TableStyleMedium2" defaultPivotStyle="PivotStyleLight16"/>
  <colors>
    <mruColors>
      <color rgb="FF9AC2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6.png"/><Relationship Id="rId1" Type="http://schemas.openxmlformats.org/officeDocument/2006/relationships/hyperlink" Target="#&#1057;&#1086;&#1076;&#1077;&#1088;&#1078;&#1072;&#1085;&#1080;&#1077;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6.png"/><Relationship Id="rId1" Type="http://schemas.openxmlformats.org/officeDocument/2006/relationships/hyperlink" Target="#&#1057;&#1086;&#1076;&#1077;&#1088;&#1078;&#1072;&#1085;&#1080;&#1077;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&#1057;&#1086;&#1076;&#1077;&#1088;&#1078;&#1072;&#1085;&#1080;&#1077;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4.png"/><Relationship Id="rId1" Type="http://schemas.openxmlformats.org/officeDocument/2006/relationships/hyperlink" Target="#&#1057;&#1086;&#1076;&#1077;&#1088;&#1078;&#1072;&#1085;&#1080;&#1077;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8.png"/><Relationship Id="rId1" Type="http://schemas.openxmlformats.org/officeDocument/2006/relationships/hyperlink" Target="#&#1057;&#1086;&#1076;&#1077;&#1088;&#1078;&#1072;&#1085;&#1080;&#1077;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9.png"/><Relationship Id="rId1" Type="http://schemas.openxmlformats.org/officeDocument/2006/relationships/hyperlink" Target="#&#1057;&#1086;&#1076;&#1077;&#1088;&#1078;&#1072;&#1085;&#1080;&#1077;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4.png"/><Relationship Id="rId1" Type="http://schemas.openxmlformats.org/officeDocument/2006/relationships/hyperlink" Target="#&#1057;&#1086;&#1076;&#1077;&#1088;&#1078;&#1072;&#1085;&#1080;&#1077;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4.png"/><Relationship Id="rId1" Type="http://schemas.openxmlformats.org/officeDocument/2006/relationships/hyperlink" Target="#&#1057;&#1086;&#1076;&#1077;&#1088;&#1078;&#1072;&#1085;&#1080;&#1077;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10.png"/><Relationship Id="rId1" Type="http://schemas.openxmlformats.org/officeDocument/2006/relationships/hyperlink" Target="#&#1057;&#1086;&#1076;&#1077;&#1088;&#1078;&#1072;&#1085;&#1080;&#1077;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9.png"/><Relationship Id="rId1" Type="http://schemas.openxmlformats.org/officeDocument/2006/relationships/hyperlink" Target="#&#1057;&#1086;&#1076;&#1077;&#1088;&#1078;&#1072;&#1085;&#1080;&#1077;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&#1057;&#1086;&#1076;&#1077;&#1088;&#1078;&#1072;&#1085;&#1080;&#1077;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7.png"/><Relationship Id="rId1" Type="http://schemas.openxmlformats.org/officeDocument/2006/relationships/hyperlink" Target="#&#1057;&#1086;&#1076;&#1077;&#1088;&#1078;&#1072;&#1085;&#1080;&#1077;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4.png"/><Relationship Id="rId1" Type="http://schemas.openxmlformats.org/officeDocument/2006/relationships/hyperlink" Target="#&#1057;&#1086;&#1076;&#1077;&#1088;&#1078;&#1072;&#1085;&#1080;&#1077;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11.png"/><Relationship Id="rId1" Type="http://schemas.openxmlformats.org/officeDocument/2006/relationships/hyperlink" Target="#&#1057;&#1086;&#1076;&#1077;&#1088;&#1078;&#1072;&#1085;&#1080;&#1077;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4.png"/><Relationship Id="rId1" Type="http://schemas.openxmlformats.org/officeDocument/2006/relationships/hyperlink" Target="#&#1057;&#1086;&#1076;&#1077;&#1088;&#1078;&#1072;&#1085;&#1080;&#1077;!A1"/><Relationship Id="rId4" Type="http://schemas.openxmlformats.org/officeDocument/2006/relationships/image" Target="../media/image6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&#1057;&#1086;&#1076;&#1077;&#1088;&#1078;&#1072;&#1085;&#1080;&#1077;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3.png"/><Relationship Id="rId1" Type="http://schemas.openxmlformats.org/officeDocument/2006/relationships/hyperlink" Target="#&#1057;&#1086;&#1076;&#1077;&#1088;&#1078;&#1072;&#1085;&#1080;&#1077;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4.png"/><Relationship Id="rId1" Type="http://schemas.openxmlformats.org/officeDocument/2006/relationships/hyperlink" Target="#&#1057;&#1086;&#1076;&#1077;&#1088;&#1078;&#1072;&#1085;&#1080;&#1077;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3.png"/><Relationship Id="rId1" Type="http://schemas.openxmlformats.org/officeDocument/2006/relationships/hyperlink" Target="#&#1057;&#1086;&#1076;&#1077;&#1088;&#1078;&#1072;&#1085;&#1080;&#1077;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6.png"/><Relationship Id="rId1" Type="http://schemas.openxmlformats.org/officeDocument/2006/relationships/hyperlink" Target="#&#1057;&#1086;&#1076;&#1077;&#1088;&#1078;&#1072;&#1085;&#1080;&#1077;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3.png"/><Relationship Id="rId1" Type="http://schemas.openxmlformats.org/officeDocument/2006/relationships/hyperlink" Target="#&#1057;&#1086;&#1076;&#1077;&#1088;&#1078;&#1072;&#1085;&#1080;&#1077;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4.png"/><Relationship Id="rId1" Type="http://schemas.openxmlformats.org/officeDocument/2006/relationships/hyperlink" Target="#&#1057;&#1086;&#1076;&#1077;&#1088;&#1078;&#1072;&#1085;&#1080;&#1077;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7.png"/><Relationship Id="rId1" Type="http://schemas.openxmlformats.org/officeDocument/2006/relationships/hyperlink" Target="#&#1057;&#1086;&#1076;&#1077;&#1088;&#1078;&#1072;&#1085;&#1080;&#1077;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529167</xdr:colOff>
      <xdr:row>13</xdr:row>
      <xdr:rowOff>148166</xdr:rowOff>
    </xdr:from>
    <xdr:to>
      <xdr:col>9</xdr:col>
      <xdr:colOff>508000</xdr:colOff>
      <xdr:row>24</xdr:row>
      <xdr:rowOff>137583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3993A79-68C0-491A-A41D-B6F6FD2F9542}"/>
            </a:ext>
          </a:extLst>
        </xdr:cNvPr>
        <xdr:cNvSpPr txBox="1"/>
      </xdr:nvSpPr>
      <xdr:spPr>
        <a:xfrm>
          <a:off x="2272242" y="2624666"/>
          <a:ext cx="3464983" cy="2084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ru-RU" sz="1600" b="1" i="0" u="none" strike="noStrike" baseline="0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Справочник по устойчивому развитию СИБУРа </a:t>
          </a:r>
          <a:r>
            <a:rPr lang="en-GB" sz="1600" b="1" i="0" u="none" strike="noStrike" baseline="0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</a:t>
          </a:r>
          <a:r>
            <a:rPr lang="ru-RU" sz="1600" b="1" i="0" u="none" strike="noStrike" baseline="0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 года</a:t>
          </a:r>
          <a:r>
            <a:rPr lang="en-GB" sz="1600" b="1" i="0" u="none" strike="noStrike" baseline="0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algn="r"/>
          <a:endParaRPr lang="en-GB" sz="1100" b="0" i="0" u="none" strike="noStrike" baseline="0">
            <a:solidFill>
              <a:schemeClr val="bg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r"/>
          <a:r>
            <a:rPr lang="ru-RU" sz="1300" b="0" i="0" u="none" strike="noStrike" baseline="0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Справочная информация обобщает основные показатели деятельности компании в области </a:t>
          </a:r>
          <a:r>
            <a:rPr lang="en-GB" sz="1300" b="0" i="0" u="none" strike="noStrike" baseline="0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ESG </a:t>
          </a:r>
          <a:r>
            <a:rPr lang="ru-RU" sz="1300" b="0" i="0" u="none" strike="noStrike" baseline="0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за 2024 год.Она прилагается к Интегрированному годовому отчету 2024 года. </a:t>
          </a:r>
        </a:p>
      </xdr:txBody>
    </xdr:sp>
    <xdr:clientData/>
  </xdr:twoCellAnchor>
  <xdr:oneCellAnchor>
    <xdr:from>
      <xdr:col>0</xdr:col>
      <xdr:colOff>211667</xdr:colOff>
      <xdr:row>1</xdr:row>
      <xdr:rowOff>21167</xdr:rowOff>
    </xdr:from>
    <xdr:ext cx="1449916" cy="519285"/>
    <xdr:pic>
      <xdr:nvPicPr>
        <xdr:cNvPr id="3" name="Рисунок 2" descr="Файл:Sibur Holding Logo.svg — Википедия">
          <a:extLst>
            <a:ext uri="{FF2B5EF4-FFF2-40B4-BE49-F238E27FC236}">
              <a16:creationId xmlns:a16="http://schemas.microsoft.com/office/drawing/2014/main" id="{A6D6048A-1ED4-42EA-9A61-8CB60351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7" y="211667"/>
          <a:ext cx="1449916" cy="519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44500" cy="445987"/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B7156-B36C-4776-B4AD-B79D23BB5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80975"/>
          <a:ext cx="444500" cy="44598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44500" cy="445987"/>
    <xdr:pic>
      <xdr:nvPicPr>
        <xdr:cNvPr id="3" name="Graphic 2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367951-9781-4C36-9B3E-B663EA9A3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80975"/>
          <a:ext cx="444500" cy="445987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44500" cy="444500"/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E50B43-62C6-475F-A68E-F976CDB68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80975"/>
          <a:ext cx="444500" cy="4445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44500" cy="444500"/>
    <xdr:pic>
      <xdr:nvPicPr>
        <xdr:cNvPr id="3" name="Graphic 2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56BA82-F8D5-449F-9BD6-9B94D5D68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80975"/>
          <a:ext cx="444500" cy="44450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444500</xdr:colOff>
      <xdr:row>3</xdr:row>
      <xdr:rowOff>90021</xdr:rowOff>
    </xdr:to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E7F698-B555-4EB4-9FE9-7FAA29800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519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444500</xdr:colOff>
      <xdr:row>3</xdr:row>
      <xdr:rowOff>90021</xdr:rowOff>
    </xdr:to>
    <xdr:pic>
      <xdr:nvPicPr>
        <xdr:cNvPr id="3" name="Graphic 2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45370B-58CA-478A-B783-9D49559B4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5197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44500" cy="457200"/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901AA4-8C5E-47F0-8A47-A995CF3E6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57200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447675</xdr:colOff>
      <xdr:row>3</xdr:row>
      <xdr:rowOff>122414</xdr:rowOff>
    </xdr:to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42EC76-C4E0-4B8A-B3F8-95D2634B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61925"/>
          <a:ext cx="447675" cy="44626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444500</xdr:colOff>
      <xdr:row>3</xdr:row>
      <xdr:rowOff>70203</xdr:rowOff>
    </xdr:to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D5C361-6293-473C-9B23-575CE60BF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61925"/>
          <a:ext cx="444500" cy="44167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44500" cy="458611"/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C2AA1-A428-4DB6-9B23-E761D80F6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586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44500" cy="458611"/>
    <xdr:pic>
      <xdr:nvPicPr>
        <xdr:cNvPr id="3" name="Graphic 2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2B57CB-1DD9-4E30-9E3A-6187C1998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58611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44500" cy="457200"/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A30539-B25F-43B8-B34E-3C41F3397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57200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444500</xdr:colOff>
      <xdr:row>3</xdr:row>
      <xdr:rowOff>60678</xdr:rowOff>
    </xdr:to>
    <xdr:pic>
      <xdr:nvPicPr>
        <xdr:cNvPr id="2" name="Graphic 2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060ED7-23FC-490A-AE1A-BF63EA1D4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61925"/>
          <a:ext cx="444500" cy="44167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45358</xdr:colOff>
      <xdr:row>1</xdr:row>
      <xdr:rowOff>36286</xdr:rowOff>
    </xdr:from>
    <xdr:to>
      <xdr:col>0</xdr:col>
      <xdr:colOff>489858</xdr:colOff>
      <xdr:row>3</xdr:row>
      <xdr:rowOff>117929</xdr:rowOff>
    </xdr:to>
    <xdr:pic>
      <xdr:nvPicPr>
        <xdr:cNvPr id="2" name="Graphic 2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BD289B-D10F-495F-AFCC-5FD2271B2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45358" y="226786"/>
          <a:ext cx="444500" cy="4626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44500" cy="451971"/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EB02E4-AD67-4D33-A10E-360CAEE26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51971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45358</xdr:colOff>
      <xdr:row>1</xdr:row>
      <xdr:rowOff>36286</xdr:rowOff>
    </xdr:from>
    <xdr:to>
      <xdr:col>0</xdr:col>
      <xdr:colOff>489858</xdr:colOff>
      <xdr:row>3</xdr:row>
      <xdr:rowOff>117929</xdr:rowOff>
    </xdr:to>
    <xdr:pic>
      <xdr:nvPicPr>
        <xdr:cNvPr id="2" name="Graphic 2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EF32E7-6853-4007-A52D-45194EA6A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45358" y="226786"/>
          <a:ext cx="444500" cy="46264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44500" cy="458611"/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3D06CD-4562-41ED-952A-FC4781F06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58611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44500" cy="485069"/>
    <xdr:pic>
      <xdr:nvPicPr>
        <xdr:cNvPr id="2" name="Graphic 2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C1E01-D2EC-4659-A8E3-D7171520C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8506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44500" cy="485069"/>
    <xdr:pic>
      <xdr:nvPicPr>
        <xdr:cNvPr id="3" name="Graphic 3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54F681-871A-476A-AABF-F16A9C323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85069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44500" cy="457200"/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6B336F-D546-4097-B9B4-0749A44F9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572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44500" cy="445621"/>
    <xdr:pic>
      <xdr:nvPicPr>
        <xdr:cNvPr id="3" name="Graphic 3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2466EC-6C3F-4B1C-A3D0-FEFB87615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4562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44500" cy="457200"/>
    <xdr:pic>
      <xdr:nvPicPr>
        <xdr:cNvPr id="4" name="Graphic 4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F2035B-6514-4229-9A34-065519A5C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572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44500" cy="445621"/>
    <xdr:pic>
      <xdr:nvPicPr>
        <xdr:cNvPr id="5" name="Graphic 5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EB322E-1E86-403D-91B4-BD63411D4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45621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44500" cy="451971"/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205954-4025-4311-B4F2-DBF1D9253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5197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44500" cy="460375"/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C35354-957B-44DC-B4C7-D2610608D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60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44500" cy="457200"/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A053DE-D855-4DC9-86A8-48E5D5527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572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444500</xdr:colOff>
      <xdr:row>3</xdr:row>
      <xdr:rowOff>96661</xdr:rowOff>
    </xdr:to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2EE048-F67F-4FC7-8D0C-62C590073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586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444500</xdr:colOff>
      <xdr:row>3</xdr:row>
      <xdr:rowOff>79375</xdr:rowOff>
    </xdr:to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3DFB9-BA12-4057-855A-4E3D781F5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82880"/>
          <a:ext cx="444500" cy="4451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444500</xdr:colOff>
      <xdr:row>3</xdr:row>
      <xdr:rowOff>98425</xdr:rowOff>
    </xdr:to>
    <xdr:pic>
      <xdr:nvPicPr>
        <xdr:cNvPr id="5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A0056-8493-428C-8A3E-B96AA5602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60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444500</xdr:colOff>
      <xdr:row>3</xdr:row>
      <xdr:rowOff>98425</xdr:rowOff>
    </xdr:to>
    <xdr:pic>
      <xdr:nvPicPr>
        <xdr:cNvPr id="6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DA4616-99C3-4AB3-A017-BB032D2CD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60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444500</xdr:colOff>
      <xdr:row>3</xdr:row>
      <xdr:rowOff>98425</xdr:rowOff>
    </xdr:to>
    <xdr:pic>
      <xdr:nvPicPr>
        <xdr:cNvPr id="7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EB9945-FC7C-46D2-BEEB-E7F43948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603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444500</xdr:colOff>
      <xdr:row>3</xdr:row>
      <xdr:rowOff>88900</xdr:rowOff>
    </xdr:to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19821A-4148-4D49-84FB-41542C6F1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60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444500</xdr:colOff>
      <xdr:row>3</xdr:row>
      <xdr:rowOff>88900</xdr:rowOff>
    </xdr:to>
    <xdr:pic>
      <xdr:nvPicPr>
        <xdr:cNvPr id="3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452272-D84B-4014-B7AE-FB95646E4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60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444500</xdr:colOff>
      <xdr:row>3</xdr:row>
      <xdr:rowOff>88900</xdr:rowOff>
    </xdr:to>
    <xdr:pic>
      <xdr:nvPicPr>
        <xdr:cNvPr id="4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A64D81-2229-4F10-8916-2ECCE0868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603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444500</xdr:colOff>
      <xdr:row>3</xdr:row>
      <xdr:rowOff>76200</xdr:rowOff>
    </xdr:to>
    <xdr:pic>
      <xdr:nvPicPr>
        <xdr:cNvPr id="2" name="Graphic 1" descr="Hom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A2F9E5-3D23-4799-80C1-19D4BFEF7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0" y="190500"/>
          <a:ext cx="444500" cy="457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UMSKFSR06/Departments/RUMSKFSR06/Departments/&#1057;&#1080;&#1073;&#1091;&#1088;/&#1044;&#1052;&#1054;/&#1050;&#1086;&#1085;&#1089;&#1086;&#1083;&#1080;&#1076;&#1072;&#1094;&#1080;&#1103;/2018/2018-06/&#1056;&#1072;&#1073;&#1086;&#1095;&#1080;&#1077;%20&#1073;&#1091;&#1084;&#1072;&#1075;&#1080;/&#1042;&#1099;&#1088;&#1091;&#1095;&#1082;&#1072;/Support_&#1042;&#1099;&#1088;&#1091;&#1095;&#1082;&#1072;/&#1059;&#1060;&#1057;_&#1080;&#1102;&#1085;&#1100;/&#1057;-&#1058;&#1088;&#1072;&#1085;&#1089;/&#1059;&#1060;&#1057;_&#1057;-&#1058;&#1056;&#1040;&#1053;&#1057;_&#1080;&#1102;&#1085;&#1100;_2017_07_07_&#1082;&#1086;&#1088;&#1086;&#1090;&#1082;&#1072;&#1103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UMSKFSR06/Departments/RUMSKFSR06/Departments/&#1057;&#1080;&#1073;&#1091;&#1088;/&#1044;&#1052;&#1054;/&#1050;&#1086;&#1085;&#1089;&#1086;&#1083;&#1080;&#1076;&#1072;&#1094;&#1080;&#1103;/2018/2018-06/&#1056;&#1072;&#1073;&#1086;&#1095;&#1080;&#1077;%20&#1073;&#1091;&#1084;&#1072;&#1075;&#1080;/&#1042;&#1099;&#1088;&#1091;&#1095;&#1082;&#1072;/Support/&#1059;&#1060;&#1057;_&#1086;&#1082;&#1090;&#1103;&#1073;&#1088;&#1100;/&#1057;-&#1058;&#1088;&#1072;&#1085;&#1089;/&#1096;&#1072;&#1073;&#1083;&#1086;&#1085;%20&#1059;&#1060;&#1057;_v.23_2017_11_10_((3a60f5af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UMSKFSR06/Departments/A990F2BD/&#1051;&#1077;&#1088;&#1091;&#1072;_GRI%20Forms_Group%20300_Environmen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и_Analytics"/>
      <sheetName val="Технический_лист"/>
      <sheetName val="Параметры_загрузки_Parameter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и_Analytics"/>
      <sheetName val="Параметры_загрузки_Parameters"/>
      <sheetName val="Контроли_Contro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hid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bur.ru/upload/iblock/28b/lglmuik5ybtxicfm0pj2on35jxi60c4v.pdf" TargetMode="External"/><Relationship Id="rId13" Type="http://schemas.openxmlformats.org/officeDocument/2006/relationships/drawing" Target="../drawings/drawing21.xml"/><Relationship Id="rId3" Type="http://schemas.openxmlformats.org/officeDocument/2006/relationships/hyperlink" Target="https://www.sibur.ru/upload/iblock/6d7/ad2c3p7ypjw1tjh9nazbmpujkl70ohhh.pdf" TargetMode="External"/><Relationship Id="rId7" Type="http://schemas.openxmlformats.org/officeDocument/2006/relationships/hyperlink" Target="https://www.sibur.ru/upload/iblock/f41/az5auhplanw2rlqxs8oq6x097yhj03hy.pdf" TargetMode="External"/><Relationship Id="rId12" Type="http://schemas.openxmlformats.org/officeDocument/2006/relationships/printerSettings" Target="../printerSettings/printerSettings17.bin"/><Relationship Id="rId2" Type="http://schemas.openxmlformats.org/officeDocument/2006/relationships/hyperlink" Target="https://www.sibur.ru/upload/iblock/73b/oqpjahfiyda611f0z5d1laae07ks6t9m.pdf" TargetMode="External"/><Relationship Id="rId1" Type="http://schemas.openxmlformats.org/officeDocument/2006/relationships/hyperlink" Target="https://www.sibur.ru/upload/iblock/91b/2ixn899z091gjmbcvcl0moo4xjgjckhf.pdf" TargetMode="External"/><Relationship Id="rId6" Type="http://schemas.openxmlformats.org/officeDocument/2006/relationships/hyperlink" Target="https://www.sibur.ru/upload/iblock/696/ax40d6sqbbmgk5z24a62bemnsm6cqghq.pdf" TargetMode="External"/><Relationship Id="rId11" Type="http://schemas.openxmlformats.org/officeDocument/2006/relationships/hyperlink" Target="https://www.sibur.ru/upload/iblock/238/catxnu4knxca9qggmao1xkvyax0mkvv1.pdf" TargetMode="External"/><Relationship Id="rId5" Type="http://schemas.openxmlformats.org/officeDocument/2006/relationships/hyperlink" Target="https://www.sibur.ru/upload/iblock/b90/mrakd64lezvmb2veg9xz25tgcv87l0n7.pdf" TargetMode="External"/><Relationship Id="rId10" Type="http://schemas.openxmlformats.org/officeDocument/2006/relationships/hyperlink" Target="https://www.sibur.ru/upload/iblock/d59/z1b2koeqh2hu12yuhycofwfunnk8qkxq.pdf" TargetMode="External"/><Relationship Id="rId4" Type="http://schemas.openxmlformats.org/officeDocument/2006/relationships/hyperlink" Target="https://www.sibur.ru/upload/iblock/c2e/ja3s4g18ca757c6zlk74d48c56wljum3.pdf" TargetMode="External"/><Relationship Id="rId9" Type="http://schemas.openxmlformats.org/officeDocument/2006/relationships/hyperlink" Target="https://www.sibur.ru/upload/iblock/bb4/pq5syz6pub84furvr859jgvzvb800gsn.pdf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bur.ru/en/" TargetMode="External"/><Relationship Id="rId7" Type="http://schemas.openxmlformats.org/officeDocument/2006/relationships/drawing" Target="../drawings/drawing24.xml"/><Relationship Id="rId2" Type="http://schemas.openxmlformats.org/officeDocument/2006/relationships/hyperlink" Target="http://www.sibur.ru/" TargetMode="External"/><Relationship Id="rId1" Type="http://schemas.openxmlformats.org/officeDocument/2006/relationships/hyperlink" Target="mailto:press@sibur.ru" TargetMode="External"/><Relationship Id="rId6" Type="http://schemas.openxmlformats.org/officeDocument/2006/relationships/printerSettings" Target="../printerSettings/printerSettings20.bin"/><Relationship Id="rId5" Type="http://schemas.openxmlformats.org/officeDocument/2006/relationships/hyperlink" Target="mailto:sustainabledevelopment@sibur.ru" TargetMode="External"/><Relationship Id="rId4" Type="http://schemas.openxmlformats.org/officeDocument/2006/relationships/hyperlink" Target="mailto:Sibur_ir@sibur.r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u.wikipedia.org/wiki/%D0%93%D0%B5%D0%BD%D0%B5%D1%80%D0%B0%D0%BB%D1%8C%D0%BD%D0%B0%D1%8F_%D0%B0%D1%81%D1%81%D0%B0%D0%BC%D0%B1%D0%BB%D0%B5%D1%8F_%D0%9E%D0%9E%D0%9D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sibur.ru/ru/sustainability/social_report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26664"/>
  </sheetPr>
  <dimension ref="A1:AR46"/>
  <sheetViews>
    <sheetView showGridLines="0" zoomScale="60" zoomScaleNormal="60" workbookViewId="0">
      <selection activeCell="E26" sqref="E26"/>
    </sheetView>
  </sheetViews>
  <sheetFormatPr defaultColWidth="8.6640625" defaultRowHeight="14.4" x14ac:dyDescent="0.3"/>
  <cols>
    <col min="1" max="44" width="8.6640625" style="61"/>
  </cols>
  <sheetData>
    <row r="1" spans="1:15" x14ac:dyDescent="0.3">
      <c r="A1" s="62"/>
      <c r="B1" s="62"/>
      <c r="C1" s="62"/>
      <c r="D1" s="62"/>
      <c r="E1" s="62"/>
      <c r="F1" s="62"/>
      <c r="G1" s="62"/>
      <c r="H1" s="62"/>
      <c r="I1" s="62"/>
      <c r="J1" s="62"/>
    </row>
    <row r="2" spans="1:15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499"/>
      <c r="L2" s="499"/>
      <c r="M2" s="499"/>
      <c r="N2" s="499"/>
      <c r="O2" s="499"/>
    </row>
    <row r="3" spans="1:15" x14ac:dyDescent="0.3">
      <c r="A3" s="62"/>
      <c r="B3" s="62"/>
      <c r="C3" s="62"/>
      <c r="D3" s="62"/>
      <c r="E3" s="62"/>
      <c r="F3" s="62"/>
      <c r="G3" s="62"/>
      <c r="H3" s="62"/>
      <c r="I3" s="62"/>
      <c r="J3" s="62"/>
    </row>
    <row r="4" spans="1:15" x14ac:dyDescent="0.3">
      <c r="A4" s="62"/>
      <c r="B4" s="62"/>
      <c r="C4" s="62"/>
      <c r="D4" s="62"/>
      <c r="E4" s="62"/>
      <c r="F4" s="62"/>
      <c r="G4" s="62"/>
      <c r="H4" s="62"/>
      <c r="I4" s="62"/>
      <c r="J4" s="62"/>
    </row>
    <row r="5" spans="1:15" x14ac:dyDescent="0.3">
      <c r="A5" s="62"/>
      <c r="B5" s="62"/>
      <c r="C5" s="62"/>
      <c r="D5" s="62"/>
      <c r="E5" s="62"/>
      <c r="F5" s="62"/>
      <c r="G5" s="62"/>
      <c r="H5" s="62"/>
      <c r="I5" s="62"/>
      <c r="J5" s="62"/>
    </row>
    <row r="6" spans="1:15" x14ac:dyDescent="0.3">
      <c r="A6" s="62"/>
      <c r="B6" s="62"/>
      <c r="C6" s="62"/>
      <c r="D6" s="62"/>
      <c r="E6" s="62"/>
      <c r="F6" s="62"/>
      <c r="G6" s="62"/>
      <c r="H6" s="62"/>
      <c r="I6" s="62"/>
      <c r="J6" s="62"/>
    </row>
    <row r="7" spans="1:15" x14ac:dyDescent="0.3">
      <c r="A7" s="62"/>
      <c r="B7" s="62"/>
      <c r="C7" s="62"/>
      <c r="D7" s="62"/>
      <c r="E7" s="62"/>
      <c r="F7" s="62"/>
      <c r="G7" s="62"/>
      <c r="H7" s="62"/>
      <c r="I7" s="62"/>
      <c r="J7" s="62"/>
    </row>
    <row r="8" spans="1:15" x14ac:dyDescent="0.3">
      <c r="A8" s="62"/>
      <c r="B8" s="62"/>
      <c r="C8" s="62"/>
      <c r="D8" s="62"/>
      <c r="E8" s="62"/>
      <c r="F8" s="62"/>
      <c r="G8" s="62"/>
      <c r="H8" s="62"/>
      <c r="I8" s="62"/>
      <c r="J8" s="62"/>
    </row>
    <row r="9" spans="1:15" x14ac:dyDescent="0.3">
      <c r="A9" s="62"/>
      <c r="B9" s="62"/>
      <c r="C9" s="62"/>
      <c r="D9" s="62"/>
      <c r="E9" s="62"/>
      <c r="F9" s="62"/>
      <c r="G9" s="62"/>
      <c r="H9" s="62"/>
      <c r="I9" s="62"/>
      <c r="J9" s="62"/>
    </row>
    <row r="10" spans="1:15" x14ac:dyDescent="0.3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5" x14ac:dyDescent="0.3">
      <c r="A11" s="62"/>
      <c r="B11" s="62"/>
      <c r="C11" s="62"/>
      <c r="D11" s="62"/>
      <c r="E11" s="62"/>
      <c r="F11" s="62"/>
      <c r="G11" s="62"/>
      <c r="H11" s="62"/>
      <c r="I11" s="62"/>
      <c r="J11" s="62"/>
    </row>
    <row r="12" spans="1:15" x14ac:dyDescent="0.3">
      <c r="A12" s="62"/>
      <c r="B12" s="62"/>
      <c r="C12" s="62"/>
      <c r="D12" s="62"/>
      <c r="E12" s="62"/>
      <c r="F12" s="62"/>
      <c r="G12" s="62"/>
      <c r="H12" s="62"/>
      <c r="I12" s="62"/>
      <c r="J12" s="62"/>
      <c r="N12" s="61" t="s">
        <v>57</v>
      </c>
    </row>
    <row r="13" spans="1:15" x14ac:dyDescent="0.3">
      <c r="A13" s="62"/>
      <c r="B13" s="62"/>
      <c r="C13" s="62"/>
      <c r="D13" s="62"/>
      <c r="E13" s="62"/>
      <c r="F13" s="62"/>
      <c r="G13" s="62"/>
      <c r="H13" s="62"/>
      <c r="I13" s="62"/>
      <c r="J13" s="62"/>
    </row>
    <row r="14" spans="1:15" x14ac:dyDescent="0.3">
      <c r="A14" s="62"/>
      <c r="B14" s="62"/>
      <c r="C14" s="62"/>
      <c r="D14" s="62"/>
      <c r="E14" s="62"/>
      <c r="F14" s="62"/>
      <c r="G14" s="62"/>
      <c r="H14" s="62"/>
      <c r="I14" s="62"/>
      <c r="J14" s="62"/>
    </row>
    <row r="15" spans="1:15" x14ac:dyDescent="0.3">
      <c r="A15" s="62"/>
      <c r="B15" s="62"/>
      <c r="C15" s="62"/>
      <c r="D15" s="62"/>
      <c r="E15" s="62"/>
      <c r="F15" s="62"/>
      <c r="G15" s="62"/>
      <c r="H15" s="62"/>
      <c r="I15" s="62"/>
      <c r="J15" s="62"/>
    </row>
    <row r="16" spans="1:15" x14ac:dyDescent="0.3">
      <c r="A16" s="62"/>
      <c r="B16" s="62"/>
      <c r="C16" s="62"/>
      <c r="D16" s="62"/>
      <c r="E16" s="62"/>
      <c r="F16" s="62"/>
      <c r="G16" s="62"/>
      <c r="H16" s="62"/>
      <c r="I16" s="62"/>
      <c r="J16" s="62"/>
    </row>
    <row r="17" spans="1:10" x14ac:dyDescent="0.3">
      <c r="A17" s="62"/>
      <c r="B17" s="62"/>
      <c r="C17" s="62"/>
      <c r="D17" s="62"/>
      <c r="E17" s="62"/>
      <c r="F17" s="62"/>
      <c r="G17" s="62"/>
      <c r="H17" s="62"/>
      <c r="I17" s="62"/>
      <c r="J17" s="62"/>
    </row>
    <row r="18" spans="1:10" x14ac:dyDescent="0.3">
      <c r="A18" s="62"/>
      <c r="B18" s="62"/>
      <c r="C18" s="62"/>
      <c r="D18" s="62"/>
      <c r="E18" s="62"/>
      <c r="F18" s="62"/>
      <c r="G18" s="62"/>
      <c r="H18" s="62"/>
      <c r="I18" s="62"/>
      <c r="J18" s="62"/>
    </row>
    <row r="19" spans="1:10" x14ac:dyDescent="0.3">
      <c r="A19" s="62"/>
      <c r="B19" s="62"/>
      <c r="C19" s="62"/>
      <c r="D19" s="62"/>
      <c r="E19" s="62"/>
      <c r="F19" s="62"/>
      <c r="G19" s="62"/>
      <c r="H19" s="62"/>
      <c r="I19" s="62"/>
      <c r="J19" s="62"/>
    </row>
    <row r="20" spans="1:10" x14ac:dyDescent="0.3">
      <c r="A20" s="62"/>
      <c r="B20" s="62"/>
      <c r="C20" s="62"/>
      <c r="D20" s="62"/>
      <c r="E20" s="62"/>
      <c r="F20" s="62"/>
      <c r="G20" s="62"/>
      <c r="H20" s="62"/>
      <c r="I20" s="62"/>
      <c r="J20" s="62"/>
    </row>
    <row r="21" spans="1:10" x14ac:dyDescent="0.3">
      <c r="A21" s="62"/>
      <c r="B21" s="62"/>
      <c r="C21" s="62"/>
      <c r="D21" s="62"/>
      <c r="E21" s="62"/>
      <c r="F21" s="62"/>
      <c r="G21" s="62"/>
      <c r="H21" s="62"/>
      <c r="I21" s="62"/>
      <c r="J21" s="62"/>
    </row>
    <row r="22" spans="1:10" x14ac:dyDescent="0.3">
      <c r="A22" s="62"/>
      <c r="B22" s="62"/>
      <c r="C22" s="62"/>
      <c r="D22" s="62"/>
      <c r="E22" s="62"/>
      <c r="F22" s="62"/>
      <c r="G22" s="62"/>
      <c r="H22" s="62"/>
      <c r="I22" s="62"/>
      <c r="J22" s="62"/>
    </row>
    <row r="23" spans="1:10" x14ac:dyDescent="0.3">
      <c r="A23" s="62"/>
      <c r="B23" s="62"/>
      <c r="C23" s="62"/>
      <c r="D23" s="62"/>
      <c r="E23" s="62"/>
      <c r="F23" s="62"/>
      <c r="G23" s="62"/>
      <c r="H23" s="62"/>
      <c r="I23" s="62"/>
      <c r="J23" s="62"/>
    </row>
    <row r="24" spans="1:10" x14ac:dyDescent="0.3">
      <c r="A24" s="62"/>
      <c r="B24" s="62"/>
      <c r="C24" s="62"/>
      <c r="D24" s="62"/>
      <c r="E24" s="62"/>
      <c r="F24" s="62"/>
      <c r="G24" s="62"/>
      <c r="H24" s="62"/>
      <c r="I24" s="62"/>
      <c r="J24" s="62"/>
    </row>
    <row r="25" spans="1:10" x14ac:dyDescent="0.3">
      <c r="A25" s="62"/>
      <c r="B25" s="62"/>
      <c r="C25" s="62"/>
      <c r="D25" s="62"/>
      <c r="E25" s="62"/>
      <c r="F25" s="62"/>
      <c r="G25" s="62"/>
      <c r="H25" s="62"/>
      <c r="I25" s="62"/>
      <c r="J25" s="62"/>
    </row>
    <row r="26" spans="1:10" x14ac:dyDescent="0.3">
      <c r="A26" s="62"/>
      <c r="B26" s="62"/>
      <c r="C26" s="62"/>
      <c r="D26" s="62"/>
      <c r="E26" s="62"/>
      <c r="F26" s="62"/>
      <c r="G26" s="62"/>
      <c r="H26" s="62"/>
      <c r="I26" s="62"/>
      <c r="J26" s="62"/>
    </row>
    <row r="27" spans="1:10" x14ac:dyDescent="0.3">
      <c r="A27" s="62"/>
      <c r="B27" s="62"/>
      <c r="C27" s="62"/>
      <c r="D27" s="62"/>
      <c r="E27" s="62"/>
      <c r="F27" s="62"/>
      <c r="G27" s="62"/>
      <c r="H27" s="62"/>
      <c r="I27" s="62"/>
      <c r="J27" s="62"/>
    </row>
    <row r="28" spans="1:10" x14ac:dyDescent="0.3">
      <c r="A28" s="62"/>
      <c r="B28" s="62"/>
      <c r="C28" s="62"/>
      <c r="D28" s="62"/>
      <c r="E28" s="62"/>
      <c r="F28" s="62"/>
      <c r="G28" s="62"/>
      <c r="H28" s="62"/>
      <c r="I28" s="62"/>
      <c r="J28" s="62"/>
    </row>
    <row r="29" spans="1:10" x14ac:dyDescent="0.3">
      <c r="A29" s="62"/>
      <c r="B29" s="62"/>
      <c r="C29" s="62"/>
      <c r="D29" s="62"/>
      <c r="E29" s="62"/>
      <c r="F29" s="62"/>
      <c r="G29" s="62"/>
      <c r="H29" s="62"/>
      <c r="I29" s="62"/>
      <c r="J29" s="62"/>
    </row>
    <row r="30" spans="1:10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3">
      <c r="A31" s="62"/>
      <c r="B31" s="62"/>
      <c r="C31" s="62"/>
      <c r="D31" s="62"/>
      <c r="E31" s="62"/>
      <c r="F31" s="62"/>
      <c r="G31" s="62"/>
      <c r="H31" s="62"/>
      <c r="I31" s="62"/>
      <c r="J31" s="62"/>
    </row>
    <row r="32" spans="1:10" x14ac:dyDescent="0.3">
      <c r="A32" s="62"/>
      <c r="B32" s="62"/>
      <c r="C32" s="62"/>
      <c r="D32" s="62"/>
      <c r="E32" s="62"/>
      <c r="F32" s="62"/>
      <c r="G32" s="62"/>
      <c r="H32" s="62"/>
      <c r="I32" s="62"/>
      <c r="J32" s="62"/>
    </row>
    <row r="33" spans="1:10" x14ac:dyDescent="0.3">
      <c r="A33" s="62"/>
      <c r="B33" s="62"/>
      <c r="C33" s="62"/>
      <c r="D33" s="62"/>
      <c r="E33" s="62"/>
      <c r="F33" s="62"/>
      <c r="G33" s="62"/>
      <c r="H33" s="62"/>
      <c r="I33" s="62"/>
      <c r="J33" s="62"/>
    </row>
    <row r="34" spans="1:10" x14ac:dyDescent="0.3">
      <c r="A34" s="62"/>
      <c r="B34" s="62"/>
      <c r="C34" s="62"/>
      <c r="D34" s="62"/>
      <c r="E34" s="62"/>
      <c r="F34" s="62"/>
      <c r="G34" s="62"/>
      <c r="H34" s="62"/>
      <c r="I34" s="62"/>
      <c r="J34" s="62"/>
    </row>
    <row r="35" spans="1:10" x14ac:dyDescent="0.3">
      <c r="A35" s="62"/>
      <c r="B35" s="62"/>
      <c r="C35" s="62"/>
      <c r="D35" s="62"/>
      <c r="E35" s="62"/>
      <c r="F35" s="62"/>
      <c r="G35" s="62"/>
      <c r="H35" s="62"/>
      <c r="I35" s="62"/>
      <c r="J35" s="62"/>
    </row>
    <row r="36" spans="1:10" x14ac:dyDescent="0.3">
      <c r="A36" s="62"/>
      <c r="B36" s="62"/>
      <c r="C36" s="62"/>
      <c r="D36" s="62"/>
      <c r="E36" s="62"/>
      <c r="F36" s="62"/>
      <c r="G36" s="62"/>
      <c r="H36" s="62"/>
      <c r="I36" s="62"/>
      <c r="J36" s="62"/>
    </row>
    <row r="37" spans="1:10" x14ac:dyDescent="0.3">
      <c r="A37" s="62"/>
      <c r="B37" s="62"/>
      <c r="C37" s="62"/>
      <c r="D37" s="62"/>
      <c r="E37" s="62"/>
      <c r="F37" s="62"/>
      <c r="G37" s="62"/>
      <c r="H37" s="62"/>
      <c r="I37" s="62"/>
      <c r="J37" s="62"/>
    </row>
    <row r="38" spans="1:10" x14ac:dyDescent="0.3">
      <c r="A38" s="62"/>
      <c r="B38" s="62"/>
      <c r="C38" s="62"/>
      <c r="D38" s="62"/>
      <c r="E38" s="62"/>
      <c r="F38" s="62"/>
      <c r="G38" s="62"/>
      <c r="H38" s="62"/>
      <c r="I38" s="62"/>
      <c r="J38" s="62"/>
    </row>
    <row r="39" spans="1:10" x14ac:dyDescent="0.3">
      <c r="A39" s="62"/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s="62"/>
      <c r="B41" s="62"/>
      <c r="C41" s="62"/>
      <c r="D41" s="62"/>
      <c r="E41" s="62"/>
      <c r="F41" s="62"/>
      <c r="G41" s="62"/>
      <c r="H41" s="62"/>
      <c r="I41" s="62"/>
      <c r="J41" s="62"/>
    </row>
    <row r="42" spans="1:10" x14ac:dyDescent="0.3">
      <c r="A42" s="62"/>
      <c r="B42" s="62"/>
      <c r="C42" s="62"/>
      <c r="D42" s="62"/>
      <c r="E42" s="62"/>
      <c r="F42" s="62"/>
      <c r="G42" s="62"/>
      <c r="H42" s="62"/>
      <c r="I42" s="62"/>
      <c r="J42" s="62"/>
    </row>
    <row r="43" spans="1:10" x14ac:dyDescent="0.3">
      <c r="A43" s="62"/>
      <c r="B43" s="62"/>
      <c r="C43" s="62"/>
      <c r="D43" s="62"/>
      <c r="E43" s="62"/>
      <c r="F43" s="62"/>
      <c r="G43" s="62"/>
      <c r="H43" s="62"/>
      <c r="I43" s="62"/>
      <c r="J43" s="62"/>
    </row>
    <row r="44" spans="1:10" x14ac:dyDescent="0.3">
      <c r="A44" s="62"/>
      <c r="B44" s="62"/>
      <c r="C44" s="62"/>
      <c r="D44" s="62"/>
      <c r="E44" s="62"/>
      <c r="F44" s="62"/>
      <c r="G44" s="62"/>
      <c r="H44" s="62"/>
      <c r="I44" s="62"/>
      <c r="J44" s="62"/>
    </row>
    <row r="45" spans="1:10" x14ac:dyDescent="0.3">
      <c r="A45" s="62"/>
      <c r="B45" s="62"/>
      <c r="C45" s="62"/>
      <c r="D45" s="62"/>
      <c r="E45" s="62"/>
      <c r="F45" s="62"/>
      <c r="G45" s="62"/>
      <c r="H45" s="62"/>
      <c r="I45" s="62"/>
      <c r="J45" s="62"/>
    </row>
    <row r="46" spans="1:10" x14ac:dyDescent="0.3">
      <c r="A46" s="62"/>
      <c r="B46" s="62"/>
      <c r="C46" s="62"/>
      <c r="D46" s="62"/>
      <c r="E46" s="62"/>
      <c r="F46" s="62"/>
      <c r="G46" s="62"/>
      <c r="H46" s="62"/>
      <c r="I46" s="62"/>
      <c r="J46" s="62"/>
    </row>
  </sheetData>
  <mergeCells count="1">
    <mergeCell ref="K2:O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AC2C1"/>
  </sheetPr>
  <dimension ref="A1:B35"/>
  <sheetViews>
    <sheetView showGridLines="0" zoomScale="80" zoomScaleNormal="80" workbookViewId="0">
      <selection activeCell="A20" sqref="A20:XFD20"/>
    </sheetView>
  </sheetViews>
  <sheetFormatPr defaultColWidth="8.6640625" defaultRowHeight="14.4" x14ac:dyDescent="0.3"/>
  <cols>
    <col min="1" max="1" width="81.44140625" customWidth="1"/>
    <col min="2" max="2" width="43.109375" customWidth="1"/>
  </cols>
  <sheetData>
    <row r="1" spans="1:2" x14ac:dyDescent="0.3">
      <c r="A1" s="73"/>
    </row>
    <row r="2" spans="1:2" x14ac:dyDescent="0.3">
      <c r="A2" s="531" t="s">
        <v>120</v>
      </c>
      <c r="B2" s="531"/>
    </row>
    <row r="3" spans="1:2" x14ac:dyDescent="0.3">
      <c r="A3" s="531"/>
      <c r="B3" s="531"/>
    </row>
    <row r="4" spans="1:2" x14ac:dyDescent="0.3">
      <c r="A4" s="531"/>
      <c r="B4" s="531"/>
    </row>
    <row r="5" spans="1:2" x14ac:dyDescent="0.3">
      <c r="A5" s="531"/>
      <c r="B5" s="531"/>
    </row>
    <row r="6" spans="1:2" x14ac:dyDescent="0.3">
      <c r="A6" s="531"/>
      <c r="B6" s="531"/>
    </row>
    <row r="8" spans="1:2" x14ac:dyDescent="0.3">
      <c r="A8" s="76" t="s">
        <v>1468</v>
      </c>
      <c r="B8" s="12"/>
    </row>
    <row r="9" spans="1:2" x14ac:dyDescent="0.3">
      <c r="A9" s="75"/>
      <c r="B9" s="13" t="s">
        <v>1483</v>
      </c>
    </row>
    <row r="10" spans="1:2" ht="13.95" customHeight="1" x14ac:dyDescent="0.3">
      <c r="A10" s="72" t="s">
        <v>109</v>
      </c>
      <c r="B10" s="77" t="s">
        <v>1479</v>
      </c>
    </row>
    <row r="11" spans="1:2" ht="13.95" customHeight="1" x14ac:dyDescent="0.3">
      <c r="A11" s="72" t="s">
        <v>1450</v>
      </c>
      <c r="B11" s="77" t="s">
        <v>1479</v>
      </c>
    </row>
    <row r="12" spans="1:2" ht="13.95" customHeight="1" x14ac:dyDescent="0.3">
      <c r="A12" s="72" t="s">
        <v>797</v>
      </c>
      <c r="B12" s="77" t="s">
        <v>1479</v>
      </c>
    </row>
    <row r="13" spans="1:2" ht="13.95" customHeight="1" x14ac:dyDescent="0.3">
      <c r="A13" s="72" t="s">
        <v>108</v>
      </c>
      <c r="B13" s="77" t="s">
        <v>1479</v>
      </c>
    </row>
    <row r="14" spans="1:2" x14ac:dyDescent="0.3">
      <c r="A14" s="72" t="s">
        <v>1451</v>
      </c>
      <c r="B14" s="77" t="s">
        <v>1479</v>
      </c>
    </row>
    <row r="15" spans="1:2" x14ac:dyDescent="0.3">
      <c r="A15" s="72" t="s">
        <v>52</v>
      </c>
      <c r="B15" s="77" t="s">
        <v>1479</v>
      </c>
    </row>
    <row r="16" spans="1:2" x14ac:dyDescent="0.3">
      <c r="A16" s="72"/>
      <c r="B16" s="78"/>
    </row>
    <row r="17" spans="1:2" x14ac:dyDescent="0.3">
      <c r="A17" s="76" t="s">
        <v>1469</v>
      </c>
      <c r="B17" s="12"/>
    </row>
    <row r="18" spans="1:2" x14ac:dyDescent="0.3">
      <c r="A18" s="75" t="s">
        <v>35</v>
      </c>
      <c r="B18" s="13" t="s">
        <v>1483</v>
      </c>
    </row>
    <row r="19" spans="1:2" ht="14.7" customHeight="1" x14ac:dyDescent="0.3">
      <c r="A19" s="72" t="s">
        <v>107</v>
      </c>
      <c r="B19" s="77" t="s">
        <v>1480</v>
      </c>
    </row>
    <row r="20" spans="1:2" x14ac:dyDescent="0.3">
      <c r="A20" s="72" t="s">
        <v>105</v>
      </c>
      <c r="B20" s="77" t="s">
        <v>1480</v>
      </c>
    </row>
    <row r="21" spans="1:2" x14ac:dyDescent="0.3">
      <c r="A21" s="72" t="s">
        <v>103</v>
      </c>
      <c r="B21" s="77" t="s">
        <v>1480</v>
      </c>
    </row>
    <row r="22" spans="1:2" x14ac:dyDescent="0.3">
      <c r="A22" s="72" t="s">
        <v>102</v>
      </c>
      <c r="B22" s="77" t="s">
        <v>1480</v>
      </c>
    </row>
    <row r="23" spans="1:2" x14ac:dyDescent="0.3">
      <c r="A23" s="72" t="s">
        <v>101</v>
      </c>
      <c r="B23" s="77" t="s">
        <v>1480</v>
      </c>
    </row>
    <row r="24" spans="1:2" x14ac:dyDescent="0.3">
      <c r="A24" s="72" t="s">
        <v>106</v>
      </c>
      <c r="B24" s="77" t="s">
        <v>1480</v>
      </c>
    </row>
    <row r="25" spans="1:2" x14ac:dyDescent="0.3">
      <c r="A25" s="72" t="s">
        <v>1452</v>
      </c>
      <c r="B25" s="77" t="s">
        <v>1480</v>
      </c>
    </row>
    <row r="26" spans="1:2" x14ac:dyDescent="0.3">
      <c r="A26" s="72" t="s">
        <v>823</v>
      </c>
      <c r="B26" s="77" t="s">
        <v>1480</v>
      </c>
    </row>
    <row r="27" spans="1:2" x14ac:dyDescent="0.3">
      <c r="A27" t="s">
        <v>104</v>
      </c>
      <c r="B27" s="77" t="s">
        <v>1480</v>
      </c>
    </row>
    <row r="28" spans="1:2" x14ac:dyDescent="0.3">
      <c r="A28" s="72"/>
      <c r="B28" s="74"/>
    </row>
    <row r="29" spans="1:2" x14ac:dyDescent="0.3">
      <c r="A29" s="76" t="s">
        <v>100</v>
      </c>
      <c r="B29" s="74"/>
    </row>
    <row r="30" spans="1:2" x14ac:dyDescent="0.3">
      <c r="A30" s="75" t="s">
        <v>35</v>
      </c>
      <c r="B30" s="13" t="s">
        <v>1483</v>
      </c>
    </row>
    <row r="31" spans="1:2" x14ac:dyDescent="0.3">
      <c r="A31" s="72" t="s">
        <v>99</v>
      </c>
      <c r="B31" s="474" t="s">
        <v>1178</v>
      </c>
    </row>
    <row r="32" spans="1:2" x14ac:dyDescent="0.3">
      <c r="A32" s="72" t="s">
        <v>98</v>
      </c>
      <c r="B32" s="474" t="s">
        <v>1178</v>
      </c>
    </row>
    <row r="33" spans="1:2" x14ac:dyDescent="0.3">
      <c r="A33" s="72" t="s">
        <v>97</v>
      </c>
      <c r="B33" s="474" t="s">
        <v>1178</v>
      </c>
    </row>
    <row r="34" spans="1:2" x14ac:dyDescent="0.3">
      <c r="A34" s="72" t="s">
        <v>96</v>
      </c>
      <c r="B34" s="474" t="s">
        <v>1178</v>
      </c>
    </row>
    <row r="35" spans="1:2" x14ac:dyDescent="0.3">
      <c r="A35" s="72" t="s">
        <v>134</v>
      </c>
      <c r="B35" s="474" t="s">
        <v>1178</v>
      </c>
    </row>
  </sheetData>
  <mergeCells count="1">
    <mergeCell ref="A2:B6"/>
  </mergeCells>
  <hyperlinks>
    <hyperlink ref="B10" location="'Климатическое воздействие'!A10" display="Климатическое воздействие"/>
    <hyperlink ref="B12" location="'Климатическое воздействие'!A14" display="Климатическое воздействие"/>
    <hyperlink ref="B13" location="'Климатическое воздействие'!A19" display="Климатическое воздействие"/>
    <hyperlink ref="B19" location="Энергопотребление!A10" display="Энергопотребление"/>
    <hyperlink ref="B20" location="Энергопотребление!A34" display="Энергопотребление"/>
    <hyperlink ref="B21" location="Энергопотребление!A38" display="Энергопотребление"/>
    <hyperlink ref="B22" location="Энергопотребление!A47" display="Энергопотребление"/>
    <hyperlink ref="B23" location="Энергопотребление!A54" display="Энергопотребление"/>
    <hyperlink ref="B24" location="Энергопотребление!A59" display="Энергопотребление"/>
    <hyperlink ref="B25" location="Энергопотребление!A63" display="Энергопотребление"/>
    <hyperlink ref="B26" location="Энергопотребление!A70" display="Энергопотребление"/>
    <hyperlink ref="B27" location="Энергопотребление!A77" display="Энергопотребление"/>
    <hyperlink ref="B31" location="ООС!A10" display="ООС"/>
    <hyperlink ref="B32" location="ООС!A38" display="ООС"/>
    <hyperlink ref="B33" location="ООС!A49" display="ООС"/>
    <hyperlink ref="B34" location="ООС!A83" display="ООС"/>
    <hyperlink ref="B35" location="ООС!A112" display="ООС"/>
    <hyperlink ref="B11" location="'Климатическое воздействие'!A10" display="Климатическое воздействие"/>
    <hyperlink ref="B14:B15" location="'Климатическое воздействие'!A19" display="Климатическое воздействие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tabSelected="1" topLeftCell="A47" zoomScale="91" zoomScaleNormal="60" workbookViewId="0">
      <selection activeCell="G58" sqref="G58"/>
    </sheetView>
  </sheetViews>
  <sheetFormatPr defaultColWidth="17.44140625" defaultRowHeight="13.8" x14ac:dyDescent="0.3"/>
  <cols>
    <col min="1" max="1" width="25" style="2" customWidth="1"/>
    <col min="2" max="2" width="21.6640625" style="2" customWidth="1"/>
    <col min="3" max="3" width="19" style="2" customWidth="1"/>
    <col min="4" max="4" width="23.88671875" style="2" customWidth="1"/>
    <col min="5" max="5" width="20" style="2" customWidth="1"/>
    <col min="6" max="6" width="17.44140625" style="2" customWidth="1"/>
    <col min="7" max="7" width="19.6640625" style="2" customWidth="1"/>
    <col min="8" max="16384" width="17.44140625" style="2"/>
  </cols>
  <sheetData>
    <row r="1" spans="1:10" x14ac:dyDescent="0.3">
      <c r="A1" s="49"/>
      <c r="B1" s="49"/>
      <c r="C1" s="49"/>
      <c r="D1" s="49"/>
      <c r="E1" s="49"/>
      <c r="F1" s="232"/>
    </row>
    <row r="2" spans="1:10" ht="14.25" customHeight="1" x14ac:dyDescent="0.3">
      <c r="A2" s="533" t="s">
        <v>62</v>
      </c>
      <c r="B2" s="533"/>
      <c r="C2" s="533"/>
      <c r="D2" s="533"/>
      <c r="E2" s="533"/>
      <c r="F2" s="533"/>
      <c r="I2" s="12"/>
      <c r="J2" s="12"/>
    </row>
    <row r="3" spans="1:10" ht="31.5" customHeight="1" x14ac:dyDescent="0.3">
      <c r="A3" s="533"/>
      <c r="B3" s="533"/>
      <c r="C3" s="533"/>
      <c r="D3" s="533"/>
      <c r="E3" s="533"/>
      <c r="F3" s="533"/>
      <c r="I3" s="12"/>
    </row>
    <row r="4" spans="1:10" ht="14.25" customHeight="1" x14ac:dyDescent="0.3">
      <c r="A4" s="533"/>
      <c r="B4" s="533"/>
      <c r="C4" s="533"/>
      <c r="D4" s="533"/>
      <c r="E4" s="533"/>
      <c r="F4" s="533"/>
      <c r="I4" s="12"/>
    </row>
    <row r="5" spans="1:10" ht="14.25" customHeight="1" x14ac:dyDescent="0.3">
      <c r="A5" s="533"/>
      <c r="B5" s="533"/>
      <c r="C5" s="533"/>
      <c r="D5" s="533"/>
      <c r="E5" s="533"/>
      <c r="F5" s="533"/>
      <c r="I5" s="12"/>
    </row>
    <row r="6" spans="1:10" ht="14.25" customHeight="1" x14ac:dyDescent="0.3">
      <c r="A6" s="533"/>
      <c r="B6" s="533"/>
      <c r="C6" s="533"/>
      <c r="D6" s="533"/>
      <c r="E6" s="533"/>
      <c r="F6" s="533"/>
      <c r="I6" s="12"/>
      <c r="J6" s="12"/>
    </row>
    <row r="7" spans="1:10" s="12" customFormat="1" x14ac:dyDescent="0.3">
      <c r="G7" s="2"/>
      <c r="H7" s="2"/>
    </row>
    <row r="8" spans="1:10" s="12" customFormat="1" x14ac:dyDescent="0.3">
      <c r="A8" s="1" t="s">
        <v>1468</v>
      </c>
      <c r="G8" s="2"/>
      <c r="H8" s="2"/>
    </row>
    <row r="9" spans="1:10" x14ac:dyDescent="0.3">
      <c r="A9" s="12"/>
      <c r="B9" s="12"/>
      <c r="C9" s="12"/>
      <c r="D9" s="12"/>
      <c r="E9" s="12"/>
      <c r="F9" s="12"/>
      <c r="I9" s="12"/>
      <c r="J9" s="12"/>
    </row>
    <row r="10" spans="1:10" x14ac:dyDescent="0.3">
      <c r="A10" s="544" t="s">
        <v>798</v>
      </c>
      <c r="B10" s="544"/>
      <c r="C10" s="544"/>
      <c r="D10" s="544"/>
      <c r="E10" s="544"/>
      <c r="F10" s="12"/>
    </row>
    <row r="11" spans="1:10" x14ac:dyDescent="0.3">
      <c r="A11" s="7">
        <v>2020</v>
      </c>
      <c r="B11" s="7">
        <v>2021</v>
      </c>
      <c r="C11" s="7">
        <v>2022</v>
      </c>
      <c r="D11" s="7">
        <v>2023</v>
      </c>
      <c r="E11" s="7">
        <v>2024</v>
      </c>
      <c r="F11" s="12"/>
    </row>
    <row r="12" spans="1:10" x14ac:dyDescent="0.3">
      <c r="A12" s="231">
        <v>74</v>
      </c>
      <c r="B12" s="227">
        <v>71.52</v>
      </c>
      <c r="C12" s="227">
        <v>71.33</v>
      </c>
      <c r="D12" s="227">
        <v>71.900000000000006</v>
      </c>
      <c r="E12" s="6">
        <v>70.17</v>
      </c>
      <c r="F12" s="12"/>
      <c r="G12" s="12"/>
    </row>
    <row r="13" spans="1:10" x14ac:dyDescent="0.3">
      <c r="A13" s="46"/>
      <c r="B13" s="41"/>
      <c r="C13" s="41"/>
      <c r="D13" s="12"/>
      <c r="E13" s="12"/>
      <c r="F13" s="12"/>
      <c r="G13" s="12"/>
    </row>
    <row r="14" spans="1:10" ht="27.75" customHeight="1" x14ac:dyDescent="0.3">
      <c r="A14" s="544" t="s">
        <v>804</v>
      </c>
      <c r="B14" s="544"/>
      <c r="C14" s="544"/>
      <c r="D14" s="544"/>
      <c r="E14" s="544"/>
      <c r="F14" s="12"/>
      <c r="G14" s="35"/>
      <c r="H14" s="12"/>
    </row>
    <row r="15" spans="1:10" x14ac:dyDescent="0.3">
      <c r="A15" s="7">
        <v>2020</v>
      </c>
      <c r="B15" s="7">
        <v>2021</v>
      </c>
      <c r="C15" s="7">
        <v>2022</v>
      </c>
      <c r="D15" s="7">
        <v>2023</v>
      </c>
      <c r="E15" s="7">
        <v>2024</v>
      </c>
      <c r="F15" s="12"/>
      <c r="G15" s="12"/>
      <c r="H15" s="12"/>
    </row>
    <row r="16" spans="1:10" x14ac:dyDescent="0.3">
      <c r="A16" s="231">
        <v>200</v>
      </c>
      <c r="B16" s="231">
        <v>233</v>
      </c>
      <c r="C16" s="231">
        <v>272</v>
      </c>
      <c r="D16" s="231">
        <v>308.60000000000002</v>
      </c>
      <c r="E16" s="231">
        <v>381</v>
      </c>
      <c r="F16" s="12"/>
      <c r="G16" s="12"/>
      <c r="H16" s="12"/>
      <c r="I16" s="12"/>
      <c r="J16" s="12"/>
    </row>
    <row r="17" spans="1:10" x14ac:dyDescent="0.3">
      <c r="F17" s="12"/>
      <c r="G17" s="12"/>
      <c r="H17" s="12"/>
      <c r="I17" s="12"/>
      <c r="J17" s="12"/>
    </row>
    <row r="18" spans="1:10" ht="15" customHeight="1" x14ac:dyDescent="0.3">
      <c r="A18" s="544" t="s">
        <v>797</v>
      </c>
      <c r="B18" s="544"/>
      <c r="C18" s="544"/>
      <c r="D18" s="544"/>
      <c r="E18" s="12"/>
      <c r="F18" s="12"/>
      <c r="G18" s="12"/>
      <c r="H18" s="541"/>
      <c r="I18" s="542"/>
      <c r="J18" s="542"/>
    </row>
    <row r="19" spans="1:10" ht="26.4" x14ac:dyDescent="0.3">
      <c r="A19" s="230" t="s">
        <v>54</v>
      </c>
      <c r="B19" s="14" t="s">
        <v>51</v>
      </c>
      <c r="C19" s="14" t="s">
        <v>796</v>
      </c>
      <c r="D19" s="14" t="s">
        <v>53</v>
      </c>
      <c r="E19" s="12"/>
      <c r="F19" s="12"/>
      <c r="G19" s="12"/>
    </row>
    <row r="20" spans="1:10" ht="26.4" x14ac:dyDescent="0.3">
      <c r="A20" s="44" t="s">
        <v>795</v>
      </c>
      <c r="B20" s="38">
        <v>0</v>
      </c>
      <c r="C20" s="149">
        <v>5000</v>
      </c>
      <c r="D20" s="149">
        <v>5061</v>
      </c>
      <c r="E20" s="12"/>
      <c r="F20" s="12"/>
      <c r="G20" s="12"/>
    </row>
    <row r="21" spans="1:10" ht="39.6" x14ac:dyDescent="0.3">
      <c r="A21" s="44" t="s">
        <v>794</v>
      </c>
      <c r="B21" s="38" t="s">
        <v>793</v>
      </c>
      <c r="C21" s="38" t="s">
        <v>792</v>
      </c>
      <c r="D21" s="43" t="s">
        <v>792</v>
      </c>
      <c r="E21" s="12"/>
      <c r="F21" s="12"/>
      <c r="G21" s="12"/>
    </row>
    <row r="22" spans="1:10" ht="52.8" x14ac:dyDescent="0.3">
      <c r="A22" s="59" t="s">
        <v>991</v>
      </c>
      <c r="B22" s="149">
        <v>1590</v>
      </c>
      <c r="C22" s="149">
        <v>8000</v>
      </c>
      <c r="D22" s="149">
        <v>66021</v>
      </c>
      <c r="E22" s="240"/>
      <c r="F22" s="240"/>
      <c r="G22" s="16"/>
      <c r="H22" s="26"/>
    </row>
    <row r="23" spans="1:10" x14ac:dyDescent="0.3">
      <c r="A23" s="12"/>
      <c r="B23" s="12"/>
      <c r="C23" s="12"/>
      <c r="D23" s="12"/>
      <c r="E23" s="12"/>
      <c r="F23" s="12"/>
      <c r="G23" s="12"/>
    </row>
    <row r="24" spans="1:10" x14ac:dyDescent="0.3">
      <c r="A24" s="543" t="s">
        <v>791</v>
      </c>
      <c r="B24" s="543"/>
      <c r="C24" s="543"/>
      <c r="D24" s="543"/>
      <c r="E24" s="543"/>
      <c r="F24" s="543"/>
      <c r="G24" s="16"/>
    </row>
    <row r="25" spans="1:10" x14ac:dyDescent="0.3">
      <c r="A25" s="6"/>
      <c r="B25" s="7">
        <v>2020</v>
      </c>
      <c r="C25" s="7">
        <v>2021</v>
      </c>
      <c r="D25" s="7">
        <v>2022</v>
      </c>
      <c r="E25" s="7">
        <v>2023</v>
      </c>
      <c r="F25" s="7">
        <v>2024</v>
      </c>
      <c r="G25" s="12"/>
    </row>
    <row r="26" spans="1:10" ht="55.95" customHeight="1" x14ac:dyDescent="0.3">
      <c r="A26" s="22" t="s">
        <v>790</v>
      </c>
      <c r="B26" s="21">
        <v>10.6</v>
      </c>
      <c r="C26" s="21">
        <v>11.29</v>
      </c>
      <c r="D26" s="21">
        <v>19.66</v>
      </c>
      <c r="E26" s="38">
        <v>14.731</v>
      </c>
      <c r="F26" s="38">
        <v>15.3535936945279</v>
      </c>
      <c r="G26" s="12"/>
    </row>
    <row r="27" spans="1:10" x14ac:dyDescent="0.3">
      <c r="A27" s="59" t="s">
        <v>785</v>
      </c>
      <c r="B27" s="21">
        <v>10.38</v>
      </c>
      <c r="C27" s="21">
        <v>11.09</v>
      </c>
      <c r="D27" s="21">
        <v>19.62</v>
      </c>
      <c r="E27" s="38">
        <v>14.673</v>
      </c>
      <c r="F27" s="38">
        <v>15.310228345293174</v>
      </c>
      <c r="G27" s="12"/>
    </row>
    <row r="28" spans="1:10" x14ac:dyDescent="0.3">
      <c r="A28" s="44" t="s">
        <v>789</v>
      </c>
      <c r="B28" s="21">
        <v>0.21</v>
      </c>
      <c r="C28" s="38">
        <v>0.2</v>
      </c>
      <c r="D28" s="21">
        <v>0.03</v>
      </c>
      <c r="E28" s="38">
        <v>0.05</v>
      </c>
      <c r="F28" s="38">
        <v>3.3717423613690407E-2</v>
      </c>
      <c r="G28" s="12"/>
    </row>
    <row r="29" spans="1:10" x14ac:dyDescent="0.3">
      <c r="A29" s="59" t="s">
        <v>788</v>
      </c>
      <c r="B29" s="21">
        <v>0.01</v>
      </c>
      <c r="C29" s="21">
        <v>6.0000000000000001E-3</v>
      </c>
      <c r="D29" s="21">
        <v>1.4E-2</v>
      </c>
      <c r="E29" s="295">
        <v>6.0000000000000001E-3</v>
      </c>
      <c r="F29" s="233">
        <v>7.4027791550585918E-3</v>
      </c>
      <c r="G29" s="12"/>
    </row>
    <row r="30" spans="1:10" x14ac:dyDescent="0.3">
      <c r="A30" s="59" t="s">
        <v>787</v>
      </c>
      <c r="B30" s="21">
        <v>2E-3</v>
      </c>
      <c r="C30" s="21">
        <v>2E-3</v>
      </c>
      <c r="D30" s="21">
        <v>4.0000000000000001E-3</v>
      </c>
      <c r="E30" s="295">
        <v>2E-3</v>
      </c>
      <c r="F30" s="233">
        <v>2.2451464659999998E-3</v>
      </c>
      <c r="G30" s="12"/>
    </row>
    <row r="31" spans="1:10" ht="52.5" customHeight="1" x14ac:dyDescent="0.3">
      <c r="A31" s="22" t="s">
        <v>786</v>
      </c>
      <c r="B31" s="21">
        <v>4.38</v>
      </c>
      <c r="C31" s="21">
        <v>4.3099999999999996</v>
      </c>
      <c r="D31" s="38">
        <v>7.5</v>
      </c>
      <c r="E31" s="363">
        <v>7.77</v>
      </c>
      <c r="F31" s="38">
        <f>F32</f>
        <v>8.2357227744719523</v>
      </c>
      <c r="G31" s="12"/>
    </row>
    <row r="32" spans="1:10" x14ac:dyDescent="0.3">
      <c r="A32" s="59" t="s">
        <v>785</v>
      </c>
      <c r="B32" s="21">
        <v>4.38</v>
      </c>
      <c r="C32" s="21">
        <v>4.3099999999999996</v>
      </c>
      <c r="D32" s="38">
        <v>7.5</v>
      </c>
      <c r="E32" s="363">
        <v>7.77</v>
      </c>
      <c r="F32" s="38">
        <v>8.2357227744719523</v>
      </c>
      <c r="G32" s="12"/>
    </row>
    <row r="33" spans="1:12" ht="39.6" x14ac:dyDescent="0.3">
      <c r="A33" s="22" t="s">
        <v>784</v>
      </c>
      <c r="B33" s="21">
        <f>B39</f>
        <v>2.8999999999999998E-3</v>
      </c>
      <c r="C33" s="21">
        <v>47.747</v>
      </c>
      <c r="D33" s="21">
        <v>56.976999999999997</v>
      </c>
      <c r="E33" s="295">
        <v>45.597000000000001</v>
      </c>
      <c r="F33" s="19">
        <v>59.030999999999999</v>
      </c>
      <c r="G33" s="12"/>
    </row>
    <row r="34" spans="1:12" ht="26.4" x14ac:dyDescent="0.3">
      <c r="A34" s="228" t="s">
        <v>993</v>
      </c>
      <c r="B34" s="21" t="s">
        <v>5</v>
      </c>
      <c r="C34" s="21">
        <v>24.059000000000001</v>
      </c>
      <c r="D34" s="21">
        <v>35.109000000000002</v>
      </c>
      <c r="E34" s="19">
        <v>22.376999999999999</v>
      </c>
      <c r="F34" s="19">
        <v>33.229999999999997</v>
      </c>
      <c r="G34" s="12"/>
    </row>
    <row r="35" spans="1:12" ht="39.6" x14ac:dyDescent="0.3">
      <c r="A35" s="228" t="s">
        <v>994</v>
      </c>
      <c r="B35" s="21" t="s">
        <v>5</v>
      </c>
      <c r="C35" s="21">
        <v>0.54</v>
      </c>
      <c r="D35" s="21">
        <v>1.1459999999999999</v>
      </c>
      <c r="E35" s="303">
        <v>0.88600000000000001</v>
      </c>
      <c r="F35" s="19">
        <v>1.323</v>
      </c>
      <c r="G35" s="12"/>
    </row>
    <row r="36" spans="1:12" ht="66" x14ac:dyDescent="0.3">
      <c r="A36" s="228" t="s">
        <v>995</v>
      </c>
      <c r="B36" s="21" t="s">
        <v>5</v>
      </c>
      <c r="C36" s="21">
        <v>2.0139999999999998</v>
      </c>
      <c r="D36" s="21">
        <v>1.6379999999999999</v>
      </c>
      <c r="E36" s="304">
        <v>3.633</v>
      </c>
      <c r="F36" s="19">
        <v>4.024</v>
      </c>
      <c r="G36" s="12"/>
    </row>
    <row r="37" spans="1:12" ht="39.6" x14ac:dyDescent="0.3">
      <c r="A37" s="228" t="s">
        <v>996</v>
      </c>
      <c r="B37" s="21" t="s">
        <v>5</v>
      </c>
      <c r="C37" s="21">
        <v>3.5609999999999999</v>
      </c>
      <c r="D37" s="21">
        <v>4.7519999999999998</v>
      </c>
      <c r="E37" s="305">
        <v>4.0650000000000004</v>
      </c>
      <c r="F37" s="19">
        <v>6.5759999999999996</v>
      </c>
      <c r="G37" s="12"/>
    </row>
    <row r="38" spans="1:12" ht="39.6" x14ac:dyDescent="0.3">
      <c r="A38" s="228" t="s">
        <v>997</v>
      </c>
      <c r="B38" s="21" t="s">
        <v>5</v>
      </c>
      <c r="C38" s="21" t="s">
        <v>5</v>
      </c>
      <c r="D38" s="21" t="s">
        <v>5</v>
      </c>
      <c r="E38" s="305">
        <v>0.39</v>
      </c>
      <c r="F38" s="19">
        <v>0.26300000000000001</v>
      </c>
      <c r="G38" s="12"/>
    </row>
    <row r="39" spans="1:12" ht="39.6" x14ac:dyDescent="0.3">
      <c r="A39" s="228" t="s">
        <v>998</v>
      </c>
      <c r="B39" s="21">
        <v>2.8999999999999998E-3</v>
      </c>
      <c r="C39" s="21">
        <v>6.0000000000000001E-3</v>
      </c>
      <c r="D39" s="21">
        <v>1.4E-2</v>
      </c>
      <c r="E39" s="295">
        <v>2.1999999999999999E-2</v>
      </c>
      <c r="F39" s="19">
        <v>2.7E-2</v>
      </c>
      <c r="G39" s="12"/>
    </row>
    <row r="40" spans="1:12" ht="39.6" x14ac:dyDescent="0.3">
      <c r="A40" s="228" t="s">
        <v>999</v>
      </c>
      <c r="B40" s="21" t="s">
        <v>5</v>
      </c>
      <c r="C40" s="21" t="s">
        <v>5</v>
      </c>
      <c r="D40" s="21">
        <v>1.7999999999999999E-2</v>
      </c>
      <c r="E40" s="295">
        <v>2.1000000000000001E-2</v>
      </c>
      <c r="F40" s="19">
        <v>2.5999999999999999E-2</v>
      </c>
      <c r="G40" s="12"/>
      <c r="H40" s="12"/>
    </row>
    <row r="41" spans="1:12" ht="26.4" x14ac:dyDescent="0.3">
      <c r="A41" s="228" t="s">
        <v>1000</v>
      </c>
      <c r="B41" s="21" t="s">
        <v>5</v>
      </c>
      <c r="C41" s="21">
        <v>0.73599999999999999</v>
      </c>
      <c r="D41" s="21">
        <v>1.0680000000000001</v>
      </c>
      <c r="E41" s="295">
        <v>0.78300000000000003</v>
      </c>
      <c r="F41" s="19">
        <v>0.64600000000000002</v>
      </c>
      <c r="G41" s="12"/>
    </row>
    <row r="42" spans="1:12" ht="26.4" x14ac:dyDescent="0.3">
      <c r="A42" s="228" t="s">
        <v>1001</v>
      </c>
      <c r="B42" s="21" t="s">
        <v>5</v>
      </c>
      <c r="C42" s="21">
        <v>11.475</v>
      </c>
      <c r="D42" s="21">
        <v>9.3710000000000004</v>
      </c>
      <c r="E42" s="295">
        <v>10.273999999999999</v>
      </c>
      <c r="F42" s="19">
        <v>9.6609999999999996</v>
      </c>
      <c r="G42" s="12"/>
      <c r="H42" s="12"/>
      <c r="I42" s="224"/>
      <c r="J42" s="223"/>
      <c r="K42" s="12"/>
      <c r="L42" s="12"/>
    </row>
    <row r="43" spans="1:12" ht="39.6" x14ac:dyDescent="0.3">
      <c r="A43" s="228" t="s">
        <v>1002</v>
      </c>
      <c r="B43" s="21" t="s">
        <v>5</v>
      </c>
      <c r="C43" s="21">
        <v>3.351</v>
      </c>
      <c r="D43" s="21">
        <v>3.8610000000000002</v>
      </c>
      <c r="E43" s="295">
        <v>3.1440000000000001</v>
      </c>
      <c r="F43" s="19">
        <v>3.2549999999999999</v>
      </c>
      <c r="G43" s="12"/>
    </row>
    <row r="44" spans="1:12" ht="26.4" x14ac:dyDescent="0.3">
      <c r="A44" s="228" t="s">
        <v>1003</v>
      </c>
      <c r="B44" s="21" t="s">
        <v>5</v>
      </c>
      <c r="C44" s="21" t="s">
        <v>5</v>
      </c>
      <c r="D44" s="21" t="s">
        <v>5</v>
      </c>
      <c r="E44" s="295">
        <v>2E-3</v>
      </c>
      <c r="F44" s="366">
        <v>0</v>
      </c>
      <c r="G44" s="12"/>
    </row>
    <row r="45" spans="1:12" x14ac:dyDescent="0.3">
      <c r="A45" s="221"/>
      <c r="B45" s="222"/>
      <c r="C45" s="222"/>
      <c r="D45" s="222"/>
      <c r="E45" s="222"/>
      <c r="F45" s="364"/>
      <c r="G45" s="35"/>
    </row>
    <row r="46" spans="1:12" ht="28.5" customHeight="1" x14ac:dyDescent="0.3">
      <c r="A46" s="544" t="s">
        <v>1004</v>
      </c>
      <c r="B46" s="544"/>
      <c r="C46" s="544"/>
      <c r="D46" s="544"/>
      <c r="E46" s="42"/>
    </row>
    <row r="47" spans="1:12" ht="15" customHeight="1" x14ac:dyDescent="0.3">
      <c r="A47" s="236"/>
      <c r="B47" s="287">
        <v>2022</v>
      </c>
      <c r="C47" s="287">
        <v>2023</v>
      </c>
      <c r="D47" s="53">
        <v>2024</v>
      </c>
      <c r="E47" s="12"/>
    </row>
    <row r="48" spans="1:12" ht="39.6" customHeight="1" x14ac:dyDescent="0.3">
      <c r="A48" s="234" t="s">
        <v>803</v>
      </c>
      <c r="B48" s="33">
        <v>18.95</v>
      </c>
      <c r="C48" s="33">
        <v>13.55</v>
      </c>
      <c r="D48" s="33">
        <v>13.11</v>
      </c>
      <c r="E48" s="41"/>
    </row>
    <row r="49" spans="1:14" ht="42" x14ac:dyDescent="0.3">
      <c r="A49" s="234" t="s">
        <v>802</v>
      </c>
      <c r="B49" s="33">
        <v>7.23</v>
      </c>
      <c r="C49" s="33">
        <v>7.15</v>
      </c>
      <c r="D49" s="33">
        <v>7.03</v>
      </c>
      <c r="E49" s="5"/>
    </row>
    <row r="50" spans="1:14" ht="42" x14ac:dyDescent="0.3">
      <c r="A50" s="234" t="s">
        <v>801</v>
      </c>
      <c r="B50" s="33">
        <v>54.93</v>
      </c>
      <c r="C50" s="33">
        <v>41.95</v>
      </c>
      <c r="D50" s="37">
        <v>50.41</v>
      </c>
      <c r="E50" s="12"/>
    </row>
    <row r="52" spans="1:14" x14ac:dyDescent="0.3">
      <c r="A52" s="543" t="s">
        <v>52</v>
      </c>
      <c r="B52" s="543"/>
      <c r="C52" s="543"/>
      <c r="D52" s="543"/>
      <c r="E52" s="543"/>
      <c r="F52" s="543"/>
      <c r="G52" s="543"/>
      <c r="H52" s="543"/>
    </row>
    <row r="53" spans="1:14" ht="26.4" x14ac:dyDescent="0.3">
      <c r="A53" s="6"/>
      <c r="B53" s="14" t="s">
        <v>51</v>
      </c>
      <c r="C53" s="7">
        <v>2020</v>
      </c>
      <c r="D53" s="7">
        <v>2021</v>
      </c>
      <c r="E53" s="7">
        <v>2022</v>
      </c>
      <c r="F53" s="14">
        <v>2023</v>
      </c>
      <c r="G53" s="14" t="s">
        <v>1504</v>
      </c>
      <c r="H53" s="14" t="s">
        <v>1505</v>
      </c>
      <c r="I53" s="12"/>
      <c r="J53" s="545" t="s">
        <v>1491</v>
      </c>
      <c r="K53" s="545"/>
      <c r="L53" s="545"/>
      <c r="M53" s="545"/>
      <c r="N53" s="545"/>
    </row>
    <row r="54" spans="1:14" ht="52.8" x14ac:dyDescent="0.3">
      <c r="A54" s="39" t="s">
        <v>800</v>
      </c>
      <c r="B54" s="233">
        <v>0.26400000000000001</v>
      </c>
      <c r="C54" s="6">
        <v>0.19</v>
      </c>
      <c r="D54" s="6">
        <v>0.19</v>
      </c>
      <c r="E54" s="6">
        <v>0.152</v>
      </c>
      <c r="F54" s="6">
        <v>0.153</v>
      </c>
      <c r="G54" s="159">
        <v>0.153</v>
      </c>
      <c r="H54" s="159">
        <v>0.153</v>
      </c>
      <c r="I54" s="12"/>
      <c r="J54" s="545"/>
      <c r="K54" s="545"/>
      <c r="L54" s="545"/>
      <c r="M54" s="545"/>
      <c r="N54" s="545"/>
    </row>
    <row r="55" spans="1:14" ht="39.6" x14ac:dyDescent="0.3">
      <c r="A55" s="39" t="s">
        <v>799</v>
      </c>
      <c r="B55" s="38">
        <v>1.64</v>
      </c>
      <c r="C55" s="220">
        <v>1.7</v>
      </c>
      <c r="D55" s="6">
        <v>1.74</v>
      </c>
      <c r="E55" s="6">
        <v>1.66</v>
      </c>
      <c r="F55" s="6">
        <v>1.53</v>
      </c>
      <c r="G55" s="367">
        <v>1.4</v>
      </c>
      <c r="H55" s="159">
        <v>0.78500000000000003</v>
      </c>
      <c r="I55" s="12"/>
      <c r="J55" s="545"/>
      <c r="K55" s="545"/>
      <c r="L55" s="545"/>
      <c r="M55" s="545"/>
      <c r="N55" s="545"/>
    </row>
    <row r="56" spans="1:14" x14ac:dyDescent="0.3">
      <c r="G56" s="238"/>
      <c r="H56" s="238"/>
      <c r="I56" s="12"/>
      <c r="J56" s="12"/>
      <c r="K56" s="12"/>
    </row>
    <row r="57" spans="1:14" ht="14.4" x14ac:dyDescent="0.3">
      <c r="G57" s="239"/>
      <c r="H57" s="541"/>
      <c r="I57" s="542"/>
      <c r="J57" s="542"/>
    </row>
    <row r="58" spans="1:14" ht="14.4" x14ac:dyDescent="0.3">
      <c r="A58" s="238"/>
      <c r="B58" s="238"/>
      <c r="C58" s="238"/>
      <c r="D58" s="238"/>
      <c r="E58" s="238"/>
      <c r="F58" s="238"/>
      <c r="G58" s="239"/>
      <c r="H58" s="541"/>
      <c r="I58" s="542"/>
      <c r="J58" s="542"/>
    </row>
    <row r="59" spans="1:14" ht="30" customHeight="1" x14ac:dyDescent="0.3">
      <c r="A59" s="534" t="s">
        <v>1471</v>
      </c>
      <c r="B59" s="534"/>
      <c r="C59" s="534"/>
      <c r="D59" s="534"/>
      <c r="E59" s="534"/>
      <c r="F59" s="534"/>
    </row>
    <row r="60" spans="1:14" x14ac:dyDescent="0.3">
      <c r="A60" s="226"/>
      <c r="B60" s="223"/>
      <c r="C60" s="225"/>
      <c r="D60" s="225"/>
      <c r="E60" s="12"/>
      <c r="F60" s="12"/>
      <c r="G60" s="12"/>
    </row>
  </sheetData>
  <mergeCells count="12">
    <mergeCell ref="A59:F59"/>
    <mergeCell ref="A2:F6"/>
    <mergeCell ref="H18:J18"/>
    <mergeCell ref="A24:F24"/>
    <mergeCell ref="A10:E10"/>
    <mergeCell ref="A18:D18"/>
    <mergeCell ref="A14:E14"/>
    <mergeCell ref="J53:N55"/>
    <mergeCell ref="A52:H52"/>
    <mergeCell ref="H57:J57"/>
    <mergeCell ref="A46:D46"/>
    <mergeCell ref="H58:J58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topLeftCell="A11" zoomScale="80" zoomScaleNormal="80" workbookViewId="0">
      <selection activeCell="A32" sqref="A32"/>
    </sheetView>
  </sheetViews>
  <sheetFormatPr defaultColWidth="18.6640625" defaultRowHeight="13.8" x14ac:dyDescent="0.3"/>
  <cols>
    <col min="1" max="1" width="25.5546875" style="2" customWidth="1"/>
    <col min="2" max="2" width="20.6640625" style="2" customWidth="1"/>
    <col min="3" max="3" width="23" style="2" customWidth="1"/>
    <col min="4" max="13" width="20.6640625" style="2" customWidth="1"/>
    <col min="14" max="16384" width="18.6640625" style="2"/>
  </cols>
  <sheetData>
    <row r="1" spans="1:11" x14ac:dyDescent="0.3">
      <c r="A1" s="49"/>
      <c r="B1" s="49"/>
      <c r="C1" s="49"/>
      <c r="D1" s="49"/>
      <c r="E1" s="49"/>
      <c r="F1" s="49"/>
      <c r="I1" s="237"/>
      <c r="J1" s="237"/>
    </row>
    <row r="2" spans="1:11" x14ac:dyDescent="0.3">
      <c r="A2" s="533" t="s">
        <v>62</v>
      </c>
      <c r="B2" s="533"/>
      <c r="C2" s="533"/>
      <c r="D2" s="533"/>
      <c r="E2" s="533"/>
      <c r="F2" s="533"/>
      <c r="I2" s="237"/>
      <c r="J2" s="237"/>
    </row>
    <row r="3" spans="1:11" x14ac:dyDescent="0.3">
      <c r="A3" s="533"/>
      <c r="B3" s="533"/>
      <c r="C3" s="533"/>
      <c r="D3" s="533"/>
      <c r="E3" s="533"/>
      <c r="F3" s="533"/>
    </row>
    <row r="4" spans="1:11" ht="31.5" customHeight="1" x14ac:dyDescent="0.3">
      <c r="A4" s="533"/>
      <c r="B4" s="533"/>
      <c r="C4" s="533"/>
      <c r="D4" s="533"/>
      <c r="E4" s="533"/>
      <c r="F4" s="533"/>
      <c r="G4" s="12"/>
      <c r="H4" s="12"/>
      <c r="I4" s="12"/>
      <c r="J4" s="12"/>
      <c r="K4" s="12"/>
    </row>
    <row r="5" spans="1:11" x14ac:dyDescent="0.3">
      <c r="A5" s="533"/>
      <c r="B5" s="533"/>
      <c r="C5" s="533"/>
      <c r="D5" s="533"/>
      <c r="E5" s="533"/>
      <c r="F5" s="533"/>
      <c r="G5" s="12"/>
      <c r="H5" s="12"/>
      <c r="I5" s="12"/>
      <c r="J5" s="12"/>
    </row>
    <row r="6" spans="1:11" x14ac:dyDescent="0.3">
      <c r="A6" s="546"/>
      <c r="B6" s="546"/>
      <c r="C6" s="546"/>
      <c r="D6" s="546"/>
      <c r="E6" s="546"/>
      <c r="F6" s="546"/>
      <c r="G6" s="12"/>
      <c r="H6" s="12"/>
      <c r="I6" s="12"/>
      <c r="J6" s="12"/>
    </row>
    <row r="7" spans="1:11" x14ac:dyDescent="0.3">
      <c r="A7" s="49"/>
      <c r="B7" s="49"/>
      <c r="C7" s="49"/>
      <c r="D7" s="49"/>
      <c r="E7" s="49"/>
      <c r="F7" s="49"/>
      <c r="G7" s="12"/>
      <c r="H7" s="12"/>
      <c r="I7" s="12"/>
      <c r="J7" s="12"/>
      <c r="K7" s="12"/>
    </row>
    <row r="8" spans="1:11" s="12" customFormat="1" x14ac:dyDescent="0.3">
      <c r="A8" s="1" t="s">
        <v>1469</v>
      </c>
    </row>
    <row r="9" spans="1:11" x14ac:dyDescent="0.3">
      <c r="A9" s="1"/>
      <c r="G9" s="12"/>
      <c r="H9" s="12"/>
      <c r="I9" s="12"/>
    </row>
    <row r="10" spans="1:11" ht="26.25" customHeight="1" x14ac:dyDescent="0.3">
      <c r="A10" s="544" t="s">
        <v>805</v>
      </c>
      <c r="B10" s="544"/>
      <c r="C10" s="544"/>
      <c r="D10" s="544"/>
      <c r="E10" s="544"/>
      <c r="F10" s="12"/>
      <c r="G10" s="12"/>
      <c r="H10" s="12"/>
    </row>
    <row r="11" spans="1:11" x14ac:dyDescent="0.3">
      <c r="A11" s="7">
        <v>2020</v>
      </c>
      <c r="B11" s="7">
        <v>2021</v>
      </c>
      <c r="C11" s="7">
        <v>2022</v>
      </c>
      <c r="D11" s="7">
        <v>2023</v>
      </c>
      <c r="E11" s="7">
        <v>2024</v>
      </c>
      <c r="F11" s="12"/>
      <c r="G11" s="12"/>
      <c r="H11" s="12"/>
    </row>
    <row r="12" spans="1:11" x14ac:dyDescent="0.3">
      <c r="A12" s="47">
        <v>822</v>
      </c>
      <c r="B12" s="47">
        <v>891</v>
      </c>
      <c r="C12" s="47">
        <v>2450</v>
      </c>
      <c r="D12" s="47">
        <v>2009</v>
      </c>
      <c r="E12" s="47">
        <v>2273</v>
      </c>
      <c r="F12" s="12"/>
      <c r="G12" s="12"/>
      <c r="H12" s="12"/>
      <c r="I12" s="12"/>
      <c r="J12" s="12"/>
      <c r="K12" s="12"/>
    </row>
    <row r="13" spans="1:11" x14ac:dyDescent="0.3">
      <c r="A13" s="46"/>
      <c r="B13" s="41"/>
      <c r="C13" s="41"/>
      <c r="D13" s="12"/>
      <c r="E13" s="12"/>
      <c r="F13" s="12"/>
      <c r="G13" s="12"/>
      <c r="H13" s="12"/>
      <c r="I13" s="12"/>
      <c r="J13" s="12"/>
      <c r="K13" s="12"/>
    </row>
    <row r="14" spans="1:11" x14ac:dyDescent="0.3">
      <c r="A14" s="548" t="s">
        <v>806</v>
      </c>
      <c r="B14" s="548"/>
      <c r="C14" s="548"/>
      <c r="D14" s="548"/>
      <c r="E14" s="229"/>
      <c r="F14" s="55"/>
      <c r="G14" s="16"/>
      <c r="H14" s="26"/>
      <c r="I14" s="26"/>
      <c r="J14" s="26"/>
    </row>
    <row r="15" spans="1:11" x14ac:dyDescent="0.3">
      <c r="A15" s="54"/>
      <c r="B15" s="53">
        <v>2020</v>
      </c>
      <c r="C15" s="15">
        <v>2021</v>
      </c>
      <c r="D15" s="15">
        <v>2022</v>
      </c>
      <c r="E15" s="15">
        <v>2023</v>
      </c>
      <c r="F15" s="15">
        <v>2024</v>
      </c>
      <c r="G15" s="16"/>
      <c r="H15" s="26"/>
      <c r="I15" s="26"/>
      <c r="J15" s="26"/>
    </row>
    <row r="16" spans="1:11" ht="91.5" customHeight="1" x14ac:dyDescent="0.3">
      <c r="A16" s="57" t="s">
        <v>807</v>
      </c>
      <c r="B16" s="47">
        <v>213.3</v>
      </c>
      <c r="C16" s="47">
        <v>265.83</v>
      </c>
      <c r="D16" s="47">
        <v>396.35</v>
      </c>
      <c r="E16" s="47">
        <v>375.66</v>
      </c>
      <c r="F16" s="47">
        <v>376.79</v>
      </c>
      <c r="G16" s="16"/>
      <c r="H16" s="26"/>
      <c r="I16" s="26"/>
      <c r="J16" s="26"/>
    </row>
    <row r="17" spans="1:10" x14ac:dyDescent="0.3">
      <c r="A17" s="56"/>
      <c r="B17" s="56"/>
      <c r="C17" s="56"/>
      <c r="D17" s="56"/>
      <c r="E17" s="56"/>
      <c r="F17" s="56"/>
      <c r="G17" s="16"/>
      <c r="H17" s="26"/>
      <c r="I17" s="26"/>
      <c r="J17" s="26"/>
    </row>
    <row r="18" spans="1:10" x14ac:dyDescent="0.3">
      <c r="A18" s="548" t="s">
        <v>808</v>
      </c>
      <c r="B18" s="548"/>
      <c r="C18" s="548"/>
      <c r="D18" s="548"/>
      <c r="E18" s="229"/>
      <c r="F18" s="55"/>
      <c r="G18" s="16"/>
      <c r="H18" s="26"/>
      <c r="I18" s="26"/>
      <c r="J18" s="26"/>
    </row>
    <row r="19" spans="1:10" x14ac:dyDescent="0.3">
      <c r="A19" s="54"/>
      <c r="B19" s="53">
        <v>2020</v>
      </c>
      <c r="C19" s="15">
        <v>2021</v>
      </c>
      <c r="D19" s="52">
        <v>2022</v>
      </c>
      <c r="E19" s="15">
        <v>2023</v>
      </c>
      <c r="F19" s="15">
        <v>2024</v>
      </c>
      <c r="G19" s="16"/>
      <c r="H19" s="26"/>
      <c r="I19" s="26"/>
      <c r="J19" s="26"/>
    </row>
    <row r="20" spans="1:10" x14ac:dyDescent="0.3">
      <c r="A20" s="51" t="s">
        <v>809</v>
      </c>
      <c r="B20" s="241">
        <v>10.3</v>
      </c>
      <c r="C20" s="242">
        <v>20.07</v>
      </c>
      <c r="D20" s="50">
        <v>52.33</v>
      </c>
      <c r="E20" s="50">
        <v>34.299999999999997</v>
      </c>
      <c r="F20" s="220">
        <v>23.12</v>
      </c>
      <c r="G20" s="16"/>
      <c r="H20" s="26"/>
      <c r="I20" s="26"/>
      <c r="J20" s="26"/>
    </row>
    <row r="21" spans="1:10" x14ac:dyDescent="0.3">
      <c r="A21" s="51" t="s">
        <v>811</v>
      </c>
      <c r="B21" s="491">
        <v>0</v>
      </c>
      <c r="C21" s="492">
        <v>1.6000000000000001E-3</v>
      </c>
      <c r="D21" s="493">
        <v>1.9199999999999998E-2</v>
      </c>
      <c r="E21" s="493">
        <v>1.9900000000000001E-2</v>
      </c>
      <c r="F21" s="494">
        <v>1.8599999999999998E-2</v>
      </c>
      <c r="G21" s="16"/>
      <c r="H21" s="26"/>
      <c r="I21" s="26"/>
      <c r="J21" s="26"/>
    </row>
    <row r="22" spans="1:10" x14ac:dyDescent="0.3">
      <c r="A22" s="51" t="s">
        <v>810</v>
      </c>
      <c r="B22" s="241">
        <v>39.700000000000003</v>
      </c>
      <c r="C22" s="242">
        <v>45.29</v>
      </c>
      <c r="D22" s="50">
        <v>54.59</v>
      </c>
      <c r="E22" s="50">
        <v>49.52</v>
      </c>
      <c r="F22" s="220">
        <v>49.3</v>
      </c>
      <c r="G22" s="16"/>
      <c r="H22" s="16"/>
      <c r="I22" s="16"/>
      <c r="J22" s="16"/>
    </row>
    <row r="23" spans="1:10" ht="14.4" x14ac:dyDescent="0.3">
      <c r="A23" s="51" t="s">
        <v>811</v>
      </c>
      <c r="B23" s="495">
        <v>5.4000000000000003E-3</v>
      </c>
      <c r="C23" s="496">
        <v>1.0800000000000001E-2</v>
      </c>
      <c r="D23" s="497">
        <v>0.1411</v>
      </c>
      <c r="E23" s="497">
        <v>0.27600000000000002</v>
      </c>
      <c r="F23" s="494">
        <v>0.35339999999999999</v>
      </c>
      <c r="G23" s="239"/>
      <c r="H23" s="541"/>
      <c r="I23" s="542"/>
      <c r="J23" s="542"/>
    </row>
    <row r="24" spans="1:10" x14ac:dyDescent="0.3">
      <c r="A24" s="51" t="s">
        <v>812</v>
      </c>
      <c r="B24" s="241">
        <v>16.399999999999999</v>
      </c>
      <c r="C24" s="242">
        <v>25.81</v>
      </c>
      <c r="D24" s="50">
        <v>52.34</v>
      </c>
      <c r="E24" s="50">
        <v>28.68</v>
      </c>
      <c r="F24" s="220">
        <v>17.14</v>
      </c>
      <c r="G24" s="12"/>
    </row>
    <row r="25" spans="1:10" x14ac:dyDescent="0.3">
      <c r="A25" s="51" t="s">
        <v>811</v>
      </c>
      <c r="B25" s="495">
        <v>0</v>
      </c>
      <c r="C25" s="496">
        <v>0</v>
      </c>
      <c r="D25" s="497">
        <v>8.2500000000000004E-2</v>
      </c>
      <c r="E25" s="497">
        <v>0.27600000000000002</v>
      </c>
      <c r="F25" s="494">
        <v>0.35339999999999999</v>
      </c>
      <c r="G25" s="12"/>
    </row>
    <row r="26" spans="1:10" ht="26.4" x14ac:dyDescent="0.3">
      <c r="A26" s="51" t="s">
        <v>813</v>
      </c>
      <c r="B26" s="241">
        <v>33.6</v>
      </c>
      <c r="C26" s="242">
        <v>39.56</v>
      </c>
      <c r="D26" s="50">
        <v>54.58</v>
      </c>
      <c r="E26" s="50">
        <v>55.14</v>
      </c>
      <c r="F26" s="220">
        <v>55.28</v>
      </c>
      <c r="G26" s="12"/>
    </row>
    <row r="27" spans="1:10" x14ac:dyDescent="0.3">
      <c r="A27" s="57" t="s">
        <v>811</v>
      </c>
      <c r="B27" s="491">
        <f t="shared" ref="B27:D27" si="0">B21+B23-B25</f>
        <v>5.4000000000000003E-3</v>
      </c>
      <c r="C27" s="491">
        <f t="shared" si="0"/>
        <v>1.2400000000000001E-2</v>
      </c>
      <c r="D27" s="491">
        <f t="shared" si="0"/>
        <v>7.7799999999999994E-2</v>
      </c>
      <c r="E27" s="491">
        <f>E21+E23-E25</f>
        <v>1.9900000000000029E-2</v>
      </c>
      <c r="F27" s="494">
        <v>1.8599999999999998E-2</v>
      </c>
      <c r="G27" s="12"/>
    </row>
    <row r="28" spans="1:10" ht="13.95" customHeight="1" x14ac:dyDescent="0.3">
      <c r="A28" s="57" t="s">
        <v>1534</v>
      </c>
      <c r="B28" s="491"/>
      <c r="C28" s="491" t="s">
        <v>55</v>
      </c>
      <c r="D28" s="491" t="s">
        <v>55</v>
      </c>
      <c r="E28" s="491">
        <v>0.1116</v>
      </c>
      <c r="F28" s="494">
        <v>0.219</v>
      </c>
      <c r="G28" s="12"/>
    </row>
    <row r="29" spans="1:10" x14ac:dyDescent="0.3">
      <c r="A29" s="18"/>
      <c r="B29" s="235"/>
      <c r="C29" s="235"/>
      <c r="D29" s="235"/>
      <c r="E29" s="235"/>
      <c r="F29" s="41"/>
      <c r="G29" s="12"/>
    </row>
    <row r="30" spans="1:10" x14ac:dyDescent="0.3">
      <c r="A30" s="548" t="s">
        <v>814</v>
      </c>
      <c r="B30" s="548"/>
      <c r="C30" s="548"/>
      <c r="D30" s="548"/>
      <c r="E30" s="229"/>
      <c r="F30" s="55"/>
      <c r="G30" s="12"/>
    </row>
    <row r="31" spans="1:10" x14ac:dyDescent="0.3">
      <c r="A31" s="54"/>
      <c r="B31" s="53">
        <v>2020</v>
      </c>
      <c r="C31" s="15">
        <v>2021</v>
      </c>
      <c r="D31" s="52">
        <v>2022</v>
      </c>
      <c r="E31" s="15">
        <v>2023</v>
      </c>
      <c r="F31" s="15">
        <v>2024</v>
      </c>
      <c r="G31" s="12"/>
      <c r="H31" s="12"/>
      <c r="I31" s="12"/>
      <c r="J31" s="12"/>
    </row>
    <row r="32" spans="1:10" ht="14.4" x14ac:dyDescent="0.3">
      <c r="A32" s="51" t="s">
        <v>809</v>
      </c>
      <c r="B32" s="241">
        <v>96.1</v>
      </c>
      <c r="C32" s="242">
        <v>128.58000000000001</v>
      </c>
      <c r="D32" s="50">
        <v>185.03</v>
      </c>
      <c r="E32" s="50">
        <v>140.30000000000001</v>
      </c>
      <c r="F32" s="220">
        <v>107.48</v>
      </c>
      <c r="G32" s="239"/>
      <c r="H32" s="541"/>
      <c r="I32" s="542"/>
      <c r="J32" s="542"/>
    </row>
    <row r="33" spans="1:11" x14ac:dyDescent="0.3">
      <c r="A33" s="51" t="s">
        <v>810</v>
      </c>
      <c r="B33" s="241">
        <v>11.2</v>
      </c>
      <c r="C33" s="242">
        <v>11.98</v>
      </c>
      <c r="D33" s="50">
        <v>11.37</v>
      </c>
      <c r="E33" s="50">
        <v>54.04</v>
      </c>
      <c r="F33" s="220">
        <v>85.3</v>
      </c>
      <c r="G33" s="16"/>
      <c r="H33" s="26"/>
      <c r="I33" s="26"/>
      <c r="J33" s="26"/>
    </row>
    <row r="34" spans="1:11" x14ac:dyDescent="0.3">
      <c r="A34" s="51" t="s">
        <v>812</v>
      </c>
      <c r="B34" s="241">
        <v>3.8</v>
      </c>
      <c r="C34" s="242">
        <v>8.2200000000000006</v>
      </c>
      <c r="D34" s="50">
        <v>17.66</v>
      </c>
      <c r="E34" s="50">
        <v>11.67</v>
      </c>
      <c r="F34" s="220">
        <v>5.9</v>
      </c>
      <c r="G34" s="12"/>
    </row>
    <row r="35" spans="1:11" ht="26.4" x14ac:dyDescent="0.3">
      <c r="A35" s="51" t="s">
        <v>813</v>
      </c>
      <c r="B35" s="241">
        <v>103.5</v>
      </c>
      <c r="C35" s="242">
        <v>132.35</v>
      </c>
      <c r="D35" s="50">
        <v>178.75</v>
      </c>
      <c r="E35" s="50">
        <v>182.67</v>
      </c>
      <c r="F35" s="220">
        <v>186.89</v>
      </c>
      <c r="G35" s="12"/>
    </row>
    <row r="36" spans="1:11" x14ac:dyDescent="0.3">
      <c r="A36" s="18"/>
      <c r="B36" s="235"/>
      <c r="C36" s="235"/>
      <c r="D36" s="235"/>
      <c r="E36" s="235"/>
      <c r="F36" s="41"/>
      <c r="G36" s="12"/>
      <c r="H36" s="12"/>
      <c r="I36" s="12"/>
      <c r="J36" s="12"/>
      <c r="K36" s="12"/>
    </row>
    <row r="37" spans="1:11" ht="15" customHeight="1" x14ac:dyDescent="0.3">
      <c r="A37" s="548" t="s">
        <v>815</v>
      </c>
      <c r="B37" s="548"/>
      <c r="C37" s="548"/>
      <c r="D37" s="548"/>
      <c r="E37" s="229"/>
      <c r="F37" s="55"/>
      <c r="G37" s="45"/>
      <c r="H37" s="3"/>
      <c r="I37" s="25"/>
      <c r="J37" s="12"/>
    </row>
    <row r="38" spans="1:11" x14ac:dyDescent="0.3">
      <c r="A38" s="54"/>
      <c r="B38" s="53">
        <v>2020</v>
      </c>
      <c r="C38" s="15">
        <v>2021</v>
      </c>
      <c r="D38" s="52">
        <v>2022</v>
      </c>
      <c r="E38" s="15">
        <v>2023</v>
      </c>
      <c r="F38" s="15">
        <v>2024</v>
      </c>
      <c r="G38" s="12"/>
    </row>
    <row r="39" spans="1:11" x14ac:dyDescent="0.3">
      <c r="A39" s="51" t="s">
        <v>816</v>
      </c>
      <c r="B39" s="241">
        <v>76.5</v>
      </c>
      <c r="C39" s="242">
        <v>129.56</v>
      </c>
      <c r="D39" s="50">
        <v>256.74</v>
      </c>
      <c r="E39" s="50">
        <v>168.38</v>
      </c>
      <c r="F39" s="6">
        <v>119.49</v>
      </c>
      <c r="G39" s="12"/>
    </row>
    <row r="40" spans="1:11" ht="26.4" x14ac:dyDescent="0.3">
      <c r="A40" s="51" t="s">
        <v>817</v>
      </c>
      <c r="B40" s="241">
        <v>106.1</v>
      </c>
      <c r="C40" s="242">
        <v>113.01</v>
      </c>
      <c r="D40" s="50">
        <v>143.61000000000001</v>
      </c>
      <c r="E40" s="50">
        <v>144.06</v>
      </c>
      <c r="F40" s="6">
        <v>145.71</v>
      </c>
      <c r="G40" s="245"/>
      <c r="H40" s="245"/>
      <c r="I40" s="12"/>
      <c r="J40" s="12"/>
      <c r="K40" s="12"/>
    </row>
    <row r="41" spans="1:11" ht="14.4" x14ac:dyDescent="0.3">
      <c r="A41" s="18"/>
      <c r="B41" s="235"/>
      <c r="C41" s="235"/>
      <c r="D41" s="235"/>
      <c r="E41" s="235"/>
      <c r="F41" s="41"/>
      <c r="G41" s="16"/>
      <c r="H41" s="541"/>
      <c r="I41" s="542"/>
      <c r="J41" s="542"/>
    </row>
    <row r="42" spans="1:11" x14ac:dyDescent="0.3">
      <c r="A42" s="544" t="s">
        <v>818</v>
      </c>
      <c r="B42" s="544"/>
      <c r="C42" s="544"/>
      <c r="D42" s="544"/>
      <c r="E42" s="544"/>
      <c r="F42" s="45"/>
      <c r="G42" s="12"/>
    </row>
    <row r="43" spans="1:11" x14ac:dyDescent="0.3">
      <c r="A43" s="7">
        <v>2020</v>
      </c>
      <c r="B43" s="7">
        <v>2021</v>
      </c>
      <c r="C43" s="7">
        <v>2022</v>
      </c>
      <c r="D43" s="7">
        <v>2023</v>
      </c>
      <c r="E43" s="7">
        <v>2024</v>
      </c>
      <c r="F43" s="12"/>
      <c r="G43" s="12"/>
    </row>
    <row r="44" spans="1:11" x14ac:dyDescent="0.3">
      <c r="A44" s="243">
        <v>5.7000000000000002E-3</v>
      </c>
      <c r="B44" s="243">
        <v>1.24E-2</v>
      </c>
      <c r="C44" s="243">
        <v>7.7799999999999994E-2</v>
      </c>
      <c r="D44" s="243">
        <v>1.9900000000000001E-2</v>
      </c>
      <c r="E44" s="243">
        <v>1.8599999999999998E-2</v>
      </c>
      <c r="F44" s="12"/>
      <c r="G44" s="12"/>
    </row>
    <row r="45" spans="1:11" x14ac:dyDescent="0.25">
      <c r="A45" s="244"/>
      <c r="B45" s="245"/>
      <c r="C45" s="245"/>
      <c r="D45" s="245"/>
      <c r="E45" s="245"/>
      <c r="F45" s="245"/>
      <c r="G45" s="12"/>
    </row>
    <row r="46" spans="1:11" x14ac:dyDescent="0.3">
      <c r="A46" s="538" t="s">
        <v>819</v>
      </c>
      <c r="B46" s="538"/>
      <c r="C46" s="538"/>
      <c r="D46" s="538"/>
      <c r="E46" s="538"/>
      <c r="F46" s="538"/>
      <c r="G46" s="12"/>
    </row>
    <row r="47" spans="1:11" x14ac:dyDescent="0.3">
      <c r="A47" s="16"/>
      <c r="B47" s="246">
        <v>2020</v>
      </c>
      <c r="C47" s="246">
        <v>2021</v>
      </c>
      <c r="D47" s="246">
        <v>2022</v>
      </c>
      <c r="E47" s="15">
        <v>2023</v>
      </c>
      <c r="F47" s="15">
        <v>2024</v>
      </c>
    </row>
    <row r="48" spans="1:11" x14ac:dyDescent="0.3">
      <c r="A48" s="247" t="s">
        <v>778</v>
      </c>
      <c r="B48" s="248">
        <v>75.900000000000006</v>
      </c>
      <c r="C48" s="249">
        <v>127.6</v>
      </c>
      <c r="D48" s="249">
        <v>244.3</v>
      </c>
      <c r="E48" s="249">
        <v>161.69999999999999</v>
      </c>
      <c r="F48" s="6">
        <v>119.3</v>
      </c>
      <c r="G48" s="250"/>
      <c r="H48" s="530"/>
      <c r="I48" s="530"/>
      <c r="J48" s="530"/>
    </row>
    <row r="49" spans="1:10" ht="14.25" customHeight="1" x14ac:dyDescent="0.3">
      <c r="A49" s="247" t="s">
        <v>820</v>
      </c>
      <c r="B49" s="248">
        <v>0.6</v>
      </c>
      <c r="C49" s="249">
        <v>0.1</v>
      </c>
      <c r="D49" s="249">
        <v>7.3</v>
      </c>
      <c r="E49" s="249">
        <v>4</v>
      </c>
      <c r="F49" s="6">
        <v>0.2</v>
      </c>
      <c r="H49" s="547"/>
      <c r="I49" s="547"/>
      <c r="J49" s="547"/>
    </row>
    <row r="50" spans="1:10" x14ac:dyDescent="0.3">
      <c r="A50" s="247" t="s">
        <v>821</v>
      </c>
      <c r="B50" s="248">
        <v>106.1</v>
      </c>
      <c r="C50" s="249">
        <v>113</v>
      </c>
      <c r="D50" s="249">
        <v>143.6</v>
      </c>
      <c r="E50" s="249">
        <v>144.1</v>
      </c>
      <c r="F50" s="6">
        <v>145.69999999999999</v>
      </c>
      <c r="H50" s="547"/>
      <c r="I50" s="547"/>
      <c r="J50" s="547"/>
    </row>
    <row r="51" spans="1:10" x14ac:dyDescent="0.3">
      <c r="A51" s="247" t="s">
        <v>822</v>
      </c>
      <c r="B51" s="248">
        <v>0</v>
      </c>
      <c r="C51" s="249">
        <v>1.9</v>
      </c>
      <c r="D51" s="249">
        <v>5.0999999999999996</v>
      </c>
      <c r="E51" s="249">
        <v>2.7</v>
      </c>
      <c r="F51" s="6">
        <v>0.01</v>
      </c>
      <c r="H51" s="547"/>
      <c r="I51" s="547"/>
      <c r="J51" s="547"/>
    </row>
    <row r="52" spans="1:10" x14ac:dyDescent="0.3">
      <c r="H52" s="547"/>
      <c r="I52" s="547"/>
      <c r="J52" s="547"/>
    </row>
    <row r="53" spans="1:10" ht="28.5" customHeight="1" x14ac:dyDescent="0.3">
      <c r="A53" s="548" t="s">
        <v>823</v>
      </c>
      <c r="B53" s="548"/>
      <c r="C53" s="548"/>
      <c r="D53" s="548"/>
      <c r="E53" s="229"/>
      <c r="F53" s="229"/>
      <c r="H53" s="547"/>
      <c r="I53" s="547"/>
      <c r="J53" s="547"/>
    </row>
    <row r="54" spans="1:10" x14ac:dyDescent="0.3">
      <c r="A54" s="54"/>
      <c r="B54" s="53">
        <v>2020</v>
      </c>
      <c r="C54" s="53">
        <v>2021</v>
      </c>
      <c r="D54" s="15">
        <v>2022</v>
      </c>
      <c r="E54" s="15">
        <v>2023</v>
      </c>
      <c r="F54" s="7">
        <v>2024</v>
      </c>
      <c r="G54" s="56"/>
      <c r="H54" s="56"/>
      <c r="I54" s="56"/>
      <c r="J54" s="12"/>
    </row>
    <row r="55" spans="1:10" x14ac:dyDescent="0.3">
      <c r="A55" s="57" t="s">
        <v>824</v>
      </c>
      <c r="B55" s="281">
        <v>169939917</v>
      </c>
      <c r="C55" s="281">
        <v>181603715</v>
      </c>
      <c r="D55" s="281">
        <v>249153203</v>
      </c>
      <c r="E55" s="281">
        <v>280052731.160667</v>
      </c>
      <c r="F55" s="281">
        <v>278438451.24436814</v>
      </c>
      <c r="G55" s="12"/>
      <c r="H55" s="12"/>
      <c r="I55" s="12"/>
    </row>
    <row r="56" spans="1:10" x14ac:dyDescent="0.3">
      <c r="A56" s="251" t="s">
        <v>825</v>
      </c>
      <c r="B56" s="282">
        <v>145.9</v>
      </c>
      <c r="C56" s="282">
        <v>153.30000000000001</v>
      </c>
      <c r="D56" s="282">
        <v>150.69999999999999</v>
      </c>
      <c r="E56" s="282">
        <v>145.61392652160845</v>
      </c>
      <c r="F56" s="282">
        <v>150.62658468466503</v>
      </c>
      <c r="G56" s="12"/>
      <c r="H56" s="12"/>
      <c r="I56" s="12"/>
    </row>
    <row r="57" spans="1:10" x14ac:dyDescent="0.3">
      <c r="A57" s="251" t="s">
        <v>826</v>
      </c>
      <c r="B57" s="281">
        <v>161808653</v>
      </c>
      <c r="C57" s="281">
        <v>181522370</v>
      </c>
      <c r="D57" s="281">
        <v>235727757</v>
      </c>
      <c r="E57" s="281">
        <v>273785732.2058509</v>
      </c>
      <c r="F57" s="281">
        <v>282343613.91037214</v>
      </c>
      <c r="G57" s="12"/>
      <c r="H57" s="12"/>
      <c r="I57" s="12"/>
    </row>
    <row r="58" spans="1:10" x14ac:dyDescent="0.3">
      <c r="A58" s="251" t="s">
        <v>827</v>
      </c>
      <c r="B58" s="282">
        <v>151.30000000000001</v>
      </c>
      <c r="C58" s="282">
        <v>157.1</v>
      </c>
      <c r="D58" s="282">
        <v>152.9</v>
      </c>
      <c r="E58" s="282">
        <v>149.19779176013421</v>
      </c>
      <c r="F58" s="282">
        <v>153.28889141551082</v>
      </c>
      <c r="G58" s="12"/>
      <c r="H58" s="12"/>
      <c r="I58" s="12"/>
    </row>
    <row r="59" spans="1:10" x14ac:dyDescent="0.3">
      <c r="A59" s="56"/>
      <c r="B59" s="56"/>
      <c r="C59" s="56"/>
      <c r="D59" s="56"/>
      <c r="E59" s="56"/>
      <c r="F59" s="56"/>
      <c r="G59" s="12"/>
      <c r="H59" s="12"/>
      <c r="I59" s="12"/>
    </row>
    <row r="60" spans="1:10" x14ac:dyDescent="0.3">
      <c r="A60" s="548" t="s">
        <v>828</v>
      </c>
      <c r="B60" s="548"/>
      <c r="C60" s="548"/>
      <c r="D60" s="548"/>
      <c r="E60" s="55"/>
      <c r="F60" s="55"/>
      <c r="G60" s="12"/>
      <c r="H60" s="12"/>
      <c r="I60" s="12"/>
      <c r="J60" s="12"/>
    </row>
    <row r="61" spans="1:10" x14ac:dyDescent="0.3">
      <c r="A61" s="54"/>
      <c r="B61" s="53">
        <v>2020</v>
      </c>
      <c r="C61" s="15">
        <v>2021</v>
      </c>
      <c r="D61" s="52">
        <v>2022</v>
      </c>
      <c r="E61" s="15">
        <v>2023</v>
      </c>
      <c r="F61" s="15">
        <v>2024</v>
      </c>
    </row>
    <row r="62" spans="1:10" ht="26.4" x14ac:dyDescent="0.25">
      <c r="A62" s="51" t="s">
        <v>829</v>
      </c>
      <c r="B62" s="283">
        <v>1.9</v>
      </c>
      <c r="C62" s="284">
        <v>1.98</v>
      </c>
      <c r="D62" s="285">
        <v>2.06</v>
      </c>
      <c r="E62" s="285">
        <v>2.1</v>
      </c>
      <c r="F62" s="285">
        <v>2.1854958915639706</v>
      </c>
    </row>
    <row r="63" spans="1:10" x14ac:dyDescent="0.25">
      <c r="A63" s="51" t="s">
        <v>56</v>
      </c>
      <c r="B63" s="283">
        <v>14.6</v>
      </c>
      <c r="C63" s="286">
        <v>11.6</v>
      </c>
      <c r="D63" s="285">
        <v>11.57</v>
      </c>
      <c r="E63" s="285">
        <v>11.3</v>
      </c>
      <c r="F63" s="285">
        <v>11.331852223233529</v>
      </c>
    </row>
    <row r="64" spans="1:10" ht="26.4" x14ac:dyDescent="0.25">
      <c r="A64" s="51" t="s">
        <v>830</v>
      </c>
      <c r="B64" s="283">
        <v>11.6</v>
      </c>
      <c r="C64" s="286">
        <v>11.6</v>
      </c>
      <c r="D64" s="285">
        <v>9.61</v>
      </c>
      <c r="E64" s="285">
        <v>8.91</v>
      </c>
      <c r="F64" s="285">
        <v>8.9570621831067072</v>
      </c>
    </row>
    <row r="65" spans="1:6" x14ac:dyDescent="0.3">
      <c r="A65" s="18"/>
      <c r="B65" s="235"/>
      <c r="C65" s="235"/>
      <c r="D65" s="235"/>
      <c r="E65" s="235"/>
      <c r="F65" s="41"/>
    </row>
    <row r="66" spans="1:6" ht="27.75" customHeight="1" x14ac:dyDescent="0.3">
      <c r="A66" s="534" t="s">
        <v>1471</v>
      </c>
      <c r="B66" s="534"/>
      <c r="C66" s="534"/>
      <c r="D66" s="534"/>
      <c r="E66" s="534"/>
      <c r="F66" s="534"/>
    </row>
  </sheetData>
  <mergeCells count="16">
    <mergeCell ref="A2:F6"/>
    <mergeCell ref="A66:F66"/>
    <mergeCell ref="H49:J53"/>
    <mergeCell ref="A60:D60"/>
    <mergeCell ref="A10:E10"/>
    <mergeCell ref="A37:D37"/>
    <mergeCell ref="H32:J32"/>
    <mergeCell ref="A46:F46"/>
    <mergeCell ref="H41:J41"/>
    <mergeCell ref="A53:D53"/>
    <mergeCell ref="H48:J48"/>
    <mergeCell ref="A14:D14"/>
    <mergeCell ref="A18:D18"/>
    <mergeCell ref="A42:E42"/>
    <mergeCell ref="A30:D30"/>
    <mergeCell ref="H23:J23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showGridLines="0" topLeftCell="A101" zoomScale="90" zoomScaleNormal="90" workbookViewId="0">
      <selection activeCell="B105" sqref="B105"/>
    </sheetView>
  </sheetViews>
  <sheetFormatPr defaultColWidth="8.6640625" defaultRowHeight="14.4" x14ac:dyDescent="0.3"/>
  <cols>
    <col min="1" max="1" width="36.33203125" style="3" customWidth="1"/>
    <col min="2" max="5" width="17.5546875" style="3" customWidth="1"/>
    <col min="6" max="6" width="19" style="3" customWidth="1"/>
    <col min="7" max="7" width="17.5546875" style="3" customWidth="1"/>
    <col min="8" max="8" width="35.33203125" style="3" customWidth="1"/>
    <col min="9" max="9" width="19.44140625" style="3" customWidth="1"/>
    <col min="10" max="14" width="17.5546875" style="3" customWidth="1"/>
    <col min="15" max="16384" width="8.6640625" style="3"/>
  </cols>
  <sheetData>
    <row r="1" spans="1:14" x14ac:dyDescent="0.3">
      <c r="A1" s="49"/>
      <c r="B1" s="49"/>
      <c r="C1" s="49"/>
      <c r="D1" s="49"/>
      <c r="E1" s="49"/>
      <c r="F1" s="49"/>
      <c r="G1" s="12"/>
      <c r="H1" s="12"/>
      <c r="I1" s="12"/>
      <c r="J1" s="2"/>
      <c r="K1" s="2"/>
      <c r="L1" s="2"/>
      <c r="M1" s="2"/>
    </row>
    <row r="2" spans="1:14" x14ac:dyDescent="0.3">
      <c r="A2" s="533" t="s">
        <v>62</v>
      </c>
      <c r="B2" s="533"/>
      <c r="C2" s="533"/>
      <c r="D2" s="533"/>
      <c r="E2" s="533"/>
      <c r="F2" s="533"/>
      <c r="G2" s="533"/>
      <c r="H2" s="12"/>
      <c r="I2" s="12"/>
      <c r="J2" s="12"/>
      <c r="K2" s="2"/>
      <c r="L2" s="2"/>
      <c r="M2" s="2"/>
      <c r="N2" s="25"/>
    </row>
    <row r="3" spans="1:14" s="2" customFormat="1" ht="13.95" customHeight="1" x14ac:dyDescent="0.3">
      <c r="A3" s="533"/>
      <c r="B3" s="533"/>
      <c r="C3" s="533"/>
      <c r="D3" s="533"/>
      <c r="E3" s="533"/>
      <c r="F3" s="533"/>
      <c r="G3" s="533"/>
      <c r="H3" s="12"/>
      <c r="I3" s="12"/>
    </row>
    <row r="4" spans="1:14" s="2" customFormat="1" ht="13.95" customHeight="1" x14ac:dyDescent="0.3">
      <c r="A4" s="533"/>
      <c r="B4" s="533"/>
      <c r="C4" s="533"/>
      <c r="D4" s="533"/>
      <c r="E4" s="533"/>
      <c r="F4" s="533"/>
      <c r="G4" s="533"/>
      <c r="H4" s="12"/>
    </row>
    <row r="5" spans="1:14" s="2" customFormat="1" ht="42" customHeight="1" x14ac:dyDescent="0.3">
      <c r="A5" s="533"/>
      <c r="B5" s="533"/>
      <c r="C5" s="533"/>
      <c r="D5" s="533"/>
      <c r="E5" s="533"/>
      <c r="F5" s="533"/>
      <c r="G5" s="533"/>
      <c r="H5" s="12"/>
    </row>
    <row r="6" spans="1:14" s="2" customFormat="1" ht="42" customHeight="1" x14ac:dyDescent="0.3">
      <c r="A6" s="533"/>
      <c r="B6" s="533"/>
      <c r="C6" s="533"/>
      <c r="D6" s="533"/>
      <c r="E6" s="533"/>
      <c r="F6" s="533"/>
      <c r="G6" s="533"/>
      <c r="H6" s="12"/>
    </row>
    <row r="7" spans="1:14" s="2" customFormat="1" ht="12.75" customHeight="1" x14ac:dyDescent="0.3">
      <c r="A7" s="1"/>
      <c r="B7" s="3"/>
      <c r="C7" s="3"/>
      <c r="D7" s="25"/>
      <c r="E7" s="3"/>
      <c r="F7" s="25"/>
      <c r="G7" s="12"/>
      <c r="H7" s="12"/>
    </row>
    <row r="8" spans="1:14" s="2" customFormat="1" ht="12.75" customHeight="1" x14ac:dyDescent="0.3">
      <c r="A8" s="1" t="s">
        <v>100</v>
      </c>
      <c r="B8" s="3"/>
      <c r="C8" s="3"/>
      <c r="D8" s="25"/>
      <c r="E8" s="3"/>
      <c r="F8" s="25"/>
      <c r="G8" s="12"/>
      <c r="H8" s="12"/>
    </row>
    <row r="9" spans="1:14" s="1" customFormat="1" ht="12.75" customHeight="1" x14ac:dyDescent="0.3"/>
    <row r="10" spans="1:14" s="2" customFormat="1" ht="12.75" customHeight="1" x14ac:dyDescent="0.3">
      <c r="A10" s="549" t="s">
        <v>215</v>
      </c>
      <c r="B10" s="549"/>
      <c r="C10" s="549"/>
      <c r="D10" s="549"/>
      <c r="E10" s="549"/>
      <c r="F10" s="549"/>
      <c r="G10" s="12"/>
      <c r="H10" s="12"/>
    </row>
    <row r="11" spans="1:14" s="2" customFormat="1" ht="31.2" customHeight="1" x14ac:dyDescent="0.3">
      <c r="A11" s="54"/>
      <c r="B11" s="53">
        <v>2020</v>
      </c>
      <c r="C11" s="15">
        <v>2021</v>
      </c>
      <c r="D11" s="52">
        <v>2022</v>
      </c>
      <c r="E11" s="52">
        <v>2023</v>
      </c>
      <c r="F11" s="52">
        <v>2024</v>
      </c>
      <c r="G11" s="12"/>
      <c r="H11" s="12"/>
    </row>
    <row r="12" spans="1:14" s="2" customFormat="1" ht="39.6" x14ac:dyDescent="0.3">
      <c r="A12" s="51" t="s">
        <v>214</v>
      </c>
      <c r="B12" s="47" t="s">
        <v>873</v>
      </c>
      <c r="C12" s="47" t="s">
        <v>874</v>
      </c>
      <c r="D12" s="47" t="s">
        <v>875</v>
      </c>
      <c r="E12" s="47" t="s">
        <v>876</v>
      </c>
      <c r="F12" s="47" t="s">
        <v>877</v>
      </c>
      <c r="G12" s="12"/>
      <c r="H12" s="12"/>
    </row>
    <row r="13" spans="1:14" s="2" customFormat="1" ht="33.75" customHeight="1" x14ac:dyDescent="0.3">
      <c r="A13" s="307" t="s">
        <v>207</v>
      </c>
      <c r="B13" s="47" t="s">
        <v>5</v>
      </c>
      <c r="C13" s="111" t="s">
        <v>5</v>
      </c>
      <c r="D13" s="111" t="s">
        <v>878</v>
      </c>
      <c r="E13" s="111" t="s">
        <v>879</v>
      </c>
      <c r="F13" s="47" t="s">
        <v>880</v>
      </c>
      <c r="G13" s="12"/>
      <c r="H13" s="12"/>
    </row>
    <row r="14" spans="1:14" s="2" customFormat="1" ht="13.8" x14ac:dyDescent="0.3">
      <c r="A14" s="307" t="s">
        <v>213</v>
      </c>
      <c r="B14" s="47" t="s">
        <v>5</v>
      </c>
      <c r="C14" s="111" t="s">
        <v>5</v>
      </c>
      <c r="D14" s="111" t="s">
        <v>881</v>
      </c>
      <c r="E14" s="111" t="s">
        <v>882</v>
      </c>
      <c r="F14" s="47" t="s">
        <v>883</v>
      </c>
      <c r="G14" s="12"/>
      <c r="H14" s="12"/>
    </row>
    <row r="15" spans="1:14" s="2" customFormat="1" ht="13.8" x14ac:dyDescent="0.3">
      <c r="A15" s="307" t="s">
        <v>205</v>
      </c>
      <c r="B15" s="47" t="s">
        <v>5</v>
      </c>
      <c r="C15" s="111" t="s">
        <v>5</v>
      </c>
      <c r="D15" s="111" t="s">
        <v>884</v>
      </c>
      <c r="E15" s="111">
        <v>912.88</v>
      </c>
      <c r="F15" s="47" t="s">
        <v>885</v>
      </c>
      <c r="G15" s="12"/>
      <c r="H15" s="12"/>
    </row>
    <row r="16" spans="1:14" s="2" customFormat="1" ht="26.4" x14ac:dyDescent="0.3">
      <c r="A16" s="307" t="s">
        <v>212</v>
      </c>
      <c r="B16" s="47" t="s">
        <v>5</v>
      </c>
      <c r="C16" s="111" t="s">
        <v>5</v>
      </c>
      <c r="D16" s="111" t="s">
        <v>5</v>
      </c>
      <c r="E16" s="111" t="s">
        <v>5</v>
      </c>
      <c r="F16" s="47">
        <v>5.36</v>
      </c>
      <c r="G16" s="12"/>
      <c r="H16" s="12"/>
    </row>
    <row r="17" spans="1:9" s="2" customFormat="1" ht="39.6" x14ac:dyDescent="0.3">
      <c r="A17" s="307" t="s">
        <v>211</v>
      </c>
      <c r="B17" s="47" t="s">
        <v>5</v>
      </c>
      <c r="C17" s="47" t="s">
        <v>5</v>
      </c>
      <c r="D17" s="47">
        <v>37.590000000000003</v>
      </c>
      <c r="E17" s="47">
        <v>222.26</v>
      </c>
      <c r="F17" s="47">
        <v>131.77000000000001</v>
      </c>
      <c r="G17" s="12"/>
      <c r="H17" s="12"/>
    </row>
    <row r="18" spans="1:9" s="2" customFormat="1" ht="39.6" x14ac:dyDescent="0.3">
      <c r="A18" s="307" t="s">
        <v>210</v>
      </c>
      <c r="B18" s="47" t="s">
        <v>5</v>
      </c>
      <c r="C18" s="47" t="s">
        <v>5</v>
      </c>
      <c r="D18" s="47" t="s">
        <v>5</v>
      </c>
      <c r="E18" s="47" t="s">
        <v>5</v>
      </c>
      <c r="F18" s="47">
        <v>34.619999999999997</v>
      </c>
      <c r="G18" s="12"/>
      <c r="H18" s="12"/>
    </row>
    <row r="19" spans="1:9" s="2" customFormat="1" ht="26.4" x14ac:dyDescent="0.3">
      <c r="A19" s="307" t="s">
        <v>209</v>
      </c>
      <c r="B19" s="47" t="s">
        <v>5</v>
      </c>
      <c r="C19" s="47" t="s">
        <v>5</v>
      </c>
      <c r="D19" s="47" t="s">
        <v>5</v>
      </c>
      <c r="E19" s="47" t="s">
        <v>5</v>
      </c>
      <c r="F19" s="47">
        <v>8.4499999999999993</v>
      </c>
      <c r="G19" s="12"/>
      <c r="H19" s="12"/>
    </row>
    <row r="20" spans="1:9" s="2" customFormat="1" ht="54" customHeight="1" x14ac:dyDescent="0.3">
      <c r="A20" s="307" t="s">
        <v>1506</v>
      </c>
      <c r="B20" s="47" t="s">
        <v>5</v>
      </c>
      <c r="C20" s="47" t="s">
        <v>5</v>
      </c>
      <c r="D20" s="47" t="s">
        <v>5</v>
      </c>
      <c r="E20" s="47" t="s">
        <v>5</v>
      </c>
      <c r="F20" s="47">
        <v>17.09</v>
      </c>
      <c r="G20" s="81"/>
      <c r="H20" s="12"/>
    </row>
    <row r="21" spans="1:9" s="2" customFormat="1" ht="27.6" customHeight="1" x14ac:dyDescent="0.3">
      <c r="A21" s="307" t="s">
        <v>203</v>
      </c>
      <c r="B21" s="47" t="s">
        <v>5</v>
      </c>
      <c r="C21" s="47" t="s">
        <v>5</v>
      </c>
      <c r="D21" s="47">
        <v>223.3</v>
      </c>
      <c r="E21" s="47">
        <v>92.94</v>
      </c>
      <c r="F21" s="47">
        <v>116.77</v>
      </c>
      <c r="G21" s="12"/>
      <c r="H21" s="12"/>
    </row>
    <row r="22" spans="1:9" s="2" customFormat="1" ht="66" x14ac:dyDescent="0.3">
      <c r="A22" s="51" t="s">
        <v>208</v>
      </c>
      <c r="B22" s="47" t="s">
        <v>5</v>
      </c>
      <c r="C22" s="47" t="s">
        <v>5</v>
      </c>
      <c r="D22" s="47" t="s">
        <v>886</v>
      </c>
      <c r="E22" s="47" t="s">
        <v>887</v>
      </c>
      <c r="F22" s="47" t="s">
        <v>888</v>
      </c>
      <c r="G22" s="81"/>
      <c r="H22" s="12"/>
    </row>
    <row r="23" spans="1:9" s="2" customFormat="1" ht="40.5" customHeight="1" x14ac:dyDescent="0.3">
      <c r="A23" s="307" t="s">
        <v>207</v>
      </c>
      <c r="B23" s="47" t="s">
        <v>5</v>
      </c>
      <c r="C23" s="47" t="s">
        <v>5</v>
      </c>
      <c r="D23" s="47" t="s">
        <v>889</v>
      </c>
      <c r="E23" s="47">
        <v>812.7</v>
      </c>
      <c r="F23" s="47">
        <v>915.26</v>
      </c>
      <c r="G23" s="81"/>
      <c r="H23" s="12"/>
    </row>
    <row r="24" spans="1:9" s="2" customFormat="1" ht="13.8" x14ac:dyDescent="0.3">
      <c r="A24" s="307" t="s">
        <v>206</v>
      </c>
      <c r="B24" s="47" t="s">
        <v>5</v>
      </c>
      <c r="C24" s="47" t="s">
        <v>5</v>
      </c>
      <c r="D24" s="47">
        <v>748.01</v>
      </c>
      <c r="E24" s="47">
        <v>908.46</v>
      </c>
      <c r="F24" s="47" t="s">
        <v>890</v>
      </c>
      <c r="G24" s="81"/>
      <c r="H24" s="12"/>
      <c r="I24" s="12"/>
    </row>
    <row r="25" spans="1:9" s="2" customFormat="1" ht="13.8" x14ac:dyDescent="0.3">
      <c r="A25" s="307" t="s">
        <v>205</v>
      </c>
      <c r="B25" s="47" t="s">
        <v>5</v>
      </c>
      <c r="C25" s="47" t="s">
        <v>5</v>
      </c>
      <c r="D25" s="47">
        <v>0</v>
      </c>
      <c r="E25" s="47">
        <v>0</v>
      </c>
      <c r="F25" s="47">
        <v>23.42</v>
      </c>
      <c r="G25" s="81"/>
      <c r="H25" s="12"/>
    </row>
    <row r="26" spans="1:9" s="2" customFormat="1" ht="66" x14ac:dyDescent="0.3">
      <c r="A26" s="307" t="s">
        <v>980</v>
      </c>
      <c r="B26" s="47" t="s">
        <v>5</v>
      </c>
      <c r="C26" s="47" t="s">
        <v>5</v>
      </c>
      <c r="D26" s="47">
        <v>9.7089999999999996</v>
      </c>
      <c r="E26" s="47">
        <v>48.951999999999998</v>
      </c>
      <c r="F26" s="47">
        <v>82.55</v>
      </c>
      <c r="G26" s="81"/>
      <c r="H26" s="12"/>
    </row>
    <row r="27" spans="1:9" s="2" customFormat="1" ht="52.8" x14ac:dyDescent="0.3">
      <c r="A27" s="307" t="s">
        <v>204</v>
      </c>
      <c r="B27" s="47" t="s">
        <v>5</v>
      </c>
      <c r="C27" s="47" t="s">
        <v>5</v>
      </c>
      <c r="D27" s="47">
        <v>37</v>
      </c>
      <c r="E27" s="47">
        <v>0</v>
      </c>
      <c r="F27" s="47">
        <v>0</v>
      </c>
      <c r="G27" s="81"/>
      <c r="H27" s="12"/>
      <c r="I27" s="12"/>
    </row>
    <row r="28" spans="1:9" s="2" customFormat="1" ht="39.6" x14ac:dyDescent="0.3">
      <c r="A28" s="307" t="s">
        <v>203</v>
      </c>
      <c r="B28" s="47" t="s">
        <v>5</v>
      </c>
      <c r="C28" s="47" t="s">
        <v>5</v>
      </c>
      <c r="D28" s="47">
        <v>5.09</v>
      </c>
      <c r="E28" s="47">
        <v>80.13</v>
      </c>
      <c r="F28" s="47">
        <v>111.65</v>
      </c>
      <c r="G28" s="81"/>
    </row>
    <row r="29" spans="1:9" s="2" customFormat="1" ht="39.6" x14ac:dyDescent="0.3">
      <c r="A29" s="51" t="s">
        <v>202</v>
      </c>
      <c r="B29" s="47">
        <v>50.26</v>
      </c>
      <c r="C29" s="47">
        <v>31.72</v>
      </c>
      <c r="D29" s="47">
        <v>45.77</v>
      </c>
      <c r="E29" s="47">
        <v>31.54</v>
      </c>
      <c r="F29" s="47">
        <v>45.35</v>
      </c>
      <c r="G29" s="12"/>
    </row>
    <row r="30" spans="1:9" s="2" customFormat="1" ht="39.6" x14ac:dyDescent="0.3">
      <c r="A30" s="51" t="s">
        <v>201</v>
      </c>
      <c r="B30" s="47" t="s">
        <v>5</v>
      </c>
      <c r="C30" s="47" t="s">
        <v>5</v>
      </c>
      <c r="D30" s="47">
        <v>1.38</v>
      </c>
      <c r="E30" s="47">
        <v>0.28000000000000003</v>
      </c>
      <c r="F30" s="47">
        <v>0.67</v>
      </c>
      <c r="G30" s="12"/>
    </row>
    <row r="31" spans="1:9" s="2" customFormat="1" ht="39.6" x14ac:dyDescent="0.3">
      <c r="A31" s="51" t="s">
        <v>200</v>
      </c>
      <c r="B31" s="47" t="s">
        <v>5</v>
      </c>
      <c r="C31" s="47" t="s">
        <v>5</v>
      </c>
      <c r="D31" s="47">
        <v>0.33</v>
      </c>
      <c r="E31" s="47">
        <v>0</v>
      </c>
      <c r="F31" s="47">
        <v>0</v>
      </c>
      <c r="G31" s="12"/>
    </row>
    <row r="32" spans="1:9" s="2" customFormat="1" ht="13.8" x14ac:dyDescent="0.2">
      <c r="A32" s="110"/>
      <c r="B32" s="41"/>
      <c r="C32" s="41"/>
      <c r="D32" s="12"/>
      <c r="E32" s="12"/>
      <c r="F32" s="56"/>
      <c r="G32" s="12"/>
      <c r="H32" s="12"/>
      <c r="I32" s="12"/>
    </row>
    <row r="33" spans="1:9" s="2" customFormat="1" ht="15" customHeight="1" x14ac:dyDescent="0.3">
      <c r="A33" s="549" t="s">
        <v>99</v>
      </c>
      <c r="B33" s="549"/>
      <c r="C33" s="549"/>
      <c r="D33" s="549"/>
      <c r="E33" s="549"/>
      <c r="F33" s="549"/>
    </row>
    <row r="34" spans="1:9" s="2" customFormat="1" ht="13.8" x14ac:dyDescent="0.3">
      <c r="A34" s="54"/>
      <c r="B34" s="53">
        <v>2020</v>
      </c>
      <c r="C34" s="15">
        <v>2021</v>
      </c>
      <c r="D34" s="52">
        <v>2022</v>
      </c>
      <c r="E34" s="52">
        <v>2023</v>
      </c>
      <c r="F34" s="52">
        <v>2024</v>
      </c>
    </row>
    <row r="35" spans="1:9" s="2" customFormat="1" ht="26.4" x14ac:dyDescent="0.3">
      <c r="A35" s="51" t="s">
        <v>199</v>
      </c>
      <c r="B35" s="47">
        <v>3.1</v>
      </c>
      <c r="C35" s="47">
        <v>2.6</v>
      </c>
      <c r="D35" s="47">
        <v>3.6</v>
      </c>
      <c r="E35" s="48">
        <v>5.36</v>
      </c>
      <c r="F35" s="47">
        <v>4.17</v>
      </c>
    </row>
    <row r="36" spans="1:9" s="2" customFormat="1" ht="66" x14ac:dyDescent="0.3">
      <c r="A36" s="57" t="s">
        <v>198</v>
      </c>
      <c r="B36" s="47" t="s">
        <v>5</v>
      </c>
      <c r="C36" s="47" t="s">
        <v>5</v>
      </c>
      <c r="D36" s="47" t="s">
        <v>5</v>
      </c>
      <c r="E36" s="98">
        <v>0</v>
      </c>
      <c r="F36" s="98">
        <v>0</v>
      </c>
    </row>
    <row r="37" spans="1:9" s="2" customFormat="1" ht="13.8" x14ac:dyDescent="0.3">
      <c r="A37" s="46"/>
      <c r="B37" s="41"/>
      <c r="C37" s="41"/>
      <c r="D37" s="12"/>
      <c r="E37" s="12"/>
      <c r="F37" s="12"/>
      <c r="G37" s="12"/>
    </row>
    <row r="38" spans="1:9" s="2" customFormat="1" ht="13.8" x14ac:dyDescent="0.3">
      <c r="A38" s="549" t="s">
        <v>197</v>
      </c>
      <c r="B38" s="549"/>
      <c r="C38" s="549"/>
      <c r="D38" s="549"/>
      <c r="E38" s="549"/>
      <c r="F38" s="549"/>
    </row>
    <row r="39" spans="1:9" s="2" customFormat="1" ht="13.8" x14ac:dyDescent="0.3">
      <c r="A39" s="54"/>
      <c r="B39" s="53">
        <v>2020</v>
      </c>
      <c r="C39" s="15">
        <v>2021</v>
      </c>
      <c r="D39" s="52">
        <v>2022</v>
      </c>
      <c r="E39" s="52">
        <v>2023</v>
      </c>
      <c r="F39" s="52">
        <v>2024</v>
      </c>
    </row>
    <row r="40" spans="1:9" s="2" customFormat="1" ht="26.4" x14ac:dyDescent="0.3">
      <c r="A40" s="51" t="s">
        <v>196</v>
      </c>
      <c r="B40" s="47">
        <v>73.84</v>
      </c>
      <c r="C40" s="47">
        <v>72.09</v>
      </c>
      <c r="D40" s="47">
        <v>112.38</v>
      </c>
      <c r="E40" s="47">
        <v>103.82</v>
      </c>
      <c r="F40" s="151">
        <v>96.33</v>
      </c>
    </row>
    <row r="41" spans="1:9" s="2" customFormat="1" ht="13.8" x14ac:dyDescent="0.3">
      <c r="A41" s="107" t="s">
        <v>190</v>
      </c>
      <c r="B41" s="47">
        <v>1.87</v>
      </c>
      <c r="C41" s="47">
        <v>2.59</v>
      </c>
      <c r="D41" s="47">
        <v>3.66</v>
      </c>
      <c r="E41" s="47">
        <v>2.84</v>
      </c>
      <c r="F41" s="151">
        <v>2.82</v>
      </c>
    </row>
    <row r="42" spans="1:9" s="2" customFormat="1" ht="26.4" x14ac:dyDescent="0.3">
      <c r="A42" s="107" t="s">
        <v>195</v>
      </c>
      <c r="B42" s="47">
        <v>9.0500000000000007</v>
      </c>
      <c r="C42" s="47">
        <v>9.74</v>
      </c>
      <c r="D42" s="47">
        <v>26.41</v>
      </c>
      <c r="E42" s="47">
        <v>22.49</v>
      </c>
      <c r="F42" s="151">
        <v>21.35</v>
      </c>
      <c r="G42" s="12"/>
    </row>
    <row r="43" spans="1:9" s="2" customFormat="1" ht="16.2" customHeight="1" x14ac:dyDescent="0.3">
      <c r="A43" s="107" t="s">
        <v>194</v>
      </c>
      <c r="B43" s="47">
        <v>18.72</v>
      </c>
      <c r="C43" s="47">
        <v>18.97</v>
      </c>
      <c r="D43" s="47">
        <v>30.2</v>
      </c>
      <c r="E43" s="47">
        <v>22.15</v>
      </c>
      <c r="F43" s="151">
        <v>20.89</v>
      </c>
      <c r="H43" s="12"/>
      <c r="I43" s="12"/>
    </row>
    <row r="44" spans="1:9" s="2" customFormat="1" ht="15" customHeight="1" x14ac:dyDescent="0.3">
      <c r="A44" s="107" t="s">
        <v>193</v>
      </c>
      <c r="B44" s="47">
        <v>0.45</v>
      </c>
      <c r="C44" s="47">
        <v>0.16</v>
      </c>
      <c r="D44" s="47">
        <v>3.13</v>
      </c>
      <c r="E44" s="47">
        <v>0.78</v>
      </c>
      <c r="F44" s="151">
        <v>1.02</v>
      </c>
    </row>
    <row r="45" spans="1:9" s="2" customFormat="1" ht="13.8" x14ac:dyDescent="0.3">
      <c r="A45" s="107" t="s">
        <v>192</v>
      </c>
      <c r="B45" s="47">
        <v>0</v>
      </c>
      <c r="C45" s="47">
        <v>0.7</v>
      </c>
      <c r="D45" s="47" t="s">
        <v>5</v>
      </c>
      <c r="E45" s="47" t="s">
        <v>5</v>
      </c>
      <c r="F45" s="151" t="s">
        <v>5</v>
      </c>
    </row>
    <row r="46" spans="1:9" s="2" customFormat="1" ht="13.8" x14ac:dyDescent="0.3">
      <c r="A46" s="107" t="s">
        <v>191</v>
      </c>
      <c r="B46" s="47">
        <v>43.75</v>
      </c>
      <c r="C46" s="47">
        <v>39.93</v>
      </c>
      <c r="D46" s="47">
        <v>48.98</v>
      </c>
      <c r="E46" s="47">
        <v>55.56</v>
      </c>
      <c r="F46" s="151">
        <v>50.25</v>
      </c>
    </row>
    <row r="47" spans="1:9" s="2" customFormat="1" ht="26.4" x14ac:dyDescent="0.3">
      <c r="A47" s="108" t="s">
        <v>224</v>
      </c>
      <c r="B47" s="47" t="s">
        <v>5</v>
      </c>
      <c r="C47" s="47">
        <v>1.59</v>
      </c>
      <c r="D47" s="47">
        <v>2.71</v>
      </c>
      <c r="E47" s="47">
        <v>2.02</v>
      </c>
      <c r="F47" s="47">
        <v>1.89</v>
      </c>
    </row>
    <row r="48" spans="1:9" s="2" customFormat="1" ht="13.8" x14ac:dyDescent="0.3">
      <c r="A48" s="46"/>
      <c r="B48" s="41"/>
      <c r="C48" s="41"/>
      <c r="D48" s="12"/>
      <c r="E48" s="12"/>
      <c r="F48" s="12"/>
      <c r="G48" s="12"/>
    </row>
    <row r="49" spans="1:6" s="2" customFormat="1" ht="13.8" x14ac:dyDescent="0.3">
      <c r="A49" s="549" t="s">
        <v>189</v>
      </c>
      <c r="B49" s="549"/>
      <c r="C49" s="549"/>
      <c r="D49" s="549"/>
      <c r="E49" s="549"/>
      <c r="F49" s="549"/>
    </row>
    <row r="50" spans="1:6" s="2" customFormat="1" ht="13.8" x14ac:dyDescent="0.3">
      <c r="A50" s="54"/>
      <c r="B50" s="53">
        <v>2020</v>
      </c>
      <c r="C50" s="15">
        <v>2021</v>
      </c>
      <c r="D50" s="52">
        <v>2022</v>
      </c>
      <c r="E50" s="52">
        <v>2023</v>
      </c>
      <c r="F50" s="52">
        <v>2024</v>
      </c>
    </row>
    <row r="51" spans="1:6" s="2" customFormat="1" ht="13.8" x14ac:dyDescent="0.3">
      <c r="A51" s="51" t="s">
        <v>188</v>
      </c>
      <c r="B51" s="47">
        <v>67150.45</v>
      </c>
      <c r="C51" s="47">
        <v>68363.290000000008</v>
      </c>
      <c r="D51" s="47">
        <v>173960.36000000002</v>
      </c>
      <c r="E51" s="47">
        <f>E52+E53+E54</f>
        <v>142135.71</v>
      </c>
      <c r="F51" s="47">
        <f>SUM(F52:F54)</f>
        <v>147168.67000000001</v>
      </c>
    </row>
    <row r="52" spans="1:6" s="2" customFormat="1" ht="13.8" x14ac:dyDescent="0.3">
      <c r="A52" s="107" t="s">
        <v>187</v>
      </c>
      <c r="B52" s="47">
        <v>45021.26</v>
      </c>
      <c r="C52" s="47">
        <v>49571.4</v>
      </c>
      <c r="D52" s="47">
        <v>153771.85</v>
      </c>
      <c r="E52" s="47">
        <v>110817.92</v>
      </c>
      <c r="F52" s="47">
        <v>114472.82</v>
      </c>
    </row>
    <row r="53" spans="1:6" s="2" customFormat="1" ht="13.8" x14ac:dyDescent="0.3">
      <c r="A53" s="107" t="s">
        <v>186</v>
      </c>
      <c r="B53" s="47">
        <v>3229.25</v>
      </c>
      <c r="C53" s="47">
        <v>3132</v>
      </c>
      <c r="D53" s="47">
        <v>2861.91</v>
      </c>
      <c r="E53" s="47">
        <v>3081.37</v>
      </c>
      <c r="F53" s="47">
        <v>2791.56</v>
      </c>
    </row>
    <row r="54" spans="1:6" s="2" customFormat="1" ht="26.4" x14ac:dyDescent="0.3">
      <c r="A54" s="107" t="s">
        <v>185</v>
      </c>
      <c r="B54" s="47">
        <v>18899.939999999999</v>
      </c>
      <c r="C54" s="47">
        <v>15659.89</v>
      </c>
      <c r="D54" s="47">
        <v>17326</v>
      </c>
      <c r="E54" s="47">
        <v>28236.42</v>
      </c>
      <c r="F54" s="47">
        <v>29904.29</v>
      </c>
    </row>
    <row r="55" spans="1:6" s="2" customFormat="1" ht="13.8" x14ac:dyDescent="0.3">
      <c r="A55" s="51" t="s">
        <v>184</v>
      </c>
      <c r="B55" s="47" t="s">
        <v>891</v>
      </c>
      <c r="C55" s="47" t="s">
        <v>892</v>
      </c>
      <c r="D55" s="47" t="s">
        <v>893</v>
      </c>
      <c r="E55" s="47" t="s">
        <v>894</v>
      </c>
      <c r="F55" s="47" t="s">
        <v>951</v>
      </c>
    </row>
    <row r="56" spans="1:6" s="2" customFormat="1" ht="39.6" x14ac:dyDescent="0.3">
      <c r="A56" s="107" t="s">
        <v>183</v>
      </c>
      <c r="B56" s="47" t="s">
        <v>895</v>
      </c>
      <c r="C56" s="47" t="s">
        <v>896</v>
      </c>
      <c r="D56" s="47" t="s">
        <v>897</v>
      </c>
      <c r="E56" s="47" t="s">
        <v>898</v>
      </c>
      <c r="F56" s="47" t="s">
        <v>952</v>
      </c>
    </row>
    <row r="57" spans="1:6" s="2" customFormat="1" ht="39.6" x14ac:dyDescent="0.3">
      <c r="A57" s="107" t="s">
        <v>182</v>
      </c>
      <c r="B57" s="47" t="s">
        <v>899</v>
      </c>
      <c r="C57" s="47" t="s">
        <v>900</v>
      </c>
      <c r="D57" s="47" t="s">
        <v>901</v>
      </c>
      <c r="E57" s="47" t="s">
        <v>902</v>
      </c>
      <c r="F57" s="47" t="s">
        <v>953</v>
      </c>
    </row>
    <row r="58" spans="1:6" s="2" customFormat="1" ht="13.8" x14ac:dyDescent="0.3">
      <c r="A58" s="51" t="s">
        <v>181</v>
      </c>
      <c r="B58" s="47">
        <v>35567.78</v>
      </c>
      <c r="C58" s="47">
        <v>37687.320000000007</v>
      </c>
      <c r="D58" s="47">
        <v>75680</v>
      </c>
      <c r="E58" s="47">
        <v>36190</v>
      </c>
      <c r="F58" s="47">
        <v>38225</v>
      </c>
    </row>
    <row r="59" spans="1:6" s="2" customFormat="1" ht="39.6" x14ac:dyDescent="0.3">
      <c r="A59" s="57" t="s">
        <v>180</v>
      </c>
      <c r="B59" s="47" t="s">
        <v>5</v>
      </c>
      <c r="C59" s="47" t="s">
        <v>5</v>
      </c>
      <c r="D59" s="106">
        <v>13</v>
      </c>
      <c r="E59" s="106">
        <v>16.399999999999999</v>
      </c>
      <c r="F59" s="369">
        <v>17.98</v>
      </c>
    </row>
    <row r="60" spans="1:6" s="2" customFormat="1" ht="13.8" x14ac:dyDescent="0.3">
      <c r="A60" s="57" t="s">
        <v>179</v>
      </c>
      <c r="B60" s="47" t="s">
        <v>5</v>
      </c>
      <c r="C60" s="47" t="s">
        <v>5</v>
      </c>
      <c r="D60" s="165">
        <v>1.83</v>
      </c>
      <c r="E60" s="165">
        <v>0.7</v>
      </c>
      <c r="F60" s="47">
        <v>0.75</v>
      </c>
    </row>
    <row r="61" spans="1:6" s="2" customFormat="1" ht="13.8" x14ac:dyDescent="0.3">
      <c r="A61" s="105"/>
      <c r="B61" s="41"/>
      <c r="C61" s="41"/>
      <c r="D61" s="12"/>
      <c r="E61" s="12"/>
      <c r="F61" s="12"/>
    </row>
    <row r="62" spans="1:6" s="2" customFormat="1" ht="13.8" x14ac:dyDescent="0.3">
      <c r="A62" s="549" t="s">
        <v>178</v>
      </c>
      <c r="B62" s="549"/>
      <c r="C62" s="549"/>
      <c r="D62" s="549"/>
      <c r="E62" s="549"/>
      <c r="F62" s="549"/>
    </row>
    <row r="63" spans="1:6" s="2" customFormat="1" ht="13.8" x14ac:dyDescent="0.3">
      <c r="A63" s="54"/>
      <c r="B63" s="53">
        <v>2020</v>
      </c>
      <c r="C63" s="15">
        <v>2021</v>
      </c>
      <c r="D63" s="52">
        <v>2022</v>
      </c>
      <c r="E63" s="52">
        <v>2023</v>
      </c>
      <c r="F63" s="52">
        <v>2024</v>
      </c>
    </row>
    <row r="64" spans="1:6" s="2" customFormat="1" ht="39.6" x14ac:dyDescent="0.3">
      <c r="A64" s="102" t="s">
        <v>177</v>
      </c>
      <c r="B64" s="47">
        <v>481.9</v>
      </c>
      <c r="C64" s="47">
        <v>547.76</v>
      </c>
      <c r="D64" s="43" t="s">
        <v>903</v>
      </c>
      <c r="E64" s="308" t="s">
        <v>904</v>
      </c>
      <c r="F64" s="308" t="s">
        <v>905</v>
      </c>
    </row>
    <row r="65" spans="1:11" s="2" customFormat="1" ht="13.8" x14ac:dyDescent="0.3">
      <c r="A65" s="101" t="s">
        <v>64</v>
      </c>
      <c r="B65" s="47">
        <v>396.28</v>
      </c>
      <c r="C65" s="47">
        <v>435.78</v>
      </c>
      <c r="D65" s="43" t="s">
        <v>906</v>
      </c>
      <c r="E65" s="308" t="s">
        <v>907</v>
      </c>
      <c r="F65" s="308" t="s">
        <v>908</v>
      </c>
    </row>
    <row r="66" spans="1:11" s="2" customFormat="1" ht="13.8" x14ac:dyDescent="0.3">
      <c r="A66" s="101" t="s">
        <v>176</v>
      </c>
      <c r="B66" s="47">
        <v>56.85</v>
      </c>
      <c r="C66" s="47">
        <v>58.56</v>
      </c>
      <c r="D66" s="43">
        <v>179.28</v>
      </c>
      <c r="E66" s="308">
        <v>90.94</v>
      </c>
      <c r="F66" s="308">
        <v>156.97</v>
      </c>
    </row>
    <row r="67" spans="1:11" s="95" customFormat="1" ht="15" customHeight="1" x14ac:dyDescent="0.3">
      <c r="A67" s="101" t="s">
        <v>175</v>
      </c>
      <c r="B67" s="47">
        <v>2.98</v>
      </c>
      <c r="C67" s="47">
        <v>2.19</v>
      </c>
      <c r="D67" s="43">
        <v>10.26</v>
      </c>
      <c r="E67" s="308">
        <v>2.34</v>
      </c>
      <c r="F67" s="308">
        <v>13.18</v>
      </c>
      <c r="G67" s="2"/>
      <c r="H67" s="96"/>
      <c r="I67" s="96"/>
      <c r="J67" s="96"/>
      <c r="K67" s="96"/>
    </row>
    <row r="68" spans="1:11" s="95" customFormat="1" ht="15" customHeight="1" x14ac:dyDescent="0.3">
      <c r="A68" s="101" t="s">
        <v>174</v>
      </c>
      <c r="B68" s="47">
        <v>24.84</v>
      </c>
      <c r="C68" s="47">
        <v>50.71</v>
      </c>
      <c r="D68" s="43">
        <v>172.06</v>
      </c>
      <c r="E68" s="308">
        <v>198.96</v>
      </c>
      <c r="F68" s="308">
        <v>155.77000000000001</v>
      </c>
      <c r="G68" s="2"/>
      <c r="H68" s="96"/>
      <c r="I68" s="96"/>
      <c r="J68" s="96"/>
      <c r="K68" s="96"/>
    </row>
    <row r="69" spans="1:11" s="95" customFormat="1" ht="15" customHeight="1" x14ac:dyDescent="0.3">
      <c r="A69" s="101" t="s">
        <v>173</v>
      </c>
      <c r="B69" s="47">
        <v>0.95</v>
      </c>
      <c r="C69" s="47">
        <v>0.52</v>
      </c>
      <c r="D69" s="43">
        <v>8.6999999999999993</v>
      </c>
      <c r="E69" s="308">
        <v>6.75</v>
      </c>
      <c r="F69" s="308">
        <v>5.8</v>
      </c>
      <c r="G69" s="2"/>
      <c r="H69" s="96"/>
      <c r="I69" s="96"/>
      <c r="J69" s="96"/>
      <c r="K69" s="96"/>
    </row>
    <row r="70" spans="1:11" s="95" customFormat="1" ht="24.6" x14ac:dyDescent="0.3">
      <c r="A70" s="101" t="s">
        <v>172</v>
      </c>
      <c r="B70" s="47">
        <v>0</v>
      </c>
      <c r="C70" s="47">
        <v>0</v>
      </c>
      <c r="D70" s="43" t="s">
        <v>909</v>
      </c>
      <c r="E70" s="308" t="s">
        <v>910</v>
      </c>
      <c r="F70" s="308" t="s">
        <v>911</v>
      </c>
      <c r="G70" s="2"/>
      <c r="H70" s="96"/>
      <c r="I70" s="96"/>
      <c r="J70" s="96"/>
      <c r="K70" s="96"/>
    </row>
    <row r="71" spans="1:11" s="95" customFormat="1" ht="79.2" x14ac:dyDescent="0.3">
      <c r="A71" s="309" t="s">
        <v>171</v>
      </c>
      <c r="B71" s="268" t="s">
        <v>5</v>
      </c>
      <c r="C71" s="268" t="s">
        <v>892</v>
      </c>
      <c r="D71" s="268" t="s">
        <v>912</v>
      </c>
      <c r="E71" s="268" t="s">
        <v>913</v>
      </c>
      <c r="F71" s="268">
        <v>108943.69</v>
      </c>
      <c r="G71" s="2"/>
      <c r="H71" s="96"/>
      <c r="I71" s="96"/>
      <c r="J71" s="96"/>
      <c r="K71" s="96"/>
    </row>
    <row r="72" spans="1:11" s="95" customFormat="1" ht="23.4" customHeight="1" x14ac:dyDescent="0.3">
      <c r="A72" s="104" t="s">
        <v>170</v>
      </c>
      <c r="B72" s="47" t="s">
        <v>5</v>
      </c>
      <c r="C72" s="47" t="s">
        <v>896</v>
      </c>
      <c r="D72" s="47" t="s">
        <v>914</v>
      </c>
      <c r="E72" s="47" t="s">
        <v>169</v>
      </c>
      <c r="F72" s="370">
        <v>83989.29</v>
      </c>
      <c r="G72" s="96"/>
      <c r="H72" s="96"/>
      <c r="I72" s="96"/>
      <c r="J72" s="96"/>
      <c r="K72" s="96"/>
    </row>
    <row r="73" spans="1:11" s="95" customFormat="1" ht="15" customHeight="1" x14ac:dyDescent="0.3">
      <c r="A73" s="103" t="s">
        <v>163</v>
      </c>
      <c r="B73" s="47" t="s">
        <v>5</v>
      </c>
      <c r="C73" s="47">
        <v>0</v>
      </c>
      <c r="D73" s="47">
        <v>0</v>
      </c>
      <c r="E73" s="47" t="s">
        <v>168</v>
      </c>
      <c r="F73" s="370">
        <v>0</v>
      </c>
      <c r="G73" s="96"/>
      <c r="H73" s="96"/>
      <c r="I73" s="96"/>
      <c r="J73" s="96"/>
      <c r="K73" s="96"/>
    </row>
    <row r="74" spans="1:11" s="95" customFormat="1" ht="15" customHeight="1" x14ac:dyDescent="0.3">
      <c r="A74" s="103" t="s">
        <v>161</v>
      </c>
      <c r="B74" s="47" t="s">
        <v>5</v>
      </c>
      <c r="C74" s="47" t="s">
        <v>915</v>
      </c>
      <c r="D74" s="47" t="s">
        <v>916</v>
      </c>
      <c r="E74" s="47" t="s">
        <v>917</v>
      </c>
      <c r="F74" s="370">
        <v>21243.186000000002</v>
      </c>
      <c r="G74" s="96"/>
      <c r="H74" s="96"/>
      <c r="I74" s="96"/>
      <c r="J74" s="96"/>
      <c r="K74" s="96"/>
    </row>
    <row r="75" spans="1:11" s="95" customFormat="1" ht="28.95" customHeight="1" x14ac:dyDescent="0.3">
      <c r="A75" s="103" t="s">
        <v>159</v>
      </c>
      <c r="B75" s="47" t="s">
        <v>5</v>
      </c>
      <c r="C75" s="47" t="s">
        <v>918</v>
      </c>
      <c r="D75" s="47" t="s">
        <v>919</v>
      </c>
      <c r="E75" s="47" t="s">
        <v>167</v>
      </c>
      <c r="F75" s="370">
        <v>1969.09</v>
      </c>
      <c r="G75" s="96"/>
      <c r="H75" s="96"/>
      <c r="I75" s="96"/>
      <c r="J75" s="96"/>
      <c r="K75" s="96"/>
    </row>
    <row r="76" spans="1:11" s="95" customFormat="1" ht="15" customHeight="1" x14ac:dyDescent="0.3">
      <c r="A76" s="103" t="s">
        <v>157</v>
      </c>
      <c r="B76" s="47" t="s">
        <v>5</v>
      </c>
      <c r="C76" s="47" t="s">
        <v>920</v>
      </c>
      <c r="D76" s="47" t="s">
        <v>921</v>
      </c>
      <c r="E76" s="47" t="s">
        <v>166</v>
      </c>
      <c r="F76" s="370">
        <v>60777.017</v>
      </c>
      <c r="G76" s="96"/>
      <c r="H76" s="96"/>
      <c r="I76" s="96"/>
      <c r="J76" s="96"/>
      <c r="K76" s="96"/>
    </row>
    <row r="77" spans="1:11" s="2" customFormat="1" ht="26.4" x14ac:dyDescent="0.3">
      <c r="A77" s="104" t="s">
        <v>165</v>
      </c>
      <c r="B77" s="47" t="s">
        <v>5</v>
      </c>
      <c r="C77" s="47" t="s">
        <v>900</v>
      </c>
      <c r="D77" s="47" t="s">
        <v>922</v>
      </c>
      <c r="E77" s="47" t="s">
        <v>164</v>
      </c>
      <c r="F77" s="370">
        <v>24954.39</v>
      </c>
      <c r="G77" s="96"/>
      <c r="H77" s="12"/>
      <c r="I77" s="12"/>
    </row>
    <row r="78" spans="1:11" s="2" customFormat="1" ht="15" customHeight="1" x14ac:dyDescent="0.3">
      <c r="A78" s="103" t="s">
        <v>163</v>
      </c>
      <c r="B78" s="47" t="s">
        <v>5</v>
      </c>
      <c r="C78" s="47" t="s">
        <v>923</v>
      </c>
      <c r="D78" s="47" t="s">
        <v>924</v>
      </c>
      <c r="E78" s="47" t="s">
        <v>162</v>
      </c>
      <c r="F78" s="370">
        <v>11383.165000000001</v>
      </c>
      <c r="G78" s="96"/>
    </row>
    <row r="79" spans="1:11" s="2" customFormat="1" ht="24.6" x14ac:dyDescent="0.3">
      <c r="A79" s="103" t="s">
        <v>161</v>
      </c>
      <c r="B79" s="47" t="s">
        <v>5</v>
      </c>
      <c r="C79" s="47" t="s">
        <v>925</v>
      </c>
      <c r="D79" s="47">
        <v>605.79999999999995</v>
      </c>
      <c r="E79" s="47" t="s">
        <v>160</v>
      </c>
      <c r="F79" s="370">
        <v>397.39400000000001</v>
      </c>
      <c r="G79" s="96"/>
    </row>
    <row r="80" spans="1:11" s="2" customFormat="1" ht="26.4" x14ac:dyDescent="0.3">
      <c r="A80" s="103" t="s">
        <v>159</v>
      </c>
      <c r="B80" s="47" t="s">
        <v>5</v>
      </c>
      <c r="C80" s="47">
        <v>0</v>
      </c>
      <c r="D80" s="47">
        <v>0</v>
      </c>
      <c r="E80" s="47" t="s">
        <v>158</v>
      </c>
      <c r="F80" s="370">
        <v>3255.32</v>
      </c>
      <c r="G80" s="96"/>
    </row>
    <row r="81" spans="1:7" s="2" customFormat="1" ht="24.6" x14ac:dyDescent="0.3">
      <c r="A81" s="103" t="s">
        <v>157</v>
      </c>
      <c r="B81" s="47" t="s">
        <v>5</v>
      </c>
      <c r="C81" s="47" t="s">
        <v>926</v>
      </c>
      <c r="D81" s="47" t="s">
        <v>927</v>
      </c>
      <c r="E81" s="47" t="s">
        <v>156</v>
      </c>
      <c r="F81" s="370">
        <v>9918.5149999999994</v>
      </c>
      <c r="G81" s="96"/>
    </row>
    <row r="82" spans="1:7" s="2" customFormat="1" ht="13.8" x14ac:dyDescent="0.3">
      <c r="A82" s="46"/>
      <c r="B82" s="41"/>
      <c r="C82" s="41"/>
      <c r="D82" s="12"/>
      <c r="E82" s="12"/>
      <c r="F82" s="12"/>
      <c r="G82" s="12"/>
    </row>
    <row r="83" spans="1:7" s="2" customFormat="1" ht="13.8" x14ac:dyDescent="0.3">
      <c r="A83" s="549" t="s">
        <v>155</v>
      </c>
      <c r="B83" s="549"/>
      <c r="C83" s="549"/>
      <c r="D83" s="549"/>
      <c r="E83" s="549"/>
      <c r="F83" s="549"/>
    </row>
    <row r="84" spans="1:7" s="2" customFormat="1" ht="13.8" x14ac:dyDescent="0.3">
      <c r="A84" s="54"/>
      <c r="B84" s="53">
        <v>2020</v>
      </c>
      <c r="C84" s="15">
        <v>2021</v>
      </c>
      <c r="D84" s="15">
        <v>2022</v>
      </c>
      <c r="E84" s="15">
        <v>2023</v>
      </c>
      <c r="F84" s="15">
        <v>2024</v>
      </c>
    </row>
    <row r="85" spans="1:7" s="2" customFormat="1" ht="13.8" x14ac:dyDescent="0.3">
      <c r="A85" s="102" t="s">
        <v>154</v>
      </c>
      <c r="B85" s="47" t="s">
        <v>928</v>
      </c>
      <c r="C85" s="47" t="s">
        <v>929</v>
      </c>
      <c r="D85" s="47" t="s">
        <v>930</v>
      </c>
      <c r="E85" s="47" t="s">
        <v>931</v>
      </c>
      <c r="F85" s="47" t="s">
        <v>932</v>
      </c>
    </row>
    <row r="86" spans="1:7" s="2" customFormat="1" ht="13.8" x14ac:dyDescent="0.3">
      <c r="A86" s="101" t="s">
        <v>139</v>
      </c>
      <c r="B86" s="47">
        <v>10.86</v>
      </c>
      <c r="C86" s="47">
        <v>10.92</v>
      </c>
      <c r="D86" s="47">
        <v>35.200000000000003</v>
      </c>
      <c r="E86" s="47">
        <v>13.97</v>
      </c>
      <c r="F86" s="47">
        <v>17.45</v>
      </c>
    </row>
    <row r="87" spans="1:7" s="2" customFormat="1" ht="13.8" x14ac:dyDescent="0.3">
      <c r="A87" s="101" t="s">
        <v>138</v>
      </c>
      <c r="B87" s="47">
        <v>29.5</v>
      </c>
      <c r="C87" s="47">
        <v>55.9</v>
      </c>
      <c r="D87" s="47" t="s">
        <v>933</v>
      </c>
      <c r="E87" s="47" t="s">
        <v>934</v>
      </c>
      <c r="F87" s="47" t="s">
        <v>935</v>
      </c>
    </row>
    <row r="88" spans="1:7" s="2" customFormat="1" ht="13.8" x14ac:dyDescent="0.3">
      <c r="A88" s="101" t="s">
        <v>137</v>
      </c>
      <c r="B88" s="47" t="s">
        <v>936</v>
      </c>
      <c r="C88" s="47" t="s">
        <v>937</v>
      </c>
      <c r="D88" s="47" t="s">
        <v>938</v>
      </c>
      <c r="E88" s="47" t="s">
        <v>939</v>
      </c>
      <c r="F88" s="47" t="s">
        <v>940</v>
      </c>
    </row>
    <row r="89" spans="1:7" s="2" customFormat="1" ht="13.8" x14ac:dyDescent="0.3">
      <c r="A89" s="101" t="s">
        <v>136</v>
      </c>
      <c r="B89" s="47" t="s">
        <v>941</v>
      </c>
      <c r="C89" s="47" t="s">
        <v>942</v>
      </c>
      <c r="D89" s="47" t="s">
        <v>943</v>
      </c>
      <c r="E89" s="47" t="s">
        <v>944</v>
      </c>
      <c r="F89" s="47" t="s">
        <v>945</v>
      </c>
    </row>
    <row r="90" spans="1:7" s="2" customFormat="1" ht="13.8" x14ac:dyDescent="0.3">
      <c r="A90" s="101" t="s">
        <v>135</v>
      </c>
      <c r="B90" s="47" t="s">
        <v>946</v>
      </c>
      <c r="C90" s="47" t="s">
        <v>947</v>
      </c>
      <c r="D90" s="47" t="s">
        <v>948</v>
      </c>
      <c r="E90" s="47" t="s">
        <v>949</v>
      </c>
      <c r="F90" s="47" t="s">
        <v>950</v>
      </c>
    </row>
    <row r="91" spans="1:7" s="2" customFormat="1" ht="26.4" x14ac:dyDescent="0.3">
      <c r="A91" s="102" t="s">
        <v>981</v>
      </c>
      <c r="B91" s="47" t="s">
        <v>5</v>
      </c>
      <c r="C91" s="47" t="s">
        <v>5</v>
      </c>
      <c r="D91" s="47">
        <v>12</v>
      </c>
      <c r="E91" s="47">
        <v>18.600000000000001</v>
      </c>
      <c r="F91" s="47">
        <v>23.15</v>
      </c>
    </row>
    <row r="92" spans="1:7" s="2" customFormat="1" ht="13.8" x14ac:dyDescent="0.3">
      <c r="A92" s="102" t="s">
        <v>153</v>
      </c>
      <c r="B92" s="47">
        <v>20378.73</v>
      </c>
      <c r="C92" s="47">
        <v>18128.87</v>
      </c>
      <c r="D92" s="47">
        <v>36749.919999999998</v>
      </c>
      <c r="E92" s="47">
        <v>76.186000000000007</v>
      </c>
      <c r="F92" s="47">
        <v>17.649999999999999</v>
      </c>
    </row>
    <row r="93" spans="1:7" s="2" customFormat="1" ht="26.4" x14ac:dyDescent="0.3">
      <c r="A93" s="102" t="s">
        <v>152</v>
      </c>
      <c r="B93" s="47">
        <v>0</v>
      </c>
      <c r="C93" s="47">
        <v>0</v>
      </c>
      <c r="D93" s="47">
        <v>0</v>
      </c>
      <c r="E93" s="47">
        <v>0</v>
      </c>
      <c r="F93" s="47">
        <v>0</v>
      </c>
    </row>
    <row r="94" spans="1:7" s="2" customFormat="1" ht="26.4" x14ac:dyDescent="0.3">
      <c r="A94" s="102" t="s">
        <v>150</v>
      </c>
      <c r="B94" s="47">
        <v>2497.0699999999997</v>
      </c>
      <c r="C94" s="47">
        <v>1260.78</v>
      </c>
      <c r="D94" s="47">
        <v>5004.75</v>
      </c>
      <c r="E94" s="47">
        <v>3907.6309999999999</v>
      </c>
      <c r="F94" s="47">
        <v>4606.71</v>
      </c>
    </row>
    <row r="95" spans="1:7" s="2" customFormat="1" ht="13.8" x14ac:dyDescent="0.3">
      <c r="A95" s="102" t="s">
        <v>149</v>
      </c>
      <c r="B95" s="47">
        <v>240</v>
      </c>
      <c r="C95" s="47">
        <v>263.2</v>
      </c>
      <c r="D95" s="47">
        <v>1795.9</v>
      </c>
      <c r="E95" s="47">
        <v>2248</v>
      </c>
      <c r="F95" s="47">
        <v>1440.3820000000001</v>
      </c>
    </row>
    <row r="96" spans="1:7" s="2" customFormat="1" ht="26.4" x14ac:dyDescent="0.3">
      <c r="A96" s="102" t="s">
        <v>148</v>
      </c>
      <c r="B96" s="47">
        <v>18402.72</v>
      </c>
      <c r="C96" s="47">
        <v>25788.26</v>
      </c>
      <c r="D96" s="47">
        <v>93527.37</v>
      </c>
      <c r="E96" s="47">
        <v>93197.418300000005</v>
      </c>
      <c r="F96" s="47">
        <v>62953.906999999999</v>
      </c>
    </row>
    <row r="97" spans="1:10" s="2" customFormat="1" x14ac:dyDescent="0.3">
      <c r="A97" s="102" t="s">
        <v>151</v>
      </c>
      <c r="B97" s="47">
        <v>768.71</v>
      </c>
      <c r="C97" s="47">
        <v>409.62</v>
      </c>
      <c r="D97" s="47">
        <v>12981.15</v>
      </c>
      <c r="E97" s="47">
        <v>23915.155999999999</v>
      </c>
      <c r="F97" s="47">
        <v>38863.574999999997</v>
      </c>
      <c r="H97" s="3"/>
      <c r="I97" s="3"/>
    </row>
    <row r="98" spans="1:10" s="2" customFormat="1" ht="26.4" x14ac:dyDescent="0.3">
      <c r="A98" s="102" t="s">
        <v>147</v>
      </c>
      <c r="B98" s="47">
        <v>10444.129999999999</v>
      </c>
      <c r="C98" s="47">
        <v>7864.8</v>
      </c>
      <c r="D98" s="47">
        <v>9330.92</v>
      </c>
      <c r="E98" s="47">
        <v>11869.8424</v>
      </c>
      <c r="F98" s="47">
        <v>12202.3307</v>
      </c>
      <c r="H98" s="3"/>
      <c r="I98" s="3"/>
    </row>
    <row r="99" spans="1:10" s="2" customFormat="1" ht="26.4" x14ac:dyDescent="0.3">
      <c r="A99" s="102" t="s">
        <v>146</v>
      </c>
      <c r="B99" s="47">
        <v>19918.849999999999</v>
      </c>
      <c r="C99" s="47">
        <v>9637.18</v>
      </c>
      <c r="D99" s="47">
        <v>8908.0400000000009</v>
      </c>
      <c r="E99" s="47">
        <v>10217.653</v>
      </c>
      <c r="F99" s="47">
        <v>18493.567999999999</v>
      </c>
      <c r="H99" s="3"/>
      <c r="I99" s="3"/>
    </row>
    <row r="100" spans="1:10" s="2" customFormat="1" ht="26.4" x14ac:dyDescent="0.3">
      <c r="A100" s="102" t="s">
        <v>145</v>
      </c>
      <c r="B100" s="47">
        <v>316.66000000000003</v>
      </c>
      <c r="C100" s="47">
        <v>188.41</v>
      </c>
      <c r="D100" s="47">
        <v>58318.979999999996</v>
      </c>
      <c r="E100" s="47">
        <v>26052.996999999999</v>
      </c>
      <c r="F100" s="47">
        <v>71890.39</v>
      </c>
    </row>
    <row r="101" spans="1:10" s="2" customFormat="1" ht="26.4" x14ac:dyDescent="0.3">
      <c r="A101" s="102" t="s">
        <v>144</v>
      </c>
      <c r="B101" s="47">
        <v>1296</v>
      </c>
      <c r="C101" s="47">
        <v>621.02</v>
      </c>
      <c r="D101" s="47">
        <v>4062.33</v>
      </c>
      <c r="E101" s="47">
        <v>2344.433</v>
      </c>
      <c r="F101" s="47">
        <v>1899.61</v>
      </c>
    </row>
    <row r="102" spans="1:10" s="2" customFormat="1" x14ac:dyDescent="0.3">
      <c r="A102" s="102" t="s">
        <v>143</v>
      </c>
      <c r="B102" s="47">
        <v>20419.32</v>
      </c>
      <c r="C102" s="47">
        <v>18119.5</v>
      </c>
      <c r="D102" s="47">
        <v>294262.78999999998</v>
      </c>
      <c r="E102" s="47">
        <v>90.273399999999995</v>
      </c>
      <c r="F102" s="47">
        <v>119.08799999999999</v>
      </c>
      <c r="G102" s="3"/>
    </row>
    <row r="103" spans="1:10" s="2" customFormat="1" x14ac:dyDescent="0.3">
      <c r="A103" s="102" t="s">
        <v>142</v>
      </c>
      <c r="B103" s="47" t="s">
        <v>5</v>
      </c>
      <c r="C103" s="47">
        <v>1.3</v>
      </c>
      <c r="D103" s="47">
        <v>5.95</v>
      </c>
      <c r="E103" s="47">
        <v>3.39</v>
      </c>
      <c r="F103" s="47">
        <v>4.17</v>
      </c>
      <c r="G103" s="3"/>
    </row>
    <row r="104" spans="1:10" s="2" customFormat="1" ht="39.6" x14ac:dyDescent="0.3">
      <c r="A104" s="102" t="s">
        <v>141</v>
      </c>
      <c r="B104" s="47" t="s">
        <v>5</v>
      </c>
      <c r="C104" s="47" t="s">
        <v>5</v>
      </c>
      <c r="D104" s="98">
        <v>39</v>
      </c>
      <c r="E104" s="98">
        <v>55</v>
      </c>
      <c r="F104" s="98">
        <v>30</v>
      </c>
      <c r="G104" s="3"/>
    </row>
    <row r="105" spans="1:10" s="2" customFormat="1" ht="26.4" x14ac:dyDescent="0.3">
      <c r="A105" s="102" t="s">
        <v>140</v>
      </c>
      <c r="B105" s="47" t="s">
        <v>5</v>
      </c>
      <c r="C105" s="47" t="s">
        <v>5</v>
      </c>
      <c r="D105" s="47">
        <v>8.32</v>
      </c>
      <c r="E105" s="47">
        <v>3.6</v>
      </c>
      <c r="F105" s="47">
        <v>9.6</v>
      </c>
    </row>
    <row r="106" spans="1:10" s="2" customFormat="1" ht="13.8" x14ac:dyDescent="0.3">
      <c r="A106" s="101" t="s">
        <v>139</v>
      </c>
      <c r="B106" s="47" t="s">
        <v>5</v>
      </c>
      <c r="C106" s="47" t="s">
        <v>5</v>
      </c>
      <c r="D106" s="47">
        <v>0</v>
      </c>
      <c r="E106" s="47">
        <v>0</v>
      </c>
      <c r="F106" s="47">
        <v>0</v>
      </c>
      <c r="H106" s="12"/>
      <c r="I106" s="12"/>
    </row>
    <row r="107" spans="1:10" s="2" customFormat="1" ht="15" customHeight="1" x14ac:dyDescent="0.3">
      <c r="A107" s="101" t="s">
        <v>138</v>
      </c>
      <c r="B107" s="47" t="s">
        <v>5</v>
      </c>
      <c r="C107" s="47" t="s">
        <v>5</v>
      </c>
      <c r="D107" s="47">
        <v>0</v>
      </c>
      <c r="E107" s="47">
        <v>0</v>
      </c>
      <c r="F107" s="47">
        <v>0</v>
      </c>
      <c r="H107" s="3"/>
      <c r="I107" s="3"/>
      <c r="J107" s="3"/>
    </row>
    <row r="108" spans="1:10" s="2" customFormat="1" x14ac:dyDescent="0.3">
      <c r="A108" s="101" t="s">
        <v>137</v>
      </c>
      <c r="B108" s="47" t="s">
        <v>5</v>
      </c>
      <c r="C108" s="47" t="s">
        <v>5</v>
      </c>
      <c r="D108" s="47">
        <v>0.32</v>
      </c>
      <c r="E108" s="47">
        <v>0.28000000000000003</v>
      </c>
      <c r="F108" s="47">
        <v>0.23</v>
      </c>
      <c r="H108" s="3"/>
      <c r="I108" s="3"/>
    </row>
    <row r="109" spans="1:10" s="2" customFormat="1" x14ac:dyDescent="0.3">
      <c r="A109" s="101" t="s">
        <v>136</v>
      </c>
      <c r="B109" s="47" t="s">
        <v>5</v>
      </c>
      <c r="C109" s="47" t="s">
        <v>5</v>
      </c>
      <c r="D109" s="47">
        <v>5.37</v>
      </c>
      <c r="E109" s="47">
        <v>3.31</v>
      </c>
      <c r="F109" s="47">
        <v>7.89</v>
      </c>
      <c r="H109" s="3"/>
      <c r="I109" s="3"/>
    </row>
    <row r="110" spans="1:10" x14ac:dyDescent="0.3">
      <c r="A110" s="101" t="s">
        <v>135</v>
      </c>
      <c r="B110" s="47" t="s">
        <v>5</v>
      </c>
      <c r="C110" s="47" t="s">
        <v>5</v>
      </c>
      <c r="D110" s="47">
        <v>1.72</v>
      </c>
      <c r="E110" s="47">
        <v>7.0000000000000001E-3</v>
      </c>
      <c r="F110" s="47">
        <v>1.49</v>
      </c>
      <c r="G110" s="2"/>
    </row>
    <row r="111" spans="1:10" s="95" customFormat="1" ht="30.6" customHeight="1" x14ac:dyDescent="0.3">
      <c r="A111" s="100"/>
      <c r="B111" s="100"/>
      <c r="C111" s="100"/>
      <c r="D111" s="100"/>
      <c r="E111" s="100"/>
      <c r="F111" s="100"/>
      <c r="G111" s="12"/>
    </row>
    <row r="112" spans="1:10" s="95" customFormat="1" ht="25.2" customHeight="1" x14ac:dyDescent="0.3">
      <c r="A112" s="549" t="s">
        <v>134</v>
      </c>
      <c r="B112" s="549"/>
      <c r="C112" s="549"/>
      <c r="D112" s="549"/>
      <c r="E112" s="549"/>
      <c r="F112" s="549"/>
      <c r="G112" s="3"/>
    </row>
    <row r="113" spans="1:7" s="95" customFormat="1" ht="19.95" customHeight="1" x14ac:dyDescent="0.3">
      <c r="A113" s="54"/>
      <c r="B113" s="53">
        <v>2020</v>
      </c>
      <c r="C113" s="15">
        <v>2021</v>
      </c>
      <c r="D113" s="52">
        <v>2022</v>
      </c>
      <c r="E113" s="52">
        <v>2023</v>
      </c>
      <c r="F113" s="52">
        <v>2024</v>
      </c>
      <c r="G113" s="3"/>
    </row>
    <row r="114" spans="1:7" s="95" customFormat="1" ht="15" x14ac:dyDescent="0.3">
      <c r="A114" s="146" t="s">
        <v>1533</v>
      </c>
      <c r="B114" s="43" t="s">
        <v>5</v>
      </c>
      <c r="C114" s="43" t="s">
        <v>5</v>
      </c>
      <c r="D114" s="43">
        <v>276.53480000000002</v>
      </c>
      <c r="E114" s="43">
        <v>4.59</v>
      </c>
      <c r="F114" s="43">
        <v>1.03</v>
      </c>
      <c r="G114" s="3"/>
    </row>
    <row r="115" spans="1:7" s="95" customFormat="1" ht="26.4" x14ac:dyDescent="0.3">
      <c r="A115" s="146" t="s">
        <v>133</v>
      </c>
      <c r="B115" s="43">
        <v>99</v>
      </c>
      <c r="C115" s="43">
        <v>17.418099999999999</v>
      </c>
      <c r="D115" s="43">
        <v>276.53480000000002</v>
      </c>
      <c r="E115" s="43">
        <v>4.59</v>
      </c>
      <c r="F115" s="43">
        <v>1.03</v>
      </c>
      <c r="G115" s="3"/>
    </row>
    <row r="116" spans="1:7" s="95" customFormat="1" ht="26.4" x14ac:dyDescent="0.3">
      <c r="A116" s="22" t="s">
        <v>132</v>
      </c>
      <c r="B116" s="43" t="s">
        <v>5</v>
      </c>
      <c r="C116" s="43">
        <v>48.31</v>
      </c>
      <c r="D116" s="43">
        <v>77.78</v>
      </c>
      <c r="E116" s="20">
        <v>12.19</v>
      </c>
      <c r="F116" s="20">
        <v>58.98</v>
      </c>
      <c r="G116" s="3"/>
    </row>
    <row r="117" spans="1:7" s="95" customFormat="1" ht="26.4" x14ac:dyDescent="0.3">
      <c r="A117" s="97" t="s">
        <v>131</v>
      </c>
      <c r="B117" s="43" t="s">
        <v>5</v>
      </c>
      <c r="C117" s="43">
        <v>3.1</v>
      </c>
      <c r="D117" s="43">
        <v>272.3</v>
      </c>
      <c r="E117" s="43">
        <v>697.99</v>
      </c>
      <c r="F117" s="111">
        <v>575</v>
      </c>
    </row>
    <row r="118" spans="1:7" ht="26.4" x14ac:dyDescent="0.3">
      <c r="A118" s="97" t="s">
        <v>1509</v>
      </c>
      <c r="B118" s="43" t="s">
        <v>5</v>
      </c>
      <c r="C118" s="98">
        <v>10170</v>
      </c>
      <c r="D118" s="98">
        <v>1041880</v>
      </c>
      <c r="E118" s="98">
        <v>2001171</v>
      </c>
      <c r="F118" s="98">
        <v>2216847</v>
      </c>
      <c r="G118" s="95"/>
    </row>
    <row r="119" spans="1:7" ht="15" x14ac:dyDescent="0.3">
      <c r="A119" s="487" t="s">
        <v>1510</v>
      </c>
      <c r="B119" s="43" t="s">
        <v>5</v>
      </c>
      <c r="C119" s="98">
        <v>10020</v>
      </c>
      <c r="D119" s="98">
        <v>1041880</v>
      </c>
      <c r="E119" s="98">
        <v>2001171</v>
      </c>
      <c r="F119" s="98">
        <v>2206062</v>
      </c>
      <c r="G119" s="95"/>
    </row>
    <row r="120" spans="1:7" ht="15" x14ac:dyDescent="0.3">
      <c r="A120" s="487" t="s">
        <v>1511</v>
      </c>
      <c r="B120" s="43" t="s">
        <v>5</v>
      </c>
      <c r="C120" s="98">
        <v>150</v>
      </c>
      <c r="D120" s="98" t="s">
        <v>55</v>
      </c>
      <c r="E120" s="98" t="s">
        <v>55</v>
      </c>
      <c r="F120" s="98">
        <v>9619</v>
      </c>
      <c r="G120" s="95"/>
    </row>
    <row r="121" spans="1:7" ht="15" x14ac:dyDescent="0.3">
      <c r="A121" s="487" t="s">
        <v>1512</v>
      </c>
      <c r="B121" s="43" t="s">
        <v>5</v>
      </c>
      <c r="C121" s="43" t="s">
        <v>5</v>
      </c>
      <c r="D121" s="43" t="s">
        <v>5</v>
      </c>
      <c r="E121" s="43" t="s">
        <v>5</v>
      </c>
      <c r="F121" s="98" t="s">
        <v>1005</v>
      </c>
      <c r="G121" s="95"/>
    </row>
    <row r="122" spans="1:7" ht="15" x14ac:dyDescent="0.3">
      <c r="A122" s="487" t="s">
        <v>1513</v>
      </c>
      <c r="B122" s="43" t="s">
        <v>5</v>
      </c>
      <c r="C122" s="98" t="s">
        <v>55</v>
      </c>
      <c r="D122" s="98" t="s">
        <v>55</v>
      </c>
      <c r="E122" s="98" t="s">
        <v>55</v>
      </c>
      <c r="F122" s="98">
        <v>23700</v>
      </c>
      <c r="G122" s="95"/>
    </row>
    <row r="123" spans="1:7" ht="39.6" x14ac:dyDescent="0.3">
      <c r="A123" s="22" t="s">
        <v>1507</v>
      </c>
      <c r="B123" s="269" t="s">
        <v>5</v>
      </c>
      <c r="C123" s="269" t="s">
        <v>5</v>
      </c>
      <c r="D123" s="371">
        <v>68</v>
      </c>
      <c r="E123" s="371">
        <v>157.80000000000001</v>
      </c>
      <c r="F123" s="371">
        <v>327.83450000000005</v>
      </c>
    </row>
    <row r="124" spans="1:7" x14ac:dyDescent="0.3">
      <c r="A124" s="59" t="s">
        <v>1508</v>
      </c>
      <c r="B124" s="269" t="s">
        <v>5</v>
      </c>
      <c r="C124" s="269" t="s">
        <v>5</v>
      </c>
      <c r="D124" s="372">
        <v>5.3331530000000003</v>
      </c>
      <c r="E124" s="372">
        <v>6.3673999999999999</v>
      </c>
      <c r="F124" s="38">
        <v>77.764499999999998</v>
      </c>
    </row>
    <row r="125" spans="1:7" x14ac:dyDescent="0.3">
      <c r="A125" s="59" t="s">
        <v>836</v>
      </c>
      <c r="B125" s="269" t="s">
        <v>5</v>
      </c>
      <c r="C125" s="269" t="s">
        <v>5</v>
      </c>
      <c r="D125" s="38" t="s">
        <v>5</v>
      </c>
      <c r="E125" s="38" t="s">
        <v>5</v>
      </c>
      <c r="F125" s="38">
        <v>232.97</v>
      </c>
    </row>
    <row r="126" spans="1:7" ht="26.4" x14ac:dyDescent="0.3">
      <c r="A126" s="59" t="s">
        <v>837</v>
      </c>
      <c r="B126" s="269" t="s">
        <v>5</v>
      </c>
      <c r="C126" s="269" t="s">
        <v>5</v>
      </c>
      <c r="D126" s="372">
        <v>4.5623699999999996</v>
      </c>
      <c r="E126" s="372">
        <v>22.488236000000001</v>
      </c>
      <c r="F126" s="38">
        <v>17.100000000000001</v>
      </c>
    </row>
    <row r="128" spans="1:7" ht="28.5" customHeight="1" x14ac:dyDescent="0.3">
      <c r="A128" s="534" t="s">
        <v>1472</v>
      </c>
      <c r="B128" s="534"/>
      <c r="C128" s="534"/>
      <c r="D128" s="534"/>
      <c r="E128" s="534"/>
      <c r="F128" s="534"/>
    </row>
  </sheetData>
  <mergeCells count="9">
    <mergeCell ref="A2:G6"/>
    <mergeCell ref="A128:F128"/>
    <mergeCell ref="A62:F62"/>
    <mergeCell ref="A83:F83"/>
    <mergeCell ref="A112:F112"/>
    <mergeCell ref="A10:F10"/>
    <mergeCell ref="A33:F33"/>
    <mergeCell ref="A38:F38"/>
    <mergeCell ref="A49:F49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AC2C1"/>
  </sheetPr>
  <dimension ref="A1:B52"/>
  <sheetViews>
    <sheetView showGridLines="0" topLeftCell="A35" zoomScale="80" zoomScaleNormal="80" workbookViewId="0">
      <selection activeCell="B41" sqref="B41"/>
    </sheetView>
  </sheetViews>
  <sheetFormatPr defaultColWidth="8.6640625" defaultRowHeight="14.4" x14ac:dyDescent="0.3"/>
  <cols>
    <col min="1" max="1" width="81.44140625" customWidth="1"/>
    <col min="2" max="2" width="43.109375" customWidth="1"/>
  </cols>
  <sheetData>
    <row r="1" spans="1:2" x14ac:dyDescent="0.3">
      <c r="A1" s="73"/>
      <c r="B1" s="12"/>
    </row>
    <row r="2" spans="1:2" x14ac:dyDescent="0.3">
      <c r="A2" s="531" t="s">
        <v>120</v>
      </c>
      <c r="B2" s="531"/>
    </row>
    <row r="3" spans="1:2" x14ac:dyDescent="0.3">
      <c r="A3" s="531"/>
      <c r="B3" s="531"/>
    </row>
    <row r="4" spans="1:2" x14ac:dyDescent="0.3">
      <c r="A4" s="531"/>
      <c r="B4" s="531"/>
    </row>
    <row r="5" spans="1:2" x14ac:dyDescent="0.3">
      <c r="A5" s="531"/>
      <c r="B5" s="531"/>
    </row>
    <row r="6" spans="1:2" x14ac:dyDescent="0.3">
      <c r="A6" s="532"/>
      <c r="B6" s="532"/>
    </row>
    <row r="8" spans="1:2" x14ac:dyDescent="0.3">
      <c r="A8" s="76" t="s">
        <v>94</v>
      </c>
      <c r="B8" s="12"/>
    </row>
    <row r="9" spans="1:2" x14ac:dyDescent="0.3">
      <c r="A9" s="75" t="s">
        <v>35</v>
      </c>
      <c r="B9" s="13" t="s">
        <v>1483</v>
      </c>
    </row>
    <row r="10" spans="1:2" x14ac:dyDescent="0.3">
      <c r="A10" s="72" t="s">
        <v>300</v>
      </c>
      <c r="B10" s="474" t="s">
        <v>1484</v>
      </c>
    </row>
    <row r="11" spans="1:2" x14ac:dyDescent="0.3">
      <c r="A11" s="72" t="s">
        <v>93</v>
      </c>
      <c r="B11" s="474" t="s">
        <v>1484</v>
      </c>
    </row>
    <row r="12" spans="1:2" x14ac:dyDescent="0.3">
      <c r="A12" s="72" t="s">
        <v>92</v>
      </c>
      <c r="B12" s="474" t="s">
        <v>1484</v>
      </c>
    </row>
    <row r="13" spans="1:2" x14ac:dyDescent="0.3">
      <c r="A13" s="72" t="s">
        <v>91</v>
      </c>
      <c r="B13" s="474" t="s">
        <v>1484</v>
      </c>
    </row>
    <row r="14" spans="1:2" x14ac:dyDescent="0.3">
      <c r="A14" s="72" t="s">
        <v>290</v>
      </c>
      <c r="B14" s="474" t="s">
        <v>1484</v>
      </c>
    </row>
    <row r="15" spans="1:2" x14ac:dyDescent="0.3">
      <c r="A15" s="72" t="s">
        <v>287</v>
      </c>
      <c r="B15" s="474" t="s">
        <v>1484</v>
      </c>
    </row>
    <row r="16" spans="1:2" x14ac:dyDescent="0.3">
      <c r="A16" s="72" t="s">
        <v>90</v>
      </c>
      <c r="B16" s="474" t="s">
        <v>1484</v>
      </c>
    </row>
    <row r="17" spans="1:2" x14ac:dyDescent="0.3">
      <c r="A17" s="72" t="s">
        <v>89</v>
      </c>
      <c r="B17" s="474" t="s">
        <v>1484</v>
      </c>
    </row>
    <row r="18" spans="1:2" x14ac:dyDescent="0.3">
      <c r="A18" s="72" t="s">
        <v>88</v>
      </c>
      <c r="B18" s="474" t="s">
        <v>1484</v>
      </c>
    </row>
    <row r="19" spans="1:2" x14ac:dyDescent="0.3">
      <c r="A19" s="72" t="s">
        <v>87</v>
      </c>
      <c r="B19" s="474" t="s">
        <v>1484</v>
      </c>
    </row>
    <row r="20" spans="1:2" x14ac:dyDescent="0.3">
      <c r="A20" s="72" t="s">
        <v>1460</v>
      </c>
      <c r="B20" s="474" t="s">
        <v>1484</v>
      </c>
    </row>
    <row r="21" spans="1:2" x14ac:dyDescent="0.3">
      <c r="A21" s="72" t="s">
        <v>1453</v>
      </c>
      <c r="B21" s="474" t="s">
        <v>1484</v>
      </c>
    </row>
    <row r="22" spans="1:2" x14ac:dyDescent="0.3">
      <c r="A22" s="72" t="s">
        <v>86</v>
      </c>
      <c r="B22" s="474" t="s">
        <v>1484</v>
      </c>
    </row>
    <row r="23" spans="1:2" ht="27" customHeight="1" x14ac:dyDescent="0.3">
      <c r="A23" s="72" t="s">
        <v>1454</v>
      </c>
      <c r="B23" s="474" t="s">
        <v>1484</v>
      </c>
    </row>
    <row r="24" spans="1:2" x14ac:dyDescent="0.3">
      <c r="A24" s="72" t="s">
        <v>977</v>
      </c>
      <c r="B24" s="474" t="s">
        <v>1484</v>
      </c>
    </row>
    <row r="25" spans="1:2" x14ac:dyDescent="0.3">
      <c r="A25" s="72" t="s">
        <v>244</v>
      </c>
      <c r="B25" s="474" t="s">
        <v>1484</v>
      </c>
    </row>
    <row r="26" spans="1:2" x14ac:dyDescent="0.3">
      <c r="A26" s="72" t="s">
        <v>238</v>
      </c>
      <c r="B26" s="474" t="s">
        <v>1484</v>
      </c>
    </row>
    <row r="27" spans="1:2" x14ac:dyDescent="0.3">
      <c r="A27" s="72" t="s">
        <v>84</v>
      </c>
      <c r="B27" s="474" t="s">
        <v>1484</v>
      </c>
    </row>
    <row r="28" spans="1:2" x14ac:dyDescent="0.3">
      <c r="A28" s="72" t="s">
        <v>83</v>
      </c>
      <c r="B28" s="474" t="s">
        <v>1484</v>
      </c>
    </row>
    <row r="29" spans="1:2" x14ac:dyDescent="0.3">
      <c r="A29" s="72" t="s">
        <v>978</v>
      </c>
      <c r="B29" s="474" t="s">
        <v>1484</v>
      </c>
    </row>
    <row r="30" spans="1:2" x14ac:dyDescent="0.3">
      <c r="A30" s="72" t="s">
        <v>85</v>
      </c>
      <c r="B30" s="474" t="s">
        <v>1484</v>
      </c>
    </row>
    <row r="31" spans="1:2" x14ac:dyDescent="0.3">
      <c r="A31" s="72" t="s">
        <v>1455</v>
      </c>
      <c r="B31" s="474" t="s">
        <v>1484</v>
      </c>
    </row>
    <row r="32" spans="1:2" x14ac:dyDescent="0.3">
      <c r="A32" s="73"/>
      <c r="B32" s="79"/>
    </row>
    <row r="33" spans="1:2" x14ac:dyDescent="0.3">
      <c r="A33" s="76" t="s">
        <v>82</v>
      </c>
      <c r="B33" s="12"/>
    </row>
    <row r="34" spans="1:2" x14ac:dyDescent="0.3">
      <c r="A34" s="75" t="s">
        <v>35</v>
      </c>
      <c r="B34" s="13" t="s">
        <v>1483</v>
      </c>
    </row>
    <row r="35" spans="1:2" x14ac:dyDescent="0.3">
      <c r="A35" s="72" t="s">
        <v>81</v>
      </c>
      <c r="B35" s="475" t="s">
        <v>1485</v>
      </c>
    </row>
    <row r="36" spans="1:2" ht="14.7" customHeight="1" x14ac:dyDescent="0.3">
      <c r="A36" s="72" t="s">
        <v>1456</v>
      </c>
      <c r="B36" s="475" t="s">
        <v>1485</v>
      </c>
    </row>
    <row r="37" spans="1:2" x14ac:dyDescent="0.3">
      <c r="A37" s="72" t="s">
        <v>1457</v>
      </c>
      <c r="B37" s="475" t="s">
        <v>1485</v>
      </c>
    </row>
    <row r="38" spans="1:2" x14ac:dyDescent="0.3">
      <c r="A38" s="72" t="s">
        <v>1458</v>
      </c>
      <c r="B38" s="475" t="s">
        <v>1485</v>
      </c>
    </row>
    <row r="39" spans="1:2" x14ac:dyDescent="0.3">
      <c r="A39" s="72" t="s">
        <v>79</v>
      </c>
      <c r="B39" s="475" t="s">
        <v>1485</v>
      </c>
    </row>
    <row r="40" spans="1:2" x14ac:dyDescent="0.3">
      <c r="A40" s="72" t="s">
        <v>78</v>
      </c>
      <c r="B40" s="475" t="s">
        <v>1485</v>
      </c>
    </row>
    <row r="41" spans="1:2" x14ac:dyDescent="0.3">
      <c r="A41" s="72" t="s">
        <v>77</v>
      </c>
      <c r="B41" s="475" t="s">
        <v>1485</v>
      </c>
    </row>
    <row r="42" spans="1:2" x14ac:dyDescent="0.3">
      <c r="A42" s="72" t="s">
        <v>76</v>
      </c>
      <c r="B42" s="475" t="s">
        <v>1485</v>
      </c>
    </row>
    <row r="43" spans="1:2" x14ac:dyDescent="0.3">
      <c r="A43" s="72" t="s">
        <v>75</v>
      </c>
      <c r="B43" s="475" t="s">
        <v>1485</v>
      </c>
    </row>
    <row r="44" spans="1:2" x14ac:dyDescent="0.3">
      <c r="A44" s="72" t="s">
        <v>322</v>
      </c>
      <c r="B44" s="475" t="s">
        <v>1485</v>
      </c>
    </row>
    <row r="45" spans="1:2" x14ac:dyDescent="0.3">
      <c r="A45" s="72" t="s">
        <v>851</v>
      </c>
      <c r="B45" s="475" t="s">
        <v>1485</v>
      </c>
    </row>
    <row r="46" spans="1:2" x14ac:dyDescent="0.3">
      <c r="A46" s="72" t="s">
        <v>852</v>
      </c>
      <c r="B46" s="475" t="s">
        <v>1485</v>
      </c>
    </row>
    <row r="47" spans="1:2" x14ac:dyDescent="0.3">
      <c r="A47" s="72" t="s">
        <v>854</v>
      </c>
      <c r="B47" s="475" t="s">
        <v>1485</v>
      </c>
    </row>
    <row r="48" spans="1:2" x14ac:dyDescent="0.3">
      <c r="A48" s="72" t="s">
        <v>309</v>
      </c>
      <c r="B48" s="475" t="s">
        <v>1485</v>
      </c>
    </row>
    <row r="49" spans="1:2" x14ac:dyDescent="0.3">
      <c r="A49" s="73"/>
      <c r="B49" s="12"/>
    </row>
    <row r="50" spans="1:2" x14ac:dyDescent="0.3">
      <c r="A50" s="76" t="s">
        <v>74</v>
      </c>
      <c r="B50" s="12"/>
    </row>
    <row r="51" spans="1:2" x14ac:dyDescent="0.3">
      <c r="A51" s="75" t="s">
        <v>35</v>
      </c>
      <c r="B51" s="13" t="s">
        <v>1483</v>
      </c>
    </row>
    <row r="52" spans="1:2" x14ac:dyDescent="0.3">
      <c r="A52" s="72" t="s">
        <v>73</v>
      </c>
      <c r="B52" s="77" t="s">
        <v>1486</v>
      </c>
    </row>
  </sheetData>
  <mergeCells count="1">
    <mergeCell ref="A2:B6"/>
  </mergeCells>
  <hyperlinks>
    <hyperlink ref="B10" location="Персонал!A11" display="Персонал"/>
    <hyperlink ref="B11:B31" location="Персонал!A11" display="Персонал"/>
    <hyperlink ref="B11" location="Персонал!A17" display="Персонал"/>
    <hyperlink ref="B12" location="Персонал!A24" display="Персонал"/>
    <hyperlink ref="B13" location="Персонал!A29" display="Персонал"/>
    <hyperlink ref="B14" location="Персонал!A41" display="Персонал"/>
    <hyperlink ref="B15" location="Персонал!A46" display="Персонал"/>
    <hyperlink ref="B16" location="Персонал!A51" display="Персонал"/>
    <hyperlink ref="B17" location="Персонал!A66" display="Персонал"/>
    <hyperlink ref="B18" location="Персонал!A78" display="Персонал"/>
    <hyperlink ref="B19" location="Персонал!A93" display="Персонал"/>
    <hyperlink ref="B20" location="Персонал!A135" display="Персонал"/>
    <hyperlink ref="B21" location="Персонал!A140" display="Персонал"/>
    <hyperlink ref="B22" location="Персонал!A147" display="Персонал"/>
    <hyperlink ref="B23" location="Персонал!A178" display="Персонал"/>
    <hyperlink ref="B24" location="Персонал!A183" display="Персонал"/>
    <hyperlink ref="B25" location="Персонал!A201" display="Персонал"/>
    <hyperlink ref="B26" location="Персонал!A209" display="Персонал"/>
    <hyperlink ref="B27" location="Персонал!A213" display="Персонал"/>
    <hyperlink ref="B28" location="Персонал!A237" display="Персонал"/>
    <hyperlink ref="B29" location="Персонал!A248" display="Персонал"/>
    <hyperlink ref="B30" location="Персонал!A255" display="Персонал"/>
    <hyperlink ref="B31" location="Персонал!A269" display="Персонал"/>
    <hyperlink ref="B35" location="ОТиПБ!A10" display="ОТиПБ"/>
    <hyperlink ref="B36:B47" location="ОТиПБ!A10" display="ОТиПБ"/>
    <hyperlink ref="B48" location="ОТиПБ!A127" display="ОТиПБ"/>
    <hyperlink ref="B36" location="ОТиПБ!A17" display="ОТиПБ"/>
    <hyperlink ref="B37" location="ОТиПБ!A23" display="ОТиПБ"/>
    <hyperlink ref="B38" location="ОТиПБ!A30" display="ОТиПБ"/>
    <hyperlink ref="B39" location="ОТиПБ!A40" display="ОТиПБ"/>
    <hyperlink ref="B40" location="ОТиПБ!A47" display="ОТиПБ"/>
    <hyperlink ref="B41" location="ОТиПБ!A71" display="ОТиПБ"/>
    <hyperlink ref="B42" location="ОТиПБ!A75" display="ОТиПБ"/>
    <hyperlink ref="B43" location="ОТиПБ!A90" display="ОТиПБ"/>
    <hyperlink ref="B44" location="ОТиПБ!A105" display="ОТиПБ"/>
    <hyperlink ref="B45" location="ОТиПБ!A111" display="ОТиПБ"/>
    <hyperlink ref="B46" location="ОТиПБ!A115" display="ОТиПБ"/>
    <hyperlink ref="B47" location="ОТиПБ!A120" display="ОТиПБ"/>
    <hyperlink ref="B52" location="'Местные сообщества'!A10" display="Вклад в развитие местных сообществ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6"/>
  <sheetViews>
    <sheetView showGridLines="0" workbookViewId="0">
      <selection activeCell="D12" sqref="D12:F14"/>
    </sheetView>
  </sheetViews>
  <sheetFormatPr defaultColWidth="14.44140625" defaultRowHeight="15" customHeight="1" x14ac:dyDescent="0.3"/>
  <cols>
    <col min="1" max="1" width="46.109375" style="112" customWidth="1"/>
    <col min="2" max="10" width="17.33203125" style="112" customWidth="1"/>
    <col min="11" max="26" width="9.33203125" style="112" customWidth="1"/>
    <col min="27" max="16384" width="14.44140625" style="112"/>
  </cols>
  <sheetData>
    <row r="1" spans="1:7" s="113" customFormat="1" ht="12.75" customHeight="1" x14ac:dyDescent="0.3">
      <c r="A1" s="124"/>
    </row>
    <row r="2" spans="1:7" s="113" customFormat="1" ht="12.75" customHeight="1" x14ac:dyDescent="0.3">
      <c r="A2" s="533" t="s">
        <v>62</v>
      </c>
      <c r="B2" s="533"/>
      <c r="C2" s="533"/>
      <c r="D2" s="533"/>
      <c r="E2" s="533"/>
      <c r="F2" s="533"/>
    </row>
    <row r="3" spans="1:7" s="113" customFormat="1" ht="12.75" customHeight="1" x14ac:dyDescent="0.3">
      <c r="A3" s="533"/>
      <c r="B3" s="533"/>
      <c r="C3" s="533"/>
      <c r="D3" s="533"/>
      <c r="E3" s="533"/>
      <c r="F3" s="533"/>
    </row>
    <row r="4" spans="1:7" s="113" customFormat="1" ht="12.75" customHeight="1" x14ac:dyDescent="0.3">
      <c r="A4" s="533"/>
      <c r="B4" s="533"/>
      <c r="C4" s="533"/>
      <c r="D4" s="533"/>
      <c r="E4" s="533"/>
      <c r="F4" s="533"/>
    </row>
    <row r="5" spans="1:7" s="113" customFormat="1" ht="12.75" customHeight="1" x14ac:dyDescent="0.3">
      <c r="A5" s="533"/>
      <c r="B5" s="533"/>
      <c r="C5" s="533"/>
      <c r="D5" s="533"/>
      <c r="E5" s="533"/>
      <c r="F5" s="533"/>
    </row>
    <row r="6" spans="1:7" s="113" customFormat="1" ht="12.75" customHeight="1" x14ac:dyDescent="0.3">
      <c r="A6" s="533"/>
      <c r="B6" s="533"/>
      <c r="C6" s="533"/>
      <c r="D6" s="533"/>
      <c r="E6" s="533"/>
      <c r="F6" s="533"/>
      <c r="G6" s="141"/>
    </row>
    <row r="7" spans="1:7" s="113" customFormat="1" ht="12.75" customHeight="1" x14ac:dyDescent="0.3">
      <c r="A7" s="292"/>
      <c r="B7" s="292"/>
      <c r="C7" s="292"/>
      <c r="D7" s="292"/>
      <c r="E7" s="292"/>
      <c r="F7" s="292"/>
      <c r="G7" s="141"/>
    </row>
    <row r="8" spans="1:7" s="113" customFormat="1" ht="12.75" customHeight="1" x14ac:dyDescent="0.3"/>
    <row r="9" spans="1:7" s="113" customFormat="1" ht="12.75" customHeight="1" x14ac:dyDescent="0.3">
      <c r="A9" s="1" t="s">
        <v>94</v>
      </c>
    </row>
    <row r="10" spans="1:7" s="113" customFormat="1" ht="12.75" customHeight="1" x14ac:dyDescent="0.3"/>
    <row r="11" spans="1:7" s="113" customFormat="1" ht="12.75" customHeight="1" x14ac:dyDescent="0.3">
      <c r="A11" s="553" t="s">
        <v>301</v>
      </c>
      <c r="B11" s="553"/>
      <c r="C11" s="553"/>
      <c r="D11" s="553"/>
      <c r="E11" s="553"/>
      <c r="F11" s="553"/>
    </row>
    <row r="12" spans="1:7" s="113" customFormat="1" ht="12.75" customHeight="1" x14ac:dyDescent="0.3">
      <c r="A12" s="122"/>
      <c r="B12" s="121">
        <v>2020</v>
      </c>
      <c r="C12" s="120">
        <v>2021</v>
      </c>
      <c r="D12" s="119">
        <v>2022</v>
      </c>
      <c r="E12" s="119">
        <v>2023</v>
      </c>
      <c r="F12" s="119">
        <v>2024</v>
      </c>
      <c r="G12" s="144"/>
    </row>
    <row r="13" spans="1:7" s="113" customFormat="1" ht="12.75" customHeight="1" x14ac:dyDescent="0.3">
      <c r="A13" s="140" t="s">
        <v>300</v>
      </c>
      <c r="B13" s="266" t="s">
        <v>5</v>
      </c>
      <c r="C13" s="310">
        <v>43540</v>
      </c>
      <c r="D13" s="310">
        <v>38084</v>
      </c>
      <c r="E13" s="310">
        <v>36448</v>
      </c>
      <c r="F13" s="312">
        <v>40521</v>
      </c>
      <c r="G13" s="135"/>
    </row>
    <row r="14" spans="1:7" s="113" customFormat="1" ht="12.75" customHeight="1" x14ac:dyDescent="0.3">
      <c r="A14" s="311" t="s">
        <v>299</v>
      </c>
      <c r="B14" s="263">
        <v>23552</v>
      </c>
      <c r="C14" s="266">
        <v>44357.7</v>
      </c>
      <c r="D14" s="263">
        <v>38396</v>
      </c>
      <c r="E14" s="263">
        <v>34711</v>
      </c>
      <c r="F14" s="373">
        <v>37338</v>
      </c>
      <c r="G14" s="376"/>
    </row>
    <row r="15" spans="1:7" s="113" customFormat="1" ht="12.75" customHeight="1" x14ac:dyDescent="0.3">
      <c r="A15" s="133"/>
      <c r="B15" s="136"/>
      <c r="C15" s="136"/>
      <c r="D15" s="137"/>
      <c r="E15" s="137"/>
      <c r="F15" s="137"/>
      <c r="G15" s="376"/>
    </row>
    <row r="16" spans="1:7" s="113" customFormat="1" ht="12.75" customHeight="1" x14ac:dyDescent="0.3">
      <c r="A16" s="124"/>
      <c r="G16" s="376"/>
    </row>
    <row r="17" spans="1:7" s="113" customFormat="1" ht="12.75" customHeight="1" x14ac:dyDescent="0.3">
      <c r="A17" s="550" t="s">
        <v>298</v>
      </c>
      <c r="B17" s="551"/>
      <c r="C17" s="551"/>
      <c r="D17" s="551"/>
      <c r="E17" s="142"/>
      <c r="F17" s="123"/>
      <c r="G17" s="376"/>
    </row>
    <row r="18" spans="1:7" s="113" customFormat="1" ht="12.75" customHeight="1" x14ac:dyDescent="0.3">
      <c r="A18" s="122"/>
      <c r="B18" s="121">
        <v>2020</v>
      </c>
      <c r="C18" s="120">
        <v>2021</v>
      </c>
      <c r="D18" s="119">
        <v>2022</v>
      </c>
      <c r="E18" s="119">
        <v>2023</v>
      </c>
      <c r="F18" s="143">
        <v>2024</v>
      </c>
    </row>
    <row r="19" spans="1:7" s="113" customFormat="1" ht="12.75" customHeight="1" x14ac:dyDescent="0.3">
      <c r="A19" s="311" t="s">
        <v>274</v>
      </c>
      <c r="B19" s="263">
        <v>11.531893960897442</v>
      </c>
      <c r="C19" s="374">
        <v>14.3</v>
      </c>
      <c r="D19" s="263">
        <v>7</v>
      </c>
      <c r="E19" s="265">
        <v>7</v>
      </c>
      <c r="F19" s="375">
        <v>6.924653767311634</v>
      </c>
    </row>
    <row r="20" spans="1:7" s="113" customFormat="1" ht="12.75" customHeight="1" x14ac:dyDescent="0.3">
      <c r="A20" s="311" t="s">
        <v>56</v>
      </c>
      <c r="B20" s="263">
        <v>15.697834588119697</v>
      </c>
      <c r="C20" s="374">
        <v>21.7</v>
      </c>
      <c r="D20" s="263">
        <v>31</v>
      </c>
      <c r="E20" s="265">
        <v>34</v>
      </c>
      <c r="F20" s="375">
        <v>31.635918204089798</v>
      </c>
    </row>
    <row r="21" spans="1:7" s="113" customFormat="1" ht="12.75" customHeight="1" x14ac:dyDescent="0.3">
      <c r="A21" s="311" t="s">
        <v>273</v>
      </c>
      <c r="B21" s="263">
        <v>27.168731207160331</v>
      </c>
      <c r="C21" s="374">
        <v>36.700000000000003</v>
      </c>
      <c r="D21" s="263">
        <v>44</v>
      </c>
      <c r="E21" s="265">
        <v>45</v>
      </c>
      <c r="F21" s="375">
        <v>38.813059347032649</v>
      </c>
    </row>
    <row r="22" spans="1:7" s="113" customFormat="1" ht="26.4" x14ac:dyDescent="0.3">
      <c r="A22" s="311" t="s">
        <v>272</v>
      </c>
      <c r="B22" s="263">
        <v>45.601540243822534</v>
      </c>
      <c r="C22" s="374">
        <v>27.4</v>
      </c>
      <c r="D22" s="263">
        <v>18</v>
      </c>
      <c r="E22" s="265">
        <v>14</v>
      </c>
      <c r="F22" s="375">
        <v>22.626368681565921</v>
      </c>
    </row>
    <row r="23" spans="1:7" s="113" customFormat="1" ht="12.75" customHeight="1" x14ac:dyDescent="0.3">
      <c r="A23" s="124"/>
    </row>
    <row r="24" spans="1:7" s="113" customFormat="1" ht="12.75" customHeight="1" x14ac:dyDescent="0.3">
      <c r="A24" s="553" t="s">
        <v>297</v>
      </c>
      <c r="B24" s="553"/>
      <c r="C24" s="553"/>
      <c r="D24" s="553"/>
      <c r="E24" s="553"/>
      <c r="F24" s="553"/>
    </row>
    <row r="25" spans="1:7" s="113" customFormat="1" ht="12.75" customHeight="1" x14ac:dyDescent="0.3">
      <c r="A25" s="122"/>
      <c r="B25" s="121">
        <v>2020</v>
      </c>
      <c r="C25" s="120">
        <v>2021</v>
      </c>
      <c r="D25" s="119">
        <v>2022</v>
      </c>
      <c r="E25" s="119">
        <v>2023</v>
      </c>
      <c r="F25" s="119">
        <v>2024</v>
      </c>
      <c r="G25" s="379"/>
    </row>
    <row r="26" spans="1:7" s="113" customFormat="1" ht="12.75" customHeight="1" x14ac:dyDescent="0.3">
      <c r="A26" s="311" t="s">
        <v>296</v>
      </c>
      <c r="B26" s="263">
        <v>68</v>
      </c>
      <c r="C26" s="266">
        <v>67</v>
      </c>
      <c r="D26" s="263">
        <v>69</v>
      </c>
      <c r="E26" s="310">
        <v>71</v>
      </c>
      <c r="F26" s="313">
        <v>70</v>
      </c>
      <c r="G26" s="376"/>
    </row>
    <row r="27" spans="1:7" s="113" customFormat="1" ht="12.75" customHeight="1" x14ac:dyDescent="0.3">
      <c r="A27" s="311" t="s">
        <v>295</v>
      </c>
      <c r="B27" s="263">
        <v>32</v>
      </c>
      <c r="C27" s="266">
        <v>33</v>
      </c>
      <c r="D27" s="263">
        <v>31</v>
      </c>
      <c r="E27" s="310">
        <v>29</v>
      </c>
      <c r="F27" s="313">
        <v>30</v>
      </c>
      <c r="G27" s="376"/>
    </row>
    <row r="28" spans="1:7" s="113" customFormat="1" ht="12.75" customHeight="1" x14ac:dyDescent="0.3">
      <c r="A28" s="124"/>
      <c r="G28" s="376"/>
    </row>
    <row r="29" spans="1:7" s="113" customFormat="1" ht="12.75" customHeight="1" x14ac:dyDescent="0.3">
      <c r="A29" s="554" t="s">
        <v>294</v>
      </c>
      <c r="B29" s="554"/>
      <c r="C29" s="554"/>
      <c r="D29" s="554"/>
      <c r="E29" s="554"/>
      <c r="F29" s="554"/>
      <c r="G29" s="376"/>
    </row>
    <row r="30" spans="1:7" s="113" customFormat="1" ht="12.75" customHeight="1" x14ac:dyDescent="0.3">
      <c r="A30" s="122"/>
      <c r="B30" s="121">
        <v>2020</v>
      </c>
      <c r="C30" s="120">
        <v>2021</v>
      </c>
      <c r="D30" s="119">
        <v>2022</v>
      </c>
      <c r="E30" s="377">
        <v>2023</v>
      </c>
      <c r="F30" s="378">
        <v>2024</v>
      </c>
      <c r="G30" s="376"/>
    </row>
    <row r="31" spans="1:7" s="113" customFormat="1" ht="12.75" customHeight="1" x14ac:dyDescent="0.3">
      <c r="A31" s="311" t="s">
        <v>293</v>
      </c>
      <c r="B31" s="380">
        <v>4717</v>
      </c>
      <c r="C31" s="381">
        <v>8904</v>
      </c>
      <c r="D31" s="380">
        <v>6968</v>
      </c>
      <c r="E31" s="382">
        <v>7007</v>
      </c>
      <c r="F31" s="314">
        <v>8100</v>
      </c>
      <c r="G31" s="376"/>
    </row>
    <row r="32" spans="1:7" s="113" customFormat="1" ht="12.75" customHeight="1" x14ac:dyDescent="0.3">
      <c r="A32" s="320" t="s">
        <v>228</v>
      </c>
      <c r="B32" s="380">
        <v>1589</v>
      </c>
      <c r="C32" s="381">
        <v>2455</v>
      </c>
      <c r="D32" s="380" t="s">
        <v>5</v>
      </c>
      <c r="E32" s="382">
        <v>1927</v>
      </c>
      <c r="F32" s="314">
        <v>2352</v>
      </c>
      <c r="G32" s="376"/>
    </row>
    <row r="33" spans="1:7" s="113" customFormat="1" ht="12.75" customHeight="1" x14ac:dyDescent="0.3">
      <c r="A33" s="320" t="s">
        <v>227</v>
      </c>
      <c r="B33" s="380">
        <v>3128</v>
      </c>
      <c r="C33" s="381">
        <v>6449</v>
      </c>
      <c r="D33" s="380" t="s">
        <v>5</v>
      </c>
      <c r="E33" s="382">
        <v>5080</v>
      </c>
      <c r="F33" s="314">
        <v>5748</v>
      </c>
      <c r="G33" s="376"/>
    </row>
    <row r="34" spans="1:7" s="113" customFormat="1" ht="12.75" customHeight="1" x14ac:dyDescent="0.3">
      <c r="A34" s="311" t="s">
        <v>292</v>
      </c>
      <c r="B34" s="380">
        <v>15850</v>
      </c>
      <c r="C34" s="381">
        <v>26630</v>
      </c>
      <c r="D34" s="380">
        <v>24612</v>
      </c>
      <c r="E34" s="382">
        <v>24167</v>
      </c>
      <c r="F34" s="314">
        <v>26405</v>
      </c>
      <c r="G34" s="376"/>
    </row>
    <row r="35" spans="1:7" s="113" customFormat="1" ht="12.75" customHeight="1" x14ac:dyDescent="0.3">
      <c r="A35" s="320" t="s">
        <v>228</v>
      </c>
      <c r="B35" s="380">
        <v>4980</v>
      </c>
      <c r="C35" s="381">
        <v>9010</v>
      </c>
      <c r="D35" s="380" t="s">
        <v>5</v>
      </c>
      <c r="E35" s="382">
        <v>7209</v>
      </c>
      <c r="F35" s="314">
        <v>7831</v>
      </c>
      <c r="G35" s="376"/>
    </row>
    <row r="36" spans="1:7" s="113" customFormat="1" ht="12.75" customHeight="1" x14ac:dyDescent="0.3">
      <c r="A36" s="320" t="s">
        <v>227</v>
      </c>
      <c r="B36" s="380">
        <v>10870</v>
      </c>
      <c r="C36" s="381">
        <v>17620</v>
      </c>
      <c r="D36" s="380" t="s">
        <v>5</v>
      </c>
      <c r="E36" s="382">
        <v>16958</v>
      </c>
      <c r="F36" s="314">
        <v>18574</v>
      </c>
      <c r="G36" s="376"/>
    </row>
    <row r="37" spans="1:7" s="113" customFormat="1" ht="12.75" customHeight="1" x14ac:dyDescent="0.3">
      <c r="A37" s="311" t="s">
        <v>291</v>
      </c>
      <c r="B37" s="380">
        <v>2985</v>
      </c>
      <c r="C37" s="381">
        <v>8006</v>
      </c>
      <c r="D37" s="380">
        <v>6816</v>
      </c>
      <c r="E37" s="382">
        <v>5274</v>
      </c>
      <c r="F37" s="314">
        <v>6016</v>
      </c>
      <c r="G37" s="376"/>
    </row>
    <row r="38" spans="1:7" s="113" customFormat="1" ht="12.75" customHeight="1" x14ac:dyDescent="0.3">
      <c r="A38" s="320" t="s">
        <v>228</v>
      </c>
      <c r="B38" s="380">
        <v>953</v>
      </c>
      <c r="C38" s="381">
        <v>2901</v>
      </c>
      <c r="D38" s="380" t="s">
        <v>5</v>
      </c>
      <c r="E38" s="382">
        <v>1560</v>
      </c>
      <c r="F38" s="314">
        <v>1829</v>
      </c>
      <c r="G38" s="376"/>
    </row>
    <row r="39" spans="1:7" s="113" customFormat="1" ht="12.75" customHeight="1" x14ac:dyDescent="0.3">
      <c r="A39" s="320" t="s">
        <v>227</v>
      </c>
      <c r="B39" s="380">
        <v>2032</v>
      </c>
      <c r="C39" s="381">
        <v>5105</v>
      </c>
      <c r="D39" s="380" t="s">
        <v>5</v>
      </c>
      <c r="E39" s="382">
        <v>3714</v>
      </c>
      <c r="F39" s="314">
        <v>4187</v>
      </c>
      <c r="G39" s="376"/>
    </row>
    <row r="40" spans="1:7" s="113" customFormat="1" ht="12.75" customHeight="1" x14ac:dyDescent="0.3">
      <c r="A40" s="383"/>
      <c r="B40" s="384"/>
      <c r="C40" s="384"/>
      <c r="D40" s="385"/>
      <c r="E40" s="384"/>
      <c r="F40" s="386"/>
    </row>
    <row r="41" spans="1:7" s="113" customFormat="1" ht="12.75" customHeight="1" x14ac:dyDescent="0.3">
      <c r="A41" s="554" t="s">
        <v>290</v>
      </c>
      <c r="B41" s="554"/>
      <c r="C41" s="554"/>
      <c r="D41" s="554"/>
      <c r="E41" s="554"/>
      <c r="F41" s="554"/>
    </row>
    <row r="42" spans="1:7" s="113" customFormat="1" ht="12.75" customHeight="1" x14ac:dyDescent="0.3">
      <c r="A42" s="387"/>
      <c r="B42" s="252">
        <v>2020</v>
      </c>
      <c r="C42" s="253">
        <v>2021</v>
      </c>
      <c r="D42" s="254">
        <v>2022</v>
      </c>
      <c r="E42" s="254">
        <v>2023</v>
      </c>
      <c r="F42" s="254">
        <v>2024</v>
      </c>
    </row>
    <row r="43" spans="1:7" s="113" customFormat="1" ht="12.75" customHeight="1" x14ac:dyDescent="0.3">
      <c r="A43" s="388" t="s">
        <v>289</v>
      </c>
      <c r="B43" s="266" t="s">
        <v>5</v>
      </c>
      <c r="C43" s="266" t="s">
        <v>5</v>
      </c>
      <c r="D43" s="389" t="s">
        <v>5</v>
      </c>
      <c r="E43" s="315">
        <v>2617</v>
      </c>
      <c r="F43" s="315">
        <v>2427</v>
      </c>
    </row>
    <row r="44" spans="1:7" s="113" customFormat="1" ht="12.75" customHeight="1" x14ac:dyDescent="0.3">
      <c r="A44" s="311" t="s">
        <v>288</v>
      </c>
      <c r="B44" s="266" t="s">
        <v>5</v>
      </c>
      <c r="C44" s="266" t="s">
        <v>5</v>
      </c>
      <c r="D44" s="263" t="s">
        <v>5</v>
      </c>
      <c r="E44" s="390">
        <f>E43/E13*100</f>
        <v>7.1800921861281823</v>
      </c>
      <c r="F44" s="390">
        <f>F43/F13*100</f>
        <v>5.9894869327015616</v>
      </c>
    </row>
    <row r="45" spans="1:7" s="113" customFormat="1" ht="12.75" customHeight="1" x14ac:dyDescent="0.3">
      <c r="A45" s="124"/>
    </row>
    <row r="46" spans="1:7" s="113" customFormat="1" ht="12.75" customHeight="1" x14ac:dyDescent="0.3">
      <c r="A46" s="554" t="s">
        <v>287</v>
      </c>
      <c r="B46" s="554"/>
      <c r="C46" s="554"/>
      <c r="D46" s="554"/>
      <c r="E46" s="554"/>
      <c r="F46" s="554"/>
    </row>
    <row r="47" spans="1:7" s="113" customFormat="1" ht="12.75" customHeight="1" x14ac:dyDescent="0.3">
      <c r="A47" s="130"/>
      <c r="B47" s="129">
        <v>2020</v>
      </c>
      <c r="C47" s="378">
        <v>2021</v>
      </c>
      <c r="D47" s="378">
        <v>2022</v>
      </c>
      <c r="E47" s="378">
        <v>2023</v>
      </c>
      <c r="F47" s="378">
        <v>2024</v>
      </c>
    </row>
    <row r="48" spans="1:7" s="113" customFormat="1" ht="12.75" customHeight="1" x14ac:dyDescent="0.3">
      <c r="A48" s="8" t="s">
        <v>286</v>
      </c>
      <c r="B48" s="149" t="s">
        <v>5</v>
      </c>
      <c r="C48" s="149" t="s">
        <v>5</v>
      </c>
      <c r="D48" s="149">
        <v>260</v>
      </c>
      <c r="E48" s="149">
        <v>287</v>
      </c>
      <c r="F48" s="37">
        <v>331</v>
      </c>
    </row>
    <row r="49" spans="1:6" s="113" customFormat="1" ht="12.75" customHeight="1" x14ac:dyDescent="0.3">
      <c r="A49" s="391" t="s">
        <v>285</v>
      </c>
      <c r="B49" s="149" t="s">
        <v>5</v>
      </c>
      <c r="C49" s="149" t="s">
        <v>5</v>
      </c>
      <c r="D49" s="43">
        <v>0.68270139691208909</v>
      </c>
      <c r="E49" s="43">
        <v>0.78742317822651453</v>
      </c>
      <c r="F49" s="43">
        <v>0.81686039337627403</v>
      </c>
    </row>
    <row r="50" spans="1:6" s="113" customFormat="1" ht="12.75" customHeight="1" x14ac:dyDescent="0.3">
      <c r="A50" s="124"/>
    </row>
    <row r="51" spans="1:6" s="113" customFormat="1" ht="12.75" customHeight="1" x14ac:dyDescent="0.3">
      <c r="A51" s="554" t="s">
        <v>284</v>
      </c>
      <c r="B51" s="554"/>
      <c r="C51" s="554"/>
      <c r="D51" s="554"/>
      <c r="E51" s="554"/>
      <c r="F51" s="554"/>
    </row>
    <row r="52" spans="1:6" s="113" customFormat="1" ht="12.75" customHeight="1" x14ac:dyDescent="0.3">
      <c r="A52" s="122"/>
      <c r="B52" s="121">
        <v>2020</v>
      </c>
      <c r="C52" s="120">
        <v>2021</v>
      </c>
      <c r="D52" s="119">
        <v>2022</v>
      </c>
      <c r="E52" s="119">
        <v>2023</v>
      </c>
      <c r="F52" s="119">
        <v>2024</v>
      </c>
    </row>
    <row r="53" spans="1:6" s="113" customFormat="1" ht="12.75" customHeight="1" x14ac:dyDescent="0.3">
      <c r="A53" s="311" t="s">
        <v>283</v>
      </c>
      <c r="B53" s="263">
        <v>17539</v>
      </c>
      <c r="C53" s="266">
        <v>40069</v>
      </c>
      <c r="D53" s="263">
        <v>34870</v>
      </c>
      <c r="E53" s="266">
        <v>32559</v>
      </c>
      <c r="F53" s="316">
        <v>34265</v>
      </c>
    </row>
    <row r="54" spans="1:6" s="113" customFormat="1" ht="27" customHeight="1" x14ac:dyDescent="0.3">
      <c r="A54" s="320" t="s">
        <v>228</v>
      </c>
      <c r="B54" s="263">
        <v>5329</v>
      </c>
      <c r="C54" s="266">
        <v>12633</v>
      </c>
      <c r="D54" s="263">
        <v>10362</v>
      </c>
      <c r="E54" s="266">
        <v>9191</v>
      </c>
      <c r="F54" s="316">
        <v>9834</v>
      </c>
    </row>
    <row r="55" spans="1:6" s="113" customFormat="1" ht="12.75" customHeight="1" x14ac:dyDescent="0.3">
      <c r="A55" s="320" t="s">
        <v>227</v>
      </c>
      <c r="B55" s="263">
        <v>12210</v>
      </c>
      <c r="C55" s="266">
        <v>27436</v>
      </c>
      <c r="D55" s="263">
        <v>24508</v>
      </c>
      <c r="E55" s="266">
        <v>23368</v>
      </c>
      <c r="F55" s="316">
        <v>24431</v>
      </c>
    </row>
    <row r="56" spans="1:6" s="113" customFormat="1" ht="12.75" customHeight="1" x14ac:dyDescent="0.3">
      <c r="A56" s="311" t="s">
        <v>282</v>
      </c>
      <c r="B56" s="263">
        <v>6013</v>
      </c>
      <c r="C56" s="266">
        <v>3471</v>
      </c>
      <c r="D56" s="263">
        <v>3214</v>
      </c>
      <c r="E56" s="266">
        <v>3889</v>
      </c>
      <c r="F56" s="316">
        <v>6256</v>
      </c>
    </row>
    <row r="57" spans="1:6" s="113" customFormat="1" ht="25.95" customHeight="1" x14ac:dyDescent="0.3">
      <c r="A57" s="320" t="s">
        <v>228</v>
      </c>
      <c r="B57" s="263">
        <v>2193</v>
      </c>
      <c r="C57" s="266">
        <v>1733</v>
      </c>
      <c r="D57" s="263">
        <v>1316</v>
      </c>
      <c r="E57" s="266">
        <v>1505</v>
      </c>
      <c r="F57" s="316">
        <v>2178</v>
      </c>
    </row>
    <row r="58" spans="1:6" s="113" customFormat="1" ht="12.75" customHeight="1" x14ac:dyDescent="0.3">
      <c r="A58" s="320" t="s">
        <v>227</v>
      </c>
      <c r="B58" s="263">
        <v>3820</v>
      </c>
      <c r="C58" s="266">
        <v>1738</v>
      </c>
      <c r="D58" s="263">
        <v>1898</v>
      </c>
      <c r="E58" s="266">
        <v>2384</v>
      </c>
      <c r="F58" s="316">
        <v>4078</v>
      </c>
    </row>
    <row r="59" spans="1:6" s="113" customFormat="1" ht="12.75" customHeight="1" x14ac:dyDescent="0.3">
      <c r="A59" s="311" t="s">
        <v>281</v>
      </c>
      <c r="B59" s="263">
        <v>23425</v>
      </c>
      <c r="C59" s="266">
        <v>42906</v>
      </c>
      <c r="D59" s="263">
        <v>37973</v>
      </c>
      <c r="E59" s="266">
        <v>36328</v>
      </c>
      <c r="F59" s="316">
        <v>40377</v>
      </c>
    </row>
    <row r="60" spans="1:6" s="113" customFormat="1" ht="12.75" customHeight="1" x14ac:dyDescent="0.3">
      <c r="A60" s="320" t="s">
        <v>228</v>
      </c>
      <c r="B60" s="263">
        <v>7422</v>
      </c>
      <c r="C60" s="266">
        <v>13786</v>
      </c>
      <c r="D60" s="263">
        <v>11608</v>
      </c>
      <c r="E60" s="266">
        <v>10626</v>
      </c>
      <c r="F60" s="316">
        <v>11928</v>
      </c>
    </row>
    <row r="61" spans="1:6" s="113" customFormat="1" ht="12.75" customHeight="1" x14ac:dyDescent="0.3">
      <c r="A61" s="320" t="s">
        <v>227</v>
      </c>
      <c r="B61" s="263">
        <v>16003</v>
      </c>
      <c r="C61" s="266">
        <v>29120</v>
      </c>
      <c r="D61" s="263">
        <v>26365</v>
      </c>
      <c r="E61" s="266">
        <v>25702</v>
      </c>
      <c r="F61" s="316">
        <v>28449</v>
      </c>
    </row>
    <row r="62" spans="1:6" s="113" customFormat="1" ht="12.75" customHeight="1" x14ac:dyDescent="0.3">
      <c r="A62" s="311" t="s">
        <v>280</v>
      </c>
      <c r="B62" s="263">
        <v>127</v>
      </c>
      <c r="C62" s="266">
        <v>634</v>
      </c>
      <c r="D62" s="263">
        <v>111</v>
      </c>
      <c r="E62" s="266">
        <v>120</v>
      </c>
      <c r="F62" s="316">
        <v>144</v>
      </c>
    </row>
    <row r="63" spans="1:6" s="113" customFormat="1" ht="12.75" customHeight="1" x14ac:dyDescent="0.3">
      <c r="A63" s="320" t="s">
        <v>228</v>
      </c>
      <c r="B63" s="263">
        <v>100</v>
      </c>
      <c r="C63" s="266">
        <v>580</v>
      </c>
      <c r="D63" s="263">
        <v>70</v>
      </c>
      <c r="E63" s="266">
        <v>70</v>
      </c>
      <c r="F63" s="316">
        <v>84</v>
      </c>
    </row>
    <row r="64" spans="1:6" s="113" customFormat="1" ht="12.75" customHeight="1" x14ac:dyDescent="0.3">
      <c r="A64" s="320" t="s">
        <v>227</v>
      </c>
      <c r="B64" s="263">
        <v>27</v>
      </c>
      <c r="C64" s="266">
        <v>54</v>
      </c>
      <c r="D64" s="263">
        <v>41</v>
      </c>
      <c r="E64" s="266">
        <v>50</v>
      </c>
      <c r="F64" s="316">
        <v>60</v>
      </c>
    </row>
    <row r="65" spans="1:6" s="113" customFormat="1" ht="12.75" customHeight="1" x14ac:dyDescent="0.3">
      <c r="A65" s="124"/>
    </row>
    <row r="66" spans="1:6" s="113" customFormat="1" ht="12.75" customHeight="1" x14ac:dyDescent="0.3">
      <c r="A66" s="554" t="s">
        <v>279</v>
      </c>
      <c r="B66" s="554"/>
      <c r="C66" s="554"/>
      <c r="D66" s="554"/>
      <c r="E66" s="554"/>
      <c r="F66" s="554"/>
    </row>
    <row r="67" spans="1:6" s="113" customFormat="1" ht="12.75" customHeight="1" x14ac:dyDescent="0.3">
      <c r="A67" s="122"/>
      <c r="B67" s="121">
        <v>2020</v>
      </c>
      <c r="C67" s="120">
        <v>2021</v>
      </c>
      <c r="D67" s="119">
        <v>2022</v>
      </c>
      <c r="E67" s="119">
        <v>2023</v>
      </c>
      <c r="F67" s="119">
        <v>2024</v>
      </c>
    </row>
    <row r="68" spans="1:6" s="113" customFormat="1" ht="12.75" customHeight="1" x14ac:dyDescent="0.3">
      <c r="A68" s="311" t="s">
        <v>277</v>
      </c>
      <c r="B68" s="263">
        <v>3345</v>
      </c>
      <c r="C68" s="266">
        <v>6080</v>
      </c>
      <c r="D68" s="263">
        <v>4991</v>
      </c>
      <c r="E68" s="266">
        <v>4667</v>
      </c>
      <c r="F68" s="316">
        <v>5524</v>
      </c>
    </row>
    <row r="69" spans="1:6" s="113" customFormat="1" ht="12.75" customHeight="1" x14ac:dyDescent="0.3">
      <c r="A69" s="320" t="s">
        <v>228</v>
      </c>
      <c r="B69" s="263">
        <v>675</v>
      </c>
      <c r="C69" s="266">
        <v>1137</v>
      </c>
      <c r="D69" s="263">
        <v>824</v>
      </c>
      <c r="E69" s="266">
        <v>790</v>
      </c>
      <c r="F69" s="316">
        <v>944</v>
      </c>
    </row>
    <row r="70" spans="1:6" s="113" customFormat="1" ht="12.75" customHeight="1" x14ac:dyDescent="0.3">
      <c r="A70" s="320" t="s">
        <v>227</v>
      </c>
      <c r="B70" s="263">
        <v>2670</v>
      </c>
      <c r="C70" s="266">
        <v>4943</v>
      </c>
      <c r="D70" s="263">
        <v>4167</v>
      </c>
      <c r="E70" s="266">
        <v>3877</v>
      </c>
      <c r="F70" s="316">
        <v>4580</v>
      </c>
    </row>
    <row r="71" spans="1:6" s="113" customFormat="1" ht="12.75" customHeight="1" x14ac:dyDescent="0.3">
      <c r="A71" s="311" t="s">
        <v>276</v>
      </c>
      <c r="B71" s="263">
        <v>11899</v>
      </c>
      <c r="C71" s="266">
        <v>12669</v>
      </c>
      <c r="D71" s="263">
        <v>13613</v>
      </c>
      <c r="E71" s="266">
        <v>15353</v>
      </c>
      <c r="F71" s="316">
        <v>18779</v>
      </c>
    </row>
    <row r="72" spans="1:6" s="113" customFormat="1" ht="12.75" customHeight="1" x14ac:dyDescent="0.3">
      <c r="A72" s="320" t="s">
        <v>228</v>
      </c>
      <c r="B72" s="263">
        <v>5413</v>
      </c>
      <c r="C72" s="266">
        <v>6600</v>
      </c>
      <c r="D72" s="263">
        <v>6534</v>
      </c>
      <c r="E72" s="266">
        <v>7129</v>
      </c>
      <c r="F72" s="316">
        <v>8458</v>
      </c>
    </row>
    <row r="73" spans="1:6" s="113" customFormat="1" ht="12.75" customHeight="1" x14ac:dyDescent="0.3">
      <c r="A73" s="320" t="s">
        <v>227</v>
      </c>
      <c r="B73" s="263">
        <v>6486</v>
      </c>
      <c r="C73" s="266">
        <v>6069</v>
      </c>
      <c r="D73" s="263">
        <v>7079</v>
      </c>
      <c r="E73" s="266">
        <v>8224</v>
      </c>
      <c r="F73" s="316">
        <v>10321</v>
      </c>
    </row>
    <row r="74" spans="1:6" s="113" customFormat="1" ht="12.75" customHeight="1" x14ac:dyDescent="0.3">
      <c r="A74" s="311" t="s">
        <v>275</v>
      </c>
      <c r="B74" s="263">
        <v>8308</v>
      </c>
      <c r="C74" s="266">
        <v>24569</v>
      </c>
      <c r="D74" s="263">
        <v>19465</v>
      </c>
      <c r="E74" s="266">
        <v>16428</v>
      </c>
      <c r="F74" s="316">
        <v>16218</v>
      </c>
    </row>
    <row r="75" spans="1:6" s="113" customFormat="1" ht="12.75" customHeight="1" x14ac:dyDescent="0.3">
      <c r="A75" s="320" t="s">
        <v>228</v>
      </c>
      <c r="B75" s="263">
        <v>1434</v>
      </c>
      <c r="C75" s="266">
        <v>6410</v>
      </c>
      <c r="D75" s="263">
        <v>4318</v>
      </c>
      <c r="E75" s="266">
        <v>2777</v>
      </c>
      <c r="F75" s="316">
        <v>2610</v>
      </c>
    </row>
    <row r="76" spans="1:6" s="113" customFormat="1" ht="12.75" customHeight="1" x14ac:dyDescent="0.3">
      <c r="A76" s="320" t="s">
        <v>227</v>
      </c>
      <c r="B76" s="263">
        <v>6874</v>
      </c>
      <c r="C76" s="266">
        <v>18159</v>
      </c>
      <c r="D76" s="263">
        <v>15147</v>
      </c>
      <c r="E76" s="266">
        <v>13651</v>
      </c>
      <c r="F76" s="316">
        <v>13608</v>
      </c>
    </row>
    <row r="77" spans="1:6" s="113" customFormat="1" ht="12.75" customHeight="1" x14ac:dyDescent="0.3">
      <c r="A77" s="124"/>
    </row>
    <row r="78" spans="1:6" s="113" customFormat="1" ht="12.75" customHeight="1" x14ac:dyDescent="0.3">
      <c r="A78" s="554" t="s">
        <v>278</v>
      </c>
      <c r="B78" s="554"/>
      <c r="C78" s="554"/>
      <c r="D78" s="554"/>
      <c r="E78" s="554"/>
      <c r="F78" s="554"/>
    </row>
    <row r="79" spans="1:6" s="113" customFormat="1" ht="12.75" customHeight="1" x14ac:dyDescent="0.3">
      <c r="A79" s="122"/>
      <c r="B79" s="121">
        <v>2020</v>
      </c>
      <c r="C79" s="120">
        <v>2021</v>
      </c>
      <c r="D79" s="119">
        <v>2022</v>
      </c>
      <c r="E79" s="119">
        <v>2023</v>
      </c>
      <c r="F79" s="119">
        <v>2024</v>
      </c>
    </row>
    <row r="80" spans="1:6" s="113" customFormat="1" ht="12.75" customHeight="1" x14ac:dyDescent="0.3">
      <c r="A80" s="311" t="s">
        <v>277</v>
      </c>
      <c r="B80" s="263">
        <v>3345</v>
      </c>
      <c r="C80" s="266">
        <v>6080</v>
      </c>
      <c r="D80" s="263">
        <v>4991</v>
      </c>
      <c r="E80" s="317">
        <v>4667</v>
      </c>
      <c r="F80" s="318">
        <v>5524</v>
      </c>
    </row>
    <row r="81" spans="1:6" s="113" customFormat="1" ht="12.75" customHeight="1" x14ac:dyDescent="0.3">
      <c r="A81" s="320" t="s">
        <v>256</v>
      </c>
      <c r="B81" s="263">
        <v>154</v>
      </c>
      <c r="C81" s="266">
        <v>384</v>
      </c>
      <c r="D81" s="263">
        <v>271</v>
      </c>
      <c r="E81" s="317">
        <v>265</v>
      </c>
      <c r="F81" s="318">
        <v>311</v>
      </c>
    </row>
    <row r="82" spans="1:6" s="113" customFormat="1" ht="12.75" customHeight="1" x14ac:dyDescent="0.3">
      <c r="A82" s="320" t="s">
        <v>255</v>
      </c>
      <c r="B82" s="263">
        <v>2815</v>
      </c>
      <c r="C82" s="266">
        <v>4695</v>
      </c>
      <c r="D82" s="263">
        <v>4054</v>
      </c>
      <c r="E82" s="317">
        <v>3865</v>
      </c>
      <c r="F82" s="318">
        <v>4505</v>
      </c>
    </row>
    <row r="83" spans="1:6" s="113" customFormat="1" ht="12.75" customHeight="1" x14ac:dyDescent="0.3">
      <c r="A83" s="320" t="s">
        <v>254</v>
      </c>
      <c r="B83" s="263">
        <v>376</v>
      </c>
      <c r="C83" s="266">
        <v>1001</v>
      </c>
      <c r="D83" s="263">
        <v>666</v>
      </c>
      <c r="E83" s="317">
        <v>537</v>
      </c>
      <c r="F83" s="318">
        <v>708</v>
      </c>
    </row>
    <row r="84" spans="1:6" s="113" customFormat="1" ht="12.75" customHeight="1" x14ac:dyDescent="0.3">
      <c r="A84" s="311" t="s">
        <v>276</v>
      </c>
      <c r="B84" s="263">
        <v>11899</v>
      </c>
      <c r="C84" s="266">
        <v>12669</v>
      </c>
      <c r="D84" s="263">
        <v>13613</v>
      </c>
      <c r="E84" s="317">
        <v>15353</v>
      </c>
      <c r="F84" s="318">
        <v>18779</v>
      </c>
    </row>
    <row r="85" spans="1:6" s="113" customFormat="1" ht="12.75" customHeight="1" x14ac:dyDescent="0.3">
      <c r="A85" s="320" t="s">
        <v>256</v>
      </c>
      <c r="B85" s="263">
        <v>2745</v>
      </c>
      <c r="C85" s="266">
        <v>2629</v>
      </c>
      <c r="D85" s="263">
        <v>2355</v>
      </c>
      <c r="E85" s="317">
        <v>2844</v>
      </c>
      <c r="F85" s="318">
        <v>3554</v>
      </c>
    </row>
    <row r="86" spans="1:6" s="113" customFormat="1" ht="12.75" customHeight="1" x14ac:dyDescent="0.3">
      <c r="A86" s="320" t="s">
        <v>255</v>
      </c>
      <c r="B86" s="263">
        <v>8220</v>
      </c>
      <c r="C86" s="266">
        <v>8705</v>
      </c>
      <c r="D86" s="263">
        <v>9830</v>
      </c>
      <c r="E86" s="317">
        <v>10913</v>
      </c>
      <c r="F86" s="318">
        <v>13117</v>
      </c>
    </row>
    <row r="87" spans="1:6" s="113" customFormat="1" ht="12.75" customHeight="1" x14ac:dyDescent="0.3">
      <c r="A87" s="320" t="s">
        <v>254</v>
      </c>
      <c r="B87" s="263">
        <v>934</v>
      </c>
      <c r="C87" s="266">
        <v>1335</v>
      </c>
      <c r="D87" s="263">
        <v>1428</v>
      </c>
      <c r="E87" s="317">
        <v>1596</v>
      </c>
      <c r="F87" s="318">
        <v>2108</v>
      </c>
    </row>
    <row r="88" spans="1:6" s="113" customFormat="1" ht="12.75" customHeight="1" x14ac:dyDescent="0.3">
      <c r="A88" s="311" t="s">
        <v>275</v>
      </c>
      <c r="B88" s="263">
        <v>8308</v>
      </c>
      <c r="C88" s="266">
        <v>24569</v>
      </c>
      <c r="D88" s="263">
        <v>19465</v>
      </c>
      <c r="E88" s="317">
        <v>16428</v>
      </c>
      <c r="F88" s="318">
        <v>16218</v>
      </c>
    </row>
    <row r="89" spans="1:6" s="113" customFormat="1" ht="12.75" customHeight="1" x14ac:dyDescent="0.3">
      <c r="A89" s="320" t="s">
        <v>256</v>
      </c>
      <c r="B89" s="263">
        <v>1818</v>
      </c>
      <c r="C89" s="266">
        <v>5847</v>
      </c>
      <c r="D89" s="263">
        <v>4508</v>
      </c>
      <c r="E89" s="317">
        <v>3898</v>
      </c>
      <c r="F89" s="318">
        <v>4235</v>
      </c>
    </row>
    <row r="90" spans="1:6" s="113" customFormat="1" ht="12.75" customHeight="1" x14ac:dyDescent="0.3">
      <c r="A90" s="320" t="s">
        <v>255</v>
      </c>
      <c r="B90" s="263">
        <v>4815</v>
      </c>
      <c r="C90" s="266">
        <v>13093</v>
      </c>
      <c r="D90" s="263">
        <v>11305</v>
      </c>
      <c r="E90" s="317">
        <v>9389</v>
      </c>
      <c r="F90" s="318">
        <v>8783</v>
      </c>
    </row>
    <row r="91" spans="1:6" s="113" customFormat="1" ht="12.75" customHeight="1" x14ac:dyDescent="0.3">
      <c r="A91" s="320" t="s">
        <v>254</v>
      </c>
      <c r="B91" s="263">
        <v>1675</v>
      </c>
      <c r="C91" s="317">
        <v>5629</v>
      </c>
      <c r="D91" s="263">
        <v>3652</v>
      </c>
      <c r="E91" s="317">
        <v>3141</v>
      </c>
      <c r="F91" s="318">
        <v>3200</v>
      </c>
    </row>
    <row r="92" spans="1:6" s="113" customFormat="1" ht="12.75" customHeight="1" x14ac:dyDescent="0.3">
      <c r="A92" s="124"/>
    </row>
    <row r="93" spans="1:6" s="113" customFormat="1" ht="12.75" customHeight="1" x14ac:dyDescent="0.3">
      <c r="A93" s="554" t="s">
        <v>271</v>
      </c>
      <c r="B93" s="554"/>
      <c r="C93" s="554"/>
      <c r="D93" s="554"/>
      <c r="E93" s="554"/>
      <c r="F93" s="554"/>
    </row>
    <row r="94" spans="1:6" s="113" customFormat="1" ht="12.75" customHeight="1" x14ac:dyDescent="0.3">
      <c r="A94" s="122"/>
      <c r="B94" s="121">
        <v>2020</v>
      </c>
      <c r="C94" s="120">
        <v>2021</v>
      </c>
      <c r="D94" s="119">
        <v>2022</v>
      </c>
      <c r="E94" s="119">
        <v>2023</v>
      </c>
      <c r="F94" s="119">
        <v>2024</v>
      </c>
    </row>
    <row r="95" spans="1:6" s="113" customFormat="1" ht="12.75" customHeight="1" x14ac:dyDescent="0.3">
      <c r="A95" s="311" t="s">
        <v>270</v>
      </c>
      <c r="B95" s="392">
        <v>9.5</v>
      </c>
      <c r="C95" s="374">
        <v>5</v>
      </c>
      <c r="D95" s="393">
        <v>12.4</v>
      </c>
      <c r="E95" s="393">
        <v>11.7</v>
      </c>
      <c r="F95" s="323">
        <v>11.828548802799</v>
      </c>
    </row>
    <row r="96" spans="1:6" s="113" customFormat="1" ht="12.75" customHeight="1" x14ac:dyDescent="0.3">
      <c r="A96" s="319" t="s">
        <v>266</v>
      </c>
      <c r="B96" s="394"/>
      <c r="C96" s="394"/>
      <c r="D96" s="394"/>
      <c r="E96" s="394"/>
      <c r="F96" s="395"/>
    </row>
    <row r="97" spans="1:7" s="113" customFormat="1" ht="12.75" customHeight="1" x14ac:dyDescent="0.3">
      <c r="A97" s="320" t="s">
        <v>228</v>
      </c>
      <c r="B97" s="392">
        <v>40.799999999999997</v>
      </c>
      <c r="C97" s="374">
        <v>5.9</v>
      </c>
      <c r="D97" s="392">
        <v>24.490170861657173</v>
      </c>
      <c r="E97" s="392">
        <v>12.7</v>
      </c>
      <c r="F97" s="323">
        <v>12.039429650572309</v>
      </c>
    </row>
    <row r="98" spans="1:7" s="113" customFormat="1" ht="12.75" customHeight="1" x14ac:dyDescent="0.3">
      <c r="A98" s="320" t="s">
        <v>227</v>
      </c>
      <c r="B98" s="392">
        <v>31.3</v>
      </c>
      <c r="C98" s="374">
        <v>4.7</v>
      </c>
      <c r="D98" s="392">
        <v>15.074518356961105</v>
      </c>
      <c r="E98" s="392">
        <v>11.3</v>
      </c>
      <c r="F98" s="323">
        <v>11.744800236261328</v>
      </c>
    </row>
    <row r="99" spans="1:7" s="113" customFormat="1" ht="12.75" customHeight="1" x14ac:dyDescent="0.3">
      <c r="A99" s="319" t="s">
        <v>265</v>
      </c>
      <c r="B99" s="394"/>
      <c r="C99" s="394"/>
      <c r="D99" s="394"/>
      <c r="E99" s="394"/>
      <c r="F99" s="395"/>
    </row>
    <row r="100" spans="1:7" s="113" customFormat="1" ht="12.75" customHeight="1" x14ac:dyDescent="0.3">
      <c r="A100" s="320" t="s">
        <v>256</v>
      </c>
      <c r="B100" s="392">
        <v>40.700000000000003</v>
      </c>
      <c r="C100" s="374">
        <v>9.1</v>
      </c>
      <c r="D100" s="392" t="s">
        <v>5</v>
      </c>
      <c r="E100" s="392">
        <v>16</v>
      </c>
      <c r="F100" s="323">
        <v>17.431799697219468</v>
      </c>
    </row>
    <row r="101" spans="1:7" s="113" customFormat="1" ht="12.75" customHeight="1" x14ac:dyDescent="0.3">
      <c r="A101" s="320" t="s">
        <v>255</v>
      </c>
      <c r="B101" s="392">
        <v>32</v>
      </c>
      <c r="C101" s="374">
        <v>5.3</v>
      </c>
      <c r="D101" s="392" t="s">
        <v>5</v>
      </c>
      <c r="E101" s="392">
        <v>10</v>
      </c>
      <c r="F101" s="323">
        <v>11.64140386320331</v>
      </c>
    </row>
    <row r="102" spans="1:7" s="113" customFormat="1" ht="12.75" customHeight="1" x14ac:dyDescent="0.3">
      <c r="A102" s="320" t="s">
        <v>254</v>
      </c>
      <c r="B102" s="392">
        <v>34.1</v>
      </c>
      <c r="C102" s="374">
        <v>1.4</v>
      </c>
      <c r="D102" s="392" t="s">
        <v>5</v>
      </c>
      <c r="E102" s="392">
        <v>15</v>
      </c>
      <c r="F102" s="323">
        <v>6.4530043381420121</v>
      </c>
      <c r="G102" s="398"/>
    </row>
    <row r="103" spans="1:7" s="113" customFormat="1" ht="12.75" customHeight="1" x14ac:dyDescent="0.3">
      <c r="A103" s="388" t="s">
        <v>253</v>
      </c>
      <c r="B103" s="394"/>
      <c r="C103" s="394"/>
      <c r="D103" s="394"/>
      <c r="E103" s="396"/>
      <c r="F103" s="397"/>
    </row>
    <row r="104" spans="1:7" s="113" customFormat="1" ht="12.75" customHeight="1" x14ac:dyDescent="0.3">
      <c r="A104" s="320" t="s">
        <v>264</v>
      </c>
      <c r="B104" s="392" t="s">
        <v>5</v>
      </c>
      <c r="C104" s="392" t="s">
        <v>5</v>
      </c>
      <c r="D104" s="324">
        <v>12.758174150157551</v>
      </c>
      <c r="E104" s="324">
        <v>11.639982771389372</v>
      </c>
      <c r="F104" s="324">
        <v>9.4973914811260745</v>
      </c>
    </row>
    <row r="105" spans="1:7" s="113" customFormat="1" ht="12.75" customHeight="1" x14ac:dyDescent="0.3">
      <c r="A105" s="320" t="s">
        <v>263</v>
      </c>
      <c r="B105" s="392" t="s">
        <v>5</v>
      </c>
      <c r="C105" s="392" t="s">
        <v>5</v>
      </c>
      <c r="D105" s="324">
        <v>15.522064292909647</v>
      </c>
      <c r="E105" s="324">
        <v>13.580891501633452</v>
      </c>
      <c r="F105" s="324">
        <v>11.10526567087371</v>
      </c>
    </row>
    <row r="106" spans="1:7" s="113" customFormat="1" ht="12.75" customHeight="1" x14ac:dyDescent="0.3">
      <c r="A106" s="320" t="s">
        <v>262</v>
      </c>
      <c r="B106" s="392" t="s">
        <v>5</v>
      </c>
      <c r="C106" s="392" t="s">
        <v>5</v>
      </c>
      <c r="D106" s="324">
        <v>16.116812598000624</v>
      </c>
      <c r="E106" s="324">
        <v>14.309270962026122</v>
      </c>
      <c r="F106" s="324">
        <v>13.452359382043193</v>
      </c>
    </row>
    <row r="107" spans="1:7" s="113" customFormat="1" ht="12.75" customHeight="1" x14ac:dyDescent="0.3">
      <c r="B107" s="398"/>
      <c r="C107" s="399"/>
      <c r="D107" s="399"/>
      <c r="E107" s="400"/>
      <c r="F107" s="400"/>
    </row>
    <row r="108" spans="1:7" s="113" customFormat="1" ht="12.75" customHeight="1" x14ac:dyDescent="0.3">
      <c r="A108" s="554" t="s">
        <v>269</v>
      </c>
      <c r="B108" s="554"/>
      <c r="C108" s="554"/>
      <c r="D108" s="554"/>
      <c r="E108" s="554"/>
      <c r="F108" s="554"/>
    </row>
    <row r="109" spans="1:7" s="113" customFormat="1" ht="12.75" customHeight="1" x14ac:dyDescent="0.3">
      <c r="A109" s="122"/>
      <c r="B109" s="121">
        <v>2020</v>
      </c>
      <c r="C109" s="120">
        <v>2021</v>
      </c>
      <c r="D109" s="119">
        <v>2022</v>
      </c>
      <c r="E109" s="119">
        <v>2023</v>
      </c>
      <c r="F109" s="119">
        <v>2024</v>
      </c>
    </row>
    <row r="110" spans="1:7" s="113" customFormat="1" ht="12.75" customHeight="1" x14ac:dyDescent="0.3">
      <c r="A110" s="311" t="s">
        <v>268</v>
      </c>
      <c r="B110" s="380">
        <v>4903</v>
      </c>
      <c r="C110" s="381">
        <v>2755</v>
      </c>
      <c r="D110" s="401">
        <v>3152</v>
      </c>
      <c r="E110" s="380">
        <v>5475</v>
      </c>
      <c r="F110" s="326">
        <v>7803</v>
      </c>
    </row>
    <row r="111" spans="1:7" s="113" customFormat="1" ht="12.75" customHeight="1" x14ac:dyDescent="0.3">
      <c r="A111" s="319" t="s">
        <v>266</v>
      </c>
      <c r="B111" s="402"/>
      <c r="C111" s="402"/>
      <c r="D111" s="402"/>
      <c r="E111" s="402"/>
      <c r="F111" s="403"/>
    </row>
    <row r="112" spans="1:7" s="113" customFormat="1" ht="12.75" customHeight="1" x14ac:dyDescent="0.3">
      <c r="A112" s="320" t="s">
        <v>228</v>
      </c>
      <c r="B112" s="380">
        <v>1425</v>
      </c>
      <c r="C112" s="381">
        <v>1037</v>
      </c>
      <c r="D112" s="380">
        <v>843</v>
      </c>
      <c r="E112" s="380">
        <v>1576</v>
      </c>
      <c r="F112" s="326">
        <v>2515</v>
      </c>
    </row>
    <row r="113" spans="1:6" s="113" customFormat="1" ht="12.75" customHeight="1" x14ac:dyDescent="0.3">
      <c r="A113" s="320" t="s">
        <v>227</v>
      </c>
      <c r="B113" s="380">
        <v>3478</v>
      </c>
      <c r="C113" s="381">
        <v>1718</v>
      </c>
      <c r="D113" s="380">
        <v>2309</v>
      </c>
      <c r="E113" s="380">
        <v>3899</v>
      </c>
      <c r="F113" s="326">
        <v>5288</v>
      </c>
    </row>
    <row r="114" spans="1:6" s="113" customFormat="1" ht="12.75" customHeight="1" x14ac:dyDescent="0.3">
      <c r="A114" s="319" t="s">
        <v>265</v>
      </c>
      <c r="B114" s="402"/>
      <c r="C114" s="402"/>
      <c r="D114" s="402"/>
      <c r="E114" s="402"/>
      <c r="F114" s="403"/>
    </row>
    <row r="115" spans="1:6" s="113" customFormat="1" ht="12.75" customHeight="1" x14ac:dyDescent="0.3">
      <c r="A115" s="320" t="s">
        <v>256</v>
      </c>
      <c r="B115" s="380">
        <v>1639</v>
      </c>
      <c r="C115" s="381">
        <v>1220</v>
      </c>
      <c r="D115" s="380">
        <v>1322</v>
      </c>
      <c r="E115" s="380">
        <v>2197</v>
      </c>
      <c r="F115" s="326">
        <v>3127</v>
      </c>
    </row>
    <row r="116" spans="1:6" s="113" customFormat="1" ht="12.75" customHeight="1" x14ac:dyDescent="0.3">
      <c r="A116" s="320" t="s">
        <v>255</v>
      </c>
      <c r="B116" s="380">
        <v>2973</v>
      </c>
      <c r="C116" s="381">
        <v>1352</v>
      </c>
      <c r="D116" s="380">
        <v>1662</v>
      </c>
      <c r="E116" s="380">
        <v>3067</v>
      </c>
      <c r="F116" s="326">
        <v>4371</v>
      </c>
    </row>
    <row r="117" spans="1:6" s="113" customFormat="1" ht="12.75" customHeight="1" x14ac:dyDescent="0.3">
      <c r="A117" s="320" t="s">
        <v>254</v>
      </c>
      <c r="B117" s="380">
        <v>291</v>
      </c>
      <c r="C117" s="381">
        <v>183</v>
      </c>
      <c r="D117" s="380">
        <v>168</v>
      </c>
      <c r="E117" s="380">
        <v>211</v>
      </c>
      <c r="F117" s="326">
        <v>305</v>
      </c>
    </row>
    <row r="118" spans="1:6" s="113" customFormat="1" ht="12.75" customHeight="1" x14ac:dyDescent="0.3">
      <c r="A118" s="388" t="s">
        <v>253</v>
      </c>
      <c r="B118" s="380"/>
      <c r="C118" s="381"/>
      <c r="D118" s="401"/>
      <c r="E118" s="401"/>
      <c r="F118" s="326"/>
    </row>
    <row r="119" spans="1:6" s="113" customFormat="1" ht="12.75" customHeight="1" x14ac:dyDescent="0.3">
      <c r="A119" s="320" t="s">
        <v>264</v>
      </c>
      <c r="B119" s="380" t="s">
        <v>5</v>
      </c>
      <c r="C119" s="380" t="s">
        <v>5</v>
      </c>
      <c r="D119" s="380" t="s">
        <v>5</v>
      </c>
      <c r="E119" s="325">
        <v>553</v>
      </c>
      <c r="F119" s="326">
        <v>615</v>
      </c>
    </row>
    <row r="120" spans="1:6" s="113" customFormat="1" ht="12.75" customHeight="1" x14ac:dyDescent="0.3">
      <c r="A120" s="320" t="s">
        <v>263</v>
      </c>
      <c r="B120" s="380" t="s">
        <v>5</v>
      </c>
      <c r="C120" s="380" t="s">
        <v>5</v>
      </c>
      <c r="D120" s="380" t="s">
        <v>5</v>
      </c>
      <c r="E120" s="325">
        <v>3031</v>
      </c>
      <c r="F120" s="326">
        <v>4630</v>
      </c>
    </row>
    <row r="121" spans="1:6" s="113" customFormat="1" ht="12.75" customHeight="1" x14ac:dyDescent="0.3">
      <c r="A121" s="320" t="s">
        <v>262</v>
      </c>
      <c r="B121" s="380" t="s">
        <v>5</v>
      </c>
      <c r="C121" s="380" t="s">
        <v>5</v>
      </c>
      <c r="D121" s="380" t="s">
        <v>5</v>
      </c>
      <c r="E121" s="325">
        <v>1891</v>
      </c>
      <c r="F121" s="326">
        <v>2558</v>
      </c>
    </row>
    <row r="122" spans="1:6" s="113" customFormat="1" ht="12.75" customHeight="1" x14ac:dyDescent="0.3">
      <c r="A122" s="311" t="s">
        <v>267</v>
      </c>
      <c r="B122" s="380">
        <v>3859</v>
      </c>
      <c r="C122" s="381">
        <v>2232</v>
      </c>
      <c r="D122" s="401">
        <v>6813</v>
      </c>
      <c r="E122" s="401">
        <v>6520</v>
      </c>
      <c r="F122" s="326">
        <v>4620</v>
      </c>
    </row>
    <row r="123" spans="1:6" s="113" customFormat="1" ht="12.75" customHeight="1" x14ac:dyDescent="0.3">
      <c r="A123" s="319" t="s">
        <v>266</v>
      </c>
      <c r="B123" s="402"/>
      <c r="C123" s="402"/>
      <c r="D123" s="402"/>
      <c r="E123" s="402"/>
      <c r="F123" s="403"/>
    </row>
    <row r="124" spans="1:6" s="113" customFormat="1" ht="12.75" customHeight="1" x14ac:dyDescent="0.3">
      <c r="A124" s="320" t="s">
        <v>228</v>
      </c>
      <c r="B124" s="380">
        <v>2145</v>
      </c>
      <c r="C124" s="381">
        <v>797</v>
      </c>
      <c r="D124" s="380">
        <v>2666</v>
      </c>
      <c r="E124" s="380">
        <v>2406</v>
      </c>
      <c r="F124" s="326">
        <v>1563</v>
      </c>
    </row>
    <row r="125" spans="1:6" s="113" customFormat="1" ht="12.75" customHeight="1" x14ac:dyDescent="0.3">
      <c r="A125" s="320" t="s">
        <v>227</v>
      </c>
      <c r="B125" s="380">
        <v>4039</v>
      </c>
      <c r="C125" s="381">
        <v>1435</v>
      </c>
      <c r="D125" s="380">
        <v>4147</v>
      </c>
      <c r="E125" s="380">
        <v>4114</v>
      </c>
      <c r="F125" s="326">
        <v>3057</v>
      </c>
    </row>
    <row r="126" spans="1:6" s="113" customFormat="1" ht="12.75" customHeight="1" x14ac:dyDescent="0.3">
      <c r="A126" s="319" t="s">
        <v>265</v>
      </c>
      <c r="B126" s="402"/>
      <c r="C126" s="402"/>
      <c r="D126" s="402"/>
      <c r="E126" s="402"/>
      <c r="F126" s="403"/>
    </row>
    <row r="127" spans="1:6" s="113" customFormat="1" ht="12.75" customHeight="1" x14ac:dyDescent="0.3">
      <c r="A127" s="320" t="s">
        <v>256</v>
      </c>
      <c r="B127" s="380">
        <v>1486</v>
      </c>
      <c r="C127" s="381">
        <v>728</v>
      </c>
      <c r="D127" s="380" t="s">
        <v>5</v>
      </c>
      <c r="E127" s="380">
        <v>1700</v>
      </c>
      <c r="F127" s="326">
        <v>1146</v>
      </c>
    </row>
    <row r="128" spans="1:6" s="113" customFormat="1" ht="12.75" customHeight="1" x14ac:dyDescent="0.3">
      <c r="A128" s="320" t="s">
        <v>255</v>
      </c>
      <c r="B128" s="380">
        <v>3751</v>
      </c>
      <c r="C128" s="381">
        <v>1342</v>
      </c>
      <c r="D128" s="380" t="s">
        <v>5</v>
      </c>
      <c r="E128" s="380">
        <v>3652</v>
      </c>
      <c r="F128" s="326">
        <v>2971</v>
      </c>
    </row>
    <row r="129" spans="1:26" s="113" customFormat="1" ht="12.75" customHeight="1" x14ac:dyDescent="0.3">
      <c r="A129" s="320" t="s">
        <v>254</v>
      </c>
      <c r="B129" s="380">
        <v>947</v>
      </c>
      <c r="C129" s="381">
        <v>162</v>
      </c>
      <c r="D129" s="380" t="s">
        <v>5</v>
      </c>
      <c r="E129" s="380">
        <v>1168</v>
      </c>
      <c r="F129" s="326">
        <v>503</v>
      </c>
    </row>
    <row r="130" spans="1:26" s="113" customFormat="1" ht="12.75" customHeight="1" x14ac:dyDescent="0.3">
      <c r="A130" s="388" t="s">
        <v>253</v>
      </c>
      <c r="B130" s="402"/>
      <c r="C130" s="402"/>
      <c r="D130" s="402"/>
      <c r="E130" s="402"/>
      <c r="F130" s="403"/>
    </row>
    <row r="131" spans="1:26" s="113" customFormat="1" ht="12.75" customHeight="1" x14ac:dyDescent="0.3">
      <c r="A131" s="320" t="s">
        <v>264</v>
      </c>
      <c r="B131" s="380" t="s">
        <v>5</v>
      </c>
      <c r="C131" s="380" t="s">
        <v>5</v>
      </c>
      <c r="D131" s="380" t="s">
        <v>5</v>
      </c>
      <c r="E131" s="380" t="s">
        <v>5</v>
      </c>
      <c r="F131" s="326">
        <v>551</v>
      </c>
    </row>
    <row r="132" spans="1:26" s="113" customFormat="1" ht="12.75" customHeight="1" x14ac:dyDescent="0.3">
      <c r="A132" s="320" t="s">
        <v>263</v>
      </c>
      <c r="B132" s="380" t="s">
        <v>5</v>
      </c>
      <c r="C132" s="380" t="s">
        <v>5</v>
      </c>
      <c r="D132" s="380" t="s">
        <v>5</v>
      </c>
      <c r="E132" s="380" t="s">
        <v>5</v>
      </c>
      <c r="F132" s="326">
        <v>1715</v>
      </c>
    </row>
    <row r="133" spans="1:26" s="113" customFormat="1" ht="12.75" customHeight="1" x14ac:dyDescent="0.3">
      <c r="A133" s="320" t="s">
        <v>262</v>
      </c>
      <c r="B133" s="380" t="s">
        <v>5</v>
      </c>
      <c r="C133" s="380" t="s">
        <v>5</v>
      </c>
      <c r="D133" s="380" t="s">
        <v>5</v>
      </c>
      <c r="E133" s="380" t="s">
        <v>5</v>
      </c>
      <c r="F133" s="326">
        <v>2354</v>
      </c>
    </row>
    <row r="134" spans="1:26" s="113" customFormat="1" ht="12.75" customHeight="1" x14ac:dyDescent="0.3">
      <c r="A134" s="124"/>
      <c r="G134" s="379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spans="1:26" s="113" customFormat="1" ht="12.75" customHeight="1" x14ac:dyDescent="0.3">
      <c r="A135" s="554" t="s">
        <v>1459</v>
      </c>
      <c r="B135" s="554"/>
      <c r="C135" s="554"/>
      <c r="D135" s="554"/>
      <c r="E135" s="554"/>
      <c r="F135" s="554"/>
    </row>
    <row r="136" spans="1:26" s="113" customFormat="1" ht="12.75" customHeight="1" x14ac:dyDescent="0.3">
      <c r="A136" s="122"/>
      <c r="B136" s="121">
        <v>2020</v>
      </c>
      <c r="C136" s="120">
        <v>2021</v>
      </c>
      <c r="D136" s="119">
        <v>2022</v>
      </c>
      <c r="E136" s="119">
        <v>2023</v>
      </c>
      <c r="F136" s="119">
        <v>2024</v>
      </c>
    </row>
    <row r="137" spans="1:26" s="113" customFormat="1" ht="13.2" x14ac:dyDescent="0.3">
      <c r="A137" s="408" t="s">
        <v>1497</v>
      </c>
      <c r="B137" s="381" t="s">
        <v>5</v>
      </c>
      <c r="C137" s="380">
        <v>52303</v>
      </c>
      <c r="D137" s="380">
        <v>85510</v>
      </c>
      <c r="E137" s="380">
        <v>98986</v>
      </c>
      <c r="F137" s="325">
        <v>119550</v>
      </c>
    </row>
    <row r="138" spans="1:26" s="113" customFormat="1" ht="13.2" x14ac:dyDescent="0.3">
      <c r="A138" s="408" t="s">
        <v>261</v>
      </c>
      <c r="B138" s="381" t="s">
        <v>5</v>
      </c>
      <c r="C138" s="381" t="s">
        <v>5</v>
      </c>
      <c r="D138" s="380" t="s">
        <v>5</v>
      </c>
      <c r="E138" s="325">
        <v>90202.940864190008</v>
      </c>
      <c r="F138" s="325">
        <v>114646.19004690001</v>
      </c>
    </row>
    <row r="139" spans="1:26" s="113" customFormat="1" ht="13.2" x14ac:dyDescent="0.3">
      <c r="A139" s="481" t="s">
        <v>1498</v>
      </c>
      <c r="B139" s="479"/>
      <c r="C139" s="479"/>
      <c r="D139" s="160"/>
      <c r="E139" s="480"/>
      <c r="F139" s="480"/>
    </row>
    <row r="140" spans="1:26" s="113" customFormat="1" ht="26.4" customHeight="1" x14ac:dyDescent="0.3">
      <c r="A140" s="404"/>
      <c r="B140" s="405"/>
      <c r="C140" s="405"/>
      <c r="D140" s="127"/>
      <c r="E140" s="127"/>
      <c r="F140" s="126"/>
    </row>
    <row r="141" spans="1:26" s="113" customFormat="1" ht="13.2" x14ac:dyDescent="0.3">
      <c r="A141" s="554" t="s">
        <v>260</v>
      </c>
      <c r="B141" s="554"/>
      <c r="C141" s="554"/>
      <c r="D141" s="554"/>
      <c r="E141" s="554"/>
      <c r="F141" s="554"/>
    </row>
    <row r="142" spans="1:26" s="113" customFormat="1" ht="13.2" x14ac:dyDescent="0.3">
      <c r="A142" s="311"/>
      <c r="B142" s="121">
        <v>2020</v>
      </c>
      <c r="C142" s="120">
        <v>2021</v>
      </c>
      <c r="D142" s="119">
        <v>2022</v>
      </c>
      <c r="E142" s="119">
        <v>2023</v>
      </c>
      <c r="F142" s="119">
        <v>2024</v>
      </c>
    </row>
    <row r="143" spans="1:26" s="113" customFormat="1" ht="26.4" x14ac:dyDescent="0.3">
      <c r="A143" s="140" t="s">
        <v>982</v>
      </c>
      <c r="B143" s="335" t="s">
        <v>5</v>
      </c>
      <c r="C143" s="335" t="s">
        <v>5</v>
      </c>
      <c r="D143" s="335" t="s">
        <v>5</v>
      </c>
      <c r="E143" s="406">
        <v>36144</v>
      </c>
      <c r="F143" s="406">
        <v>44345</v>
      </c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</row>
    <row r="144" spans="1:26" s="113" customFormat="1" ht="26.4" x14ac:dyDescent="0.3">
      <c r="A144" s="407" t="s">
        <v>983</v>
      </c>
      <c r="B144" s="335" t="s">
        <v>5</v>
      </c>
      <c r="C144" s="335" t="s">
        <v>5</v>
      </c>
      <c r="D144" s="335" t="s">
        <v>5</v>
      </c>
      <c r="E144" s="37">
        <v>372</v>
      </c>
      <c r="F144" s="33">
        <v>792</v>
      </c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</row>
    <row r="145" spans="1:25" s="113" customFormat="1" ht="13.2" x14ac:dyDescent="0.3">
      <c r="A145" s="407" t="s">
        <v>984</v>
      </c>
      <c r="B145" s="335" t="s">
        <v>5</v>
      </c>
      <c r="C145" s="335" t="s">
        <v>5</v>
      </c>
      <c r="D145" s="335" t="s">
        <v>5</v>
      </c>
      <c r="E145" s="37">
        <v>141</v>
      </c>
      <c r="F145" s="33">
        <v>475</v>
      </c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</row>
    <row r="146" spans="1:25" s="113" customFormat="1" ht="39.6" x14ac:dyDescent="0.3">
      <c r="A146" s="407" t="s">
        <v>985</v>
      </c>
      <c r="B146" s="335" t="s">
        <v>5</v>
      </c>
      <c r="C146" s="335" t="s">
        <v>5</v>
      </c>
      <c r="D146" s="335" t="s">
        <v>5</v>
      </c>
      <c r="E146" s="98">
        <v>2197</v>
      </c>
      <c r="F146" s="273">
        <v>3204</v>
      </c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</row>
    <row r="147" spans="1:25" s="113" customFormat="1" ht="12.75" customHeight="1" x14ac:dyDescent="0.3"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</row>
    <row r="148" spans="1:25" s="113" customFormat="1" ht="27" customHeight="1" x14ac:dyDescent="0.3">
      <c r="A148" s="554" t="s">
        <v>259</v>
      </c>
      <c r="B148" s="554"/>
      <c r="C148" s="554"/>
      <c r="D148" s="554"/>
      <c r="E148" s="554"/>
      <c r="F148" s="55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</row>
    <row r="149" spans="1:25" s="113" customFormat="1" ht="12.75" customHeight="1" x14ac:dyDescent="0.3">
      <c r="A149" s="256"/>
      <c r="B149" s="252">
        <v>2020</v>
      </c>
      <c r="C149" s="253">
        <v>2021</v>
      </c>
      <c r="D149" s="254">
        <v>2022</v>
      </c>
      <c r="E149" s="254">
        <v>2023</v>
      </c>
      <c r="F149" s="254">
        <v>2024</v>
      </c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</row>
    <row r="150" spans="1:25" s="113" customFormat="1" ht="12.75" customHeight="1" x14ac:dyDescent="0.3">
      <c r="A150" s="408" t="s">
        <v>1515</v>
      </c>
      <c r="B150" s="266" t="s">
        <v>5</v>
      </c>
      <c r="C150" s="266">
        <v>151404</v>
      </c>
      <c r="D150" s="263">
        <v>128250</v>
      </c>
      <c r="E150" s="263">
        <v>158142</v>
      </c>
      <c r="F150" s="312">
        <v>194680.58996487979</v>
      </c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</row>
    <row r="151" spans="1:25" s="113" customFormat="1" ht="16.95" customHeight="1" x14ac:dyDescent="0.3">
      <c r="A151" s="409" t="s">
        <v>258</v>
      </c>
      <c r="B151" s="275"/>
      <c r="C151" s="275"/>
      <c r="D151" s="275"/>
      <c r="E151" s="275"/>
      <c r="F151" s="276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</row>
    <row r="152" spans="1:25" s="113" customFormat="1" ht="12.75" customHeight="1" x14ac:dyDescent="0.3">
      <c r="A152" s="320" t="s">
        <v>228</v>
      </c>
      <c r="B152" s="266" t="s">
        <v>5</v>
      </c>
      <c r="C152" s="266">
        <v>140734.18132798714</v>
      </c>
      <c r="D152" s="266">
        <v>121108</v>
      </c>
      <c r="E152" s="266">
        <v>144809.67733150421</v>
      </c>
      <c r="F152" s="312">
        <v>170028.3802558051</v>
      </c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</row>
    <row r="153" spans="1:25" s="113" customFormat="1" ht="12.75" customHeight="1" x14ac:dyDescent="0.3">
      <c r="A153" s="320" t="s">
        <v>227</v>
      </c>
      <c r="B153" s="266" t="s">
        <v>5</v>
      </c>
      <c r="C153" s="266">
        <v>155030.11701770997</v>
      </c>
      <c r="D153" s="266">
        <v>130040</v>
      </c>
      <c r="E153" s="266">
        <v>163967.31408554627</v>
      </c>
      <c r="F153" s="312">
        <v>203715.29580671331</v>
      </c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</row>
    <row r="154" spans="1:25" s="113" customFormat="1" ht="13.2" x14ac:dyDescent="0.3">
      <c r="A154" s="410" t="s">
        <v>257</v>
      </c>
      <c r="B154" s="411"/>
      <c r="C154" s="411"/>
      <c r="D154" s="411"/>
      <c r="E154" s="411"/>
      <c r="F154" s="412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</row>
    <row r="155" spans="1:25" s="113" customFormat="1" ht="12.75" customHeight="1" x14ac:dyDescent="0.3">
      <c r="A155" s="328" t="s">
        <v>256</v>
      </c>
      <c r="B155" s="149" t="s">
        <v>5</v>
      </c>
      <c r="C155" s="149" t="s">
        <v>5</v>
      </c>
      <c r="D155" s="312">
        <v>94867.981389996945</v>
      </c>
      <c r="E155" s="312">
        <v>103149.36038757868</v>
      </c>
      <c r="F155" s="312">
        <v>120894.55469716621</v>
      </c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</row>
    <row r="156" spans="1:25" s="113" customFormat="1" ht="12.75" customHeight="1" x14ac:dyDescent="0.3">
      <c r="A156" s="328" t="s">
        <v>255</v>
      </c>
      <c r="B156" s="149" t="s">
        <v>5</v>
      </c>
      <c r="C156" s="149" t="s">
        <v>5</v>
      </c>
      <c r="D156" s="312">
        <v>173510.2489063438</v>
      </c>
      <c r="E156" s="312">
        <v>176576.4228529961</v>
      </c>
      <c r="F156" s="312">
        <v>219132.18114032142</v>
      </c>
      <c r="G156" s="134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</row>
    <row r="157" spans="1:25" s="113" customFormat="1" ht="16.95" customHeight="1" x14ac:dyDescent="0.3">
      <c r="A157" s="328" t="s">
        <v>254</v>
      </c>
      <c r="B157" s="149" t="s">
        <v>5</v>
      </c>
      <c r="C157" s="149" t="s">
        <v>5</v>
      </c>
      <c r="D157" s="312">
        <v>136498.30186099399</v>
      </c>
      <c r="E157" s="312">
        <v>144583.97511548328</v>
      </c>
      <c r="F157" s="312">
        <v>175915.37439492639</v>
      </c>
      <c r="G157" s="134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</row>
    <row r="158" spans="1:25" s="113" customFormat="1" ht="12.75" customHeight="1" x14ac:dyDescent="0.3">
      <c r="A158" s="413" t="s">
        <v>253</v>
      </c>
      <c r="B158" s="414"/>
      <c r="C158" s="414"/>
      <c r="D158" s="414"/>
      <c r="E158" s="414"/>
      <c r="F158" s="415"/>
      <c r="G158" s="134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</row>
    <row r="159" spans="1:25" s="113" customFormat="1" ht="13.2" x14ac:dyDescent="0.3">
      <c r="A159" s="329" t="s">
        <v>1514</v>
      </c>
      <c r="B159" s="149" t="s">
        <v>5</v>
      </c>
      <c r="C159" s="368">
        <v>363019</v>
      </c>
      <c r="D159" s="368">
        <v>290249.56369029667</v>
      </c>
      <c r="E159" s="368">
        <v>349521.18945658894</v>
      </c>
      <c r="F159" s="312">
        <v>417229.00522589672</v>
      </c>
      <c r="G159" s="134"/>
      <c r="H159" s="134"/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</row>
    <row r="160" spans="1:25" s="113" customFormat="1" ht="12.75" customHeight="1" x14ac:dyDescent="0.3">
      <c r="A160" s="328" t="s">
        <v>228</v>
      </c>
      <c r="B160" s="149" t="s">
        <v>5</v>
      </c>
      <c r="C160" s="368">
        <v>371257.31907538342</v>
      </c>
      <c r="D160" s="368">
        <v>296542.40229116945</v>
      </c>
      <c r="E160" s="368">
        <v>390405.0757904069</v>
      </c>
      <c r="F160" s="312">
        <v>449424.60379868961</v>
      </c>
      <c r="G160" s="134"/>
    </row>
    <row r="161" spans="1:7" s="113" customFormat="1" ht="12.75" customHeight="1" x14ac:dyDescent="0.3">
      <c r="A161" s="328" t="s">
        <v>227</v>
      </c>
      <c r="B161" s="149" t="s">
        <v>5</v>
      </c>
      <c r="C161" s="368">
        <v>361182</v>
      </c>
      <c r="D161" s="368">
        <v>288570.13733757928</v>
      </c>
      <c r="E161" s="368">
        <v>341733.27934337565</v>
      </c>
      <c r="F161" s="312">
        <v>411060.02665681567</v>
      </c>
      <c r="G161" s="134"/>
    </row>
    <row r="162" spans="1:7" s="113" customFormat="1" ht="12.75" customHeight="1" x14ac:dyDescent="0.3">
      <c r="A162" s="329" t="s">
        <v>252</v>
      </c>
      <c r="B162" s="149" t="s">
        <v>5</v>
      </c>
      <c r="C162" s="149" t="s">
        <v>5</v>
      </c>
      <c r="D162" s="312">
        <v>157691.30849382252</v>
      </c>
      <c r="E162" s="312">
        <v>175383.93160847295</v>
      </c>
      <c r="F162" s="312">
        <v>207421.84972825326</v>
      </c>
      <c r="G162" s="134"/>
    </row>
    <row r="163" spans="1:7" s="113" customFormat="1" ht="12.75" customHeight="1" x14ac:dyDescent="0.3">
      <c r="A163" s="328" t="s">
        <v>228</v>
      </c>
      <c r="B163" s="149" t="s">
        <v>5</v>
      </c>
      <c r="C163" s="149" t="s">
        <v>5</v>
      </c>
      <c r="D163" s="312">
        <v>131173.79266364142</v>
      </c>
      <c r="E163" s="312">
        <v>141696.01240815219</v>
      </c>
      <c r="F163" s="312">
        <v>164249.81524865146</v>
      </c>
    </row>
    <row r="164" spans="1:7" s="113" customFormat="1" ht="12.75" customHeight="1" x14ac:dyDescent="0.3">
      <c r="A164" s="328" t="s">
        <v>227</v>
      </c>
      <c r="B164" s="149" t="s">
        <v>5</v>
      </c>
      <c r="C164" s="149" t="s">
        <v>5</v>
      </c>
      <c r="D164" s="312">
        <v>176537.64444255753</v>
      </c>
      <c r="E164" s="312">
        <v>201584.45822996591</v>
      </c>
      <c r="F164" s="312">
        <v>238705.95181615304</v>
      </c>
    </row>
    <row r="165" spans="1:7" s="113" customFormat="1" ht="12.75" customHeight="1" x14ac:dyDescent="0.3">
      <c r="A165" s="329" t="s">
        <v>251</v>
      </c>
      <c r="B165" s="149" t="s">
        <v>5</v>
      </c>
      <c r="C165" s="149" t="s">
        <v>5</v>
      </c>
      <c r="D165" s="312">
        <v>80617.745749673239</v>
      </c>
      <c r="E165" s="312">
        <v>92690.777604660267</v>
      </c>
      <c r="F165" s="312">
        <v>106955.01972896949</v>
      </c>
    </row>
    <row r="166" spans="1:7" s="113" customFormat="1" ht="12.75" customHeight="1" x14ac:dyDescent="0.3">
      <c r="A166" s="328" t="s">
        <v>228</v>
      </c>
      <c r="B166" s="149" t="s">
        <v>5</v>
      </c>
      <c r="C166" s="149" t="s">
        <v>5</v>
      </c>
      <c r="D166" s="312">
        <v>64443.4929131549</v>
      </c>
      <c r="E166" s="312">
        <v>74508.77348703747</v>
      </c>
      <c r="F166" s="312">
        <v>84602.956676208341</v>
      </c>
    </row>
    <row r="167" spans="1:7" s="113" customFormat="1" ht="12.75" customHeight="1" x14ac:dyDescent="0.3">
      <c r="A167" s="328" t="s">
        <v>227</v>
      </c>
      <c r="B167" s="149" t="s">
        <v>5</v>
      </c>
      <c r="C167" s="149" t="s">
        <v>5</v>
      </c>
      <c r="D167" s="312">
        <v>82797.93868666036</v>
      </c>
      <c r="E167" s="312">
        <v>96462.352381596094</v>
      </c>
      <c r="F167" s="312">
        <v>110796.02329820335</v>
      </c>
    </row>
    <row r="168" spans="1:7" s="113" customFormat="1" ht="12.75" customHeight="1" x14ac:dyDescent="0.3">
      <c r="A168" s="319" t="s">
        <v>1516</v>
      </c>
      <c r="B168" s="266" t="s">
        <v>5</v>
      </c>
      <c r="C168" s="381">
        <v>73012</v>
      </c>
      <c r="D168" s="313">
        <v>82675</v>
      </c>
      <c r="E168" s="313">
        <v>109179</v>
      </c>
      <c r="F168" s="313">
        <v>129600</v>
      </c>
    </row>
    <row r="169" spans="1:7" s="113" customFormat="1" ht="12.75" customHeight="1" x14ac:dyDescent="0.3">
      <c r="A169" s="124"/>
    </row>
    <row r="170" spans="1:7" s="113" customFormat="1" ht="12.75" customHeight="1" x14ac:dyDescent="0.3">
      <c r="A170" s="552" t="s">
        <v>250</v>
      </c>
      <c r="B170" s="552"/>
      <c r="C170" s="552"/>
      <c r="D170" s="552"/>
      <c r="E170" s="552"/>
      <c r="F170" s="552"/>
    </row>
    <row r="171" spans="1:7" s="113" customFormat="1" ht="12.75" customHeight="1" x14ac:dyDescent="0.3">
      <c r="A171" s="256"/>
      <c r="B171" s="252">
        <v>2020</v>
      </c>
      <c r="C171" s="253">
        <v>2021</v>
      </c>
      <c r="D171" s="254">
        <v>2022</v>
      </c>
      <c r="E171" s="254">
        <v>2023</v>
      </c>
      <c r="F171" s="254">
        <v>2024</v>
      </c>
    </row>
    <row r="172" spans="1:7" s="113" customFormat="1" ht="12.75" customHeight="1" x14ac:dyDescent="0.3">
      <c r="A172" s="255" t="s">
        <v>249</v>
      </c>
      <c r="B172" s="275"/>
      <c r="C172" s="275"/>
      <c r="D172" s="275"/>
      <c r="E172" s="275"/>
      <c r="F172" s="276"/>
    </row>
    <row r="173" spans="1:7" s="113" customFormat="1" ht="12.75" customHeight="1" x14ac:dyDescent="0.3">
      <c r="A173" s="125" t="s">
        <v>248</v>
      </c>
      <c r="B173" s="264">
        <v>85</v>
      </c>
      <c r="C173" s="262" t="s">
        <v>5</v>
      </c>
      <c r="D173" s="264">
        <v>83</v>
      </c>
      <c r="E173" s="264">
        <v>112</v>
      </c>
      <c r="F173" s="263">
        <v>111</v>
      </c>
    </row>
    <row r="174" spans="1:7" customFormat="1" ht="15" customHeight="1" x14ac:dyDescent="0.3">
      <c r="A174" s="125" t="s">
        <v>247</v>
      </c>
      <c r="B174" s="264">
        <v>85</v>
      </c>
      <c r="C174" s="262" t="s">
        <v>5</v>
      </c>
      <c r="D174" s="264">
        <v>81</v>
      </c>
      <c r="E174" s="264">
        <v>94</v>
      </c>
      <c r="F174" s="263">
        <v>91</v>
      </c>
    </row>
    <row r="175" spans="1:7" customFormat="1" ht="14.4" x14ac:dyDescent="0.3">
      <c r="A175" s="255" t="s">
        <v>246</v>
      </c>
      <c r="B175" s="275"/>
      <c r="C175" s="275"/>
      <c r="D175" s="275"/>
      <c r="E175" s="275"/>
      <c r="F175" s="276"/>
    </row>
    <row r="176" spans="1:7" customFormat="1" ht="14.4" x14ac:dyDescent="0.3">
      <c r="A176" s="125" t="s">
        <v>228</v>
      </c>
      <c r="B176" s="264">
        <v>7</v>
      </c>
      <c r="C176" s="274" t="s">
        <v>5</v>
      </c>
      <c r="D176" s="264">
        <v>240</v>
      </c>
      <c r="E176" s="263">
        <v>7</v>
      </c>
      <c r="F176" s="263">
        <v>9</v>
      </c>
    </row>
    <row r="177" spans="1:7" customFormat="1" ht="14.4" x14ac:dyDescent="0.3">
      <c r="A177" s="125" t="s">
        <v>227</v>
      </c>
      <c r="B177" s="264">
        <v>8</v>
      </c>
      <c r="C177" s="274" t="s">
        <v>5</v>
      </c>
      <c r="D177" s="264">
        <v>270</v>
      </c>
      <c r="E177" s="263">
        <v>8</v>
      </c>
      <c r="F177" s="263">
        <v>11</v>
      </c>
    </row>
    <row r="178" spans="1:7" s="113" customFormat="1" ht="12.75" customHeight="1" x14ac:dyDescent="0.3">
      <c r="A178" s="124"/>
      <c r="G178" s="126"/>
    </row>
    <row r="179" spans="1:7" s="113" customFormat="1" ht="12.75" customHeight="1" x14ac:dyDescent="0.3">
      <c r="A179" s="552" t="s">
        <v>857</v>
      </c>
      <c r="B179" s="552"/>
      <c r="C179" s="552"/>
      <c r="D179" s="552"/>
      <c r="E179" s="552"/>
      <c r="F179" s="552"/>
    </row>
    <row r="180" spans="1:7" s="113" customFormat="1" ht="12.75" customHeight="1" x14ac:dyDescent="0.3">
      <c r="A180"/>
      <c r="B180" s="53">
        <v>2020</v>
      </c>
      <c r="C180" s="15">
        <v>2021</v>
      </c>
      <c r="D180" s="52">
        <v>2022</v>
      </c>
      <c r="E180" s="52">
        <v>2023</v>
      </c>
      <c r="F180" s="52">
        <v>2024</v>
      </c>
    </row>
    <row r="181" spans="1:7" s="113" customFormat="1" ht="12.75" customHeight="1" x14ac:dyDescent="0.25">
      <c r="A181" s="331" t="s">
        <v>228</v>
      </c>
      <c r="B181" s="147">
        <v>29542.347826086956</v>
      </c>
      <c r="C181" s="150" t="s">
        <v>5</v>
      </c>
      <c r="D181" s="98">
        <v>47354</v>
      </c>
      <c r="E181" s="98">
        <f>57039*1.2</f>
        <v>68446.8</v>
      </c>
      <c r="F181" s="416">
        <v>86392</v>
      </c>
    </row>
    <row r="182" spans="1:7" s="113" customFormat="1" ht="12.75" customHeight="1" x14ac:dyDescent="0.25">
      <c r="A182" s="331" t="s">
        <v>227</v>
      </c>
      <c r="B182" s="147">
        <v>39656.583333333336</v>
      </c>
      <c r="C182" s="150" t="s">
        <v>5</v>
      </c>
      <c r="D182" s="98">
        <v>51722</v>
      </c>
      <c r="E182" s="98">
        <f>58978*1.2</f>
        <v>70773.599999999991</v>
      </c>
      <c r="F182" s="416">
        <v>94907.525780454627</v>
      </c>
    </row>
    <row r="183" spans="1:7" s="113" customFormat="1" ht="12.75" customHeight="1" x14ac:dyDescent="0.3">
      <c r="A183" s="132"/>
      <c r="B183" s="126"/>
      <c r="C183" s="126"/>
      <c r="D183" s="131"/>
      <c r="E183" s="126"/>
      <c r="F183" s="126"/>
    </row>
    <row r="184" spans="1:7" s="113" customFormat="1" ht="12.75" customHeight="1" x14ac:dyDescent="0.3">
      <c r="A184" s="552" t="s">
        <v>245</v>
      </c>
      <c r="B184" s="552"/>
      <c r="C184" s="552"/>
      <c r="D184" s="552"/>
      <c r="E184" s="552"/>
      <c r="F184" s="552"/>
    </row>
    <row r="185" spans="1:7" s="113" customFormat="1" ht="12.75" customHeight="1" x14ac:dyDescent="0.3">
      <c r="A185" s="257"/>
      <c r="B185" s="252">
        <v>2020</v>
      </c>
      <c r="C185" s="253">
        <v>2021</v>
      </c>
      <c r="D185" s="254">
        <v>2022</v>
      </c>
      <c r="E185" s="254">
        <v>2023</v>
      </c>
      <c r="F185" s="254">
        <v>2024</v>
      </c>
    </row>
    <row r="186" spans="1:7" s="113" customFormat="1" ht="12.75" customHeight="1" x14ac:dyDescent="0.3">
      <c r="A186" s="311" t="s">
        <v>50</v>
      </c>
      <c r="B186" s="266" t="s">
        <v>5</v>
      </c>
      <c r="C186" s="266" t="s">
        <v>5</v>
      </c>
      <c r="D186" s="313">
        <v>91227.4545220578</v>
      </c>
      <c r="E186" s="313">
        <v>96811.280865286841</v>
      </c>
      <c r="F186" s="313">
        <v>112396.98306957698</v>
      </c>
    </row>
    <row r="187" spans="1:7" s="113" customFormat="1" ht="12.75" customHeight="1" x14ac:dyDescent="0.3">
      <c r="A187" s="311" t="s">
        <v>49</v>
      </c>
      <c r="B187" s="266" t="s">
        <v>5</v>
      </c>
      <c r="C187" s="266" t="s">
        <v>5</v>
      </c>
      <c r="D187" s="313">
        <v>100823.83067266121</v>
      </c>
      <c r="E187" s="313">
        <v>109912.92127694884</v>
      </c>
      <c r="F187" s="313">
        <v>160332.80060002502</v>
      </c>
    </row>
    <row r="188" spans="1:7" s="113" customFormat="1" ht="12.75" customHeight="1" x14ac:dyDescent="0.3">
      <c r="A188" s="311" t="s">
        <v>48</v>
      </c>
      <c r="B188" s="266" t="s">
        <v>5</v>
      </c>
      <c r="C188" s="266" t="s">
        <v>5</v>
      </c>
      <c r="D188" s="313">
        <v>92875.396947856105</v>
      </c>
      <c r="E188" s="313">
        <v>102271.228606196</v>
      </c>
      <c r="F188" s="313">
        <v>119757.08006382021</v>
      </c>
    </row>
    <row r="189" spans="1:7" s="113" customFormat="1" ht="12.75" customHeight="1" x14ac:dyDescent="0.3">
      <c r="A189" s="311" t="s">
        <v>47</v>
      </c>
      <c r="B189" s="266" t="s">
        <v>5</v>
      </c>
      <c r="C189" s="266" t="s">
        <v>5</v>
      </c>
      <c r="D189" s="313">
        <v>439012.34128096973</v>
      </c>
      <c r="E189" s="313">
        <v>473734.03873708186</v>
      </c>
      <c r="F189" s="313">
        <v>535067.93353342416</v>
      </c>
    </row>
    <row r="190" spans="1:7" s="113" customFormat="1" ht="12.75" customHeight="1" x14ac:dyDescent="0.3">
      <c r="A190" s="311" t="s">
        <v>46</v>
      </c>
      <c r="B190" s="266" t="s">
        <v>5</v>
      </c>
      <c r="C190" s="266" t="s">
        <v>5</v>
      </c>
      <c r="D190" s="313">
        <v>127114.67911207456</v>
      </c>
      <c r="E190" s="313">
        <v>140579.87198388285</v>
      </c>
      <c r="F190" s="313">
        <v>172450.72740172822</v>
      </c>
    </row>
    <row r="191" spans="1:7" s="113" customFormat="1" ht="12.75" customHeight="1" x14ac:dyDescent="0.3">
      <c r="A191" s="311" t="s">
        <v>45</v>
      </c>
      <c r="B191" s="266" t="s">
        <v>5</v>
      </c>
      <c r="C191" s="266" t="s">
        <v>5</v>
      </c>
      <c r="D191" s="313">
        <v>119824.49906772263</v>
      </c>
      <c r="E191" s="313">
        <v>125620.05650710315</v>
      </c>
      <c r="F191" s="313">
        <v>152738.24064893601</v>
      </c>
    </row>
    <row r="192" spans="1:7" s="113" customFormat="1" ht="12.75" customHeight="1" x14ac:dyDescent="0.3">
      <c r="A192" s="311" t="s">
        <v>44</v>
      </c>
      <c r="B192" s="266" t="s">
        <v>5</v>
      </c>
      <c r="C192" s="266" t="s">
        <v>5</v>
      </c>
      <c r="D192" s="266" t="s">
        <v>5</v>
      </c>
      <c r="E192" s="313">
        <v>133628.02877144865</v>
      </c>
      <c r="F192" s="313">
        <v>152645.60003743978</v>
      </c>
    </row>
    <row r="193" spans="1:7" s="113" customFormat="1" ht="12.75" customHeight="1" x14ac:dyDescent="0.3">
      <c r="A193" s="311" t="s">
        <v>43</v>
      </c>
      <c r="B193" s="266" t="s">
        <v>5</v>
      </c>
      <c r="C193" s="266" t="s">
        <v>5</v>
      </c>
      <c r="D193" s="313">
        <v>104915.93971371108</v>
      </c>
      <c r="E193" s="313">
        <v>119589.34251890131</v>
      </c>
      <c r="F193" s="313">
        <v>128860.11117298104</v>
      </c>
    </row>
    <row r="194" spans="1:7" s="113" customFormat="1" ht="12.75" customHeight="1" x14ac:dyDescent="0.3">
      <c r="A194" s="311" t="s">
        <v>42</v>
      </c>
      <c r="B194" s="266" t="s">
        <v>5</v>
      </c>
      <c r="C194" s="266" t="s">
        <v>5</v>
      </c>
      <c r="D194" s="313">
        <v>100473.35958715742</v>
      </c>
      <c r="E194" s="313">
        <v>121424.18976265265</v>
      </c>
      <c r="F194" s="313">
        <v>148228.81172761819</v>
      </c>
    </row>
    <row r="195" spans="1:7" s="113" customFormat="1" ht="12.75" customHeight="1" x14ac:dyDescent="0.3">
      <c r="A195" s="311" t="s">
        <v>41</v>
      </c>
      <c r="B195" s="266" t="s">
        <v>5</v>
      </c>
      <c r="C195" s="266" t="s">
        <v>5</v>
      </c>
      <c r="D195" s="313">
        <v>90488.006055746082</v>
      </c>
      <c r="E195" s="313">
        <v>93709.399927867824</v>
      </c>
      <c r="F195" s="313">
        <v>115199.14073271866</v>
      </c>
    </row>
    <row r="196" spans="1:7" s="113" customFormat="1" ht="12.75" customHeight="1" x14ac:dyDescent="0.3">
      <c r="A196" s="311" t="s">
        <v>40</v>
      </c>
      <c r="B196" s="266" t="s">
        <v>5</v>
      </c>
      <c r="C196" s="266" t="s">
        <v>5</v>
      </c>
      <c r="D196" s="313">
        <v>83834.694298009985</v>
      </c>
      <c r="E196" s="313">
        <v>96488.763272797863</v>
      </c>
      <c r="F196" s="313">
        <v>114712.63421003816</v>
      </c>
    </row>
    <row r="197" spans="1:7" s="113" customFormat="1" ht="13.95" customHeight="1" x14ac:dyDescent="0.3">
      <c r="A197" s="311" t="s">
        <v>39</v>
      </c>
      <c r="B197" s="266" t="s">
        <v>5</v>
      </c>
      <c r="C197" s="266" t="s">
        <v>5</v>
      </c>
      <c r="D197" s="266" t="s">
        <v>5</v>
      </c>
      <c r="E197" s="313">
        <v>120003.69414280211</v>
      </c>
      <c r="F197" s="313">
        <v>146352.29088814885</v>
      </c>
    </row>
    <row r="198" spans="1:7" s="113" customFormat="1" ht="12.75" customHeight="1" x14ac:dyDescent="0.3">
      <c r="A198" s="311" t="s">
        <v>38</v>
      </c>
      <c r="B198" s="266" t="s">
        <v>5</v>
      </c>
      <c r="C198" s="266" t="s">
        <v>5</v>
      </c>
      <c r="D198" s="313">
        <v>151050.48636043785</v>
      </c>
      <c r="E198" s="313">
        <v>160360.94727392666</v>
      </c>
      <c r="F198" s="313">
        <v>203638.58502510685</v>
      </c>
    </row>
    <row r="199" spans="1:7" s="113" customFormat="1" ht="13.2" x14ac:dyDescent="0.3">
      <c r="A199" s="311" t="s">
        <v>37</v>
      </c>
      <c r="B199" s="266" t="s">
        <v>5</v>
      </c>
      <c r="C199" s="266" t="s">
        <v>5</v>
      </c>
      <c r="D199" s="313">
        <v>153970.92671538136</v>
      </c>
      <c r="E199" s="313">
        <v>166693.97975308515</v>
      </c>
      <c r="F199" s="313">
        <v>189038.03559994328</v>
      </c>
    </row>
    <row r="200" spans="1:7" s="113" customFormat="1" ht="13.2" x14ac:dyDescent="0.3">
      <c r="A200" s="311" t="s">
        <v>36</v>
      </c>
      <c r="B200" s="266" t="s">
        <v>5</v>
      </c>
      <c r="C200" s="266" t="s">
        <v>5</v>
      </c>
      <c r="D200" s="313">
        <v>162581.70372241456</v>
      </c>
      <c r="E200" s="313">
        <v>172586.75548784126</v>
      </c>
      <c r="F200" s="313">
        <v>197895.20329643571</v>
      </c>
    </row>
    <row r="201" spans="1:7" s="113" customFormat="1" ht="13.2" x14ac:dyDescent="0.3">
      <c r="A201" s="124"/>
    </row>
    <row r="202" spans="1:7" s="113" customFormat="1" ht="13.2" x14ac:dyDescent="0.3">
      <c r="A202" s="552" t="s">
        <v>244</v>
      </c>
      <c r="B202" s="552"/>
      <c r="C202" s="552"/>
      <c r="D202" s="552"/>
      <c r="E202" s="552"/>
      <c r="F202" s="552"/>
    </row>
    <row r="203" spans="1:7" s="113" customFormat="1" ht="13.2" x14ac:dyDescent="0.3">
      <c r="A203" s="258"/>
      <c r="B203" s="259">
        <v>2020</v>
      </c>
      <c r="C203" s="260">
        <v>2021</v>
      </c>
      <c r="D203" s="260">
        <v>2022</v>
      </c>
      <c r="E203" s="260">
        <v>2023</v>
      </c>
      <c r="F203" s="260">
        <v>2024</v>
      </c>
    </row>
    <row r="204" spans="1:7" s="113" customFormat="1" ht="26.4" x14ac:dyDescent="0.3">
      <c r="A204" s="330" t="s">
        <v>243</v>
      </c>
      <c r="B204" s="332" t="s">
        <v>5</v>
      </c>
      <c r="C204" s="333">
        <v>16400</v>
      </c>
      <c r="D204" s="333">
        <v>40741</v>
      </c>
      <c r="E204" s="333">
        <v>34711</v>
      </c>
      <c r="F204" s="273">
        <v>37338</v>
      </c>
      <c r="G204" s="126"/>
    </row>
    <row r="205" spans="1:7" s="113" customFormat="1" ht="37.200000000000003" customHeight="1" x14ac:dyDescent="0.3">
      <c r="A205" s="330" t="s">
        <v>242</v>
      </c>
      <c r="B205" s="332" t="s">
        <v>5</v>
      </c>
      <c r="C205" s="333">
        <v>96</v>
      </c>
      <c r="D205" s="333">
        <v>100</v>
      </c>
      <c r="E205" s="333">
        <v>100</v>
      </c>
      <c r="F205" s="273">
        <v>100</v>
      </c>
    </row>
    <row r="206" spans="1:7" s="113" customFormat="1" ht="12.75" customHeight="1" x14ac:dyDescent="0.3">
      <c r="A206" s="330" t="s">
        <v>241</v>
      </c>
      <c r="B206" s="332" t="s">
        <v>5</v>
      </c>
      <c r="C206" s="333">
        <v>5</v>
      </c>
      <c r="D206" s="333">
        <v>7</v>
      </c>
      <c r="E206" s="333">
        <v>9.6</v>
      </c>
      <c r="F206" s="273">
        <v>10</v>
      </c>
    </row>
    <row r="207" spans="1:7" s="113" customFormat="1" ht="26.4" x14ac:dyDescent="0.3">
      <c r="A207" s="330" t="s">
        <v>240</v>
      </c>
      <c r="B207" s="332" t="s">
        <v>5</v>
      </c>
      <c r="C207" s="333">
        <v>100</v>
      </c>
      <c r="D207" s="333">
        <v>100</v>
      </c>
      <c r="E207" s="333">
        <v>100</v>
      </c>
      <c r="F207" s="273">
        <v>100</v>
      </c>
    </row>
    <row r="208" spans="1:7" s="113" customFormat="1" ht="37.200000000000003" customHeight="1" x14ac:dyDescent="0.3">
      <c r="A208" s="330" t="s">
        <v>239</v>
      </c>
      <c r="B208" s="332" t="s">
        <v>5</v>
      </c>
      <c r="C208" s="277">
        <v>0.25700000000000001</v>
      </c>
      <c r="D208" s="277">
        <v>0.25</v>
      </c>
      <c r="E208" s="277">
        <v>0.28000000000000003</v>
      </c>
      <c r="F208" s="277">
        <v>0.32</v>
      </c>
      <c r="G208" s="126"/>
    </row>
    <row r="209" spans="1:6" s="113" customFormat="1" ht="12.75" customHeight="1" x14ac:dyDescent="0.3">
      <c r="A209" s="132"/>
      <c r="B209" s="126"/>
      <c r="C209" s="126"/>
      <c r="D209" s="131"/>
      <c r="E209" s="126"/>
      <c r="F209" s="126"/>
    </row>
    <row r="210" spans="1:6" s="113" customFormat="1" ht="12.75" customHeight="1" x14ac:dyDescent="0.3">
      <c r="A210" s="552" t="s">
        <v>238</v>
      </c>
      <c r="B210" s="552"/>
      <c r="C210" s="552"/>
      <c r="D210" s="552"/>
      <c r="E210" s="552"/>
      <c r="F210" s="552"/>
    </row>
    <row r="211" spans="1:6" s="113" customFormat="1" ht="13.2" x14ac:dyDescent="0.3">
      <c r="A211" s="258"/>
      <c r="B211" s="259">
        <v>2020</v>
      </c>
      <c r="C211" s="260">
        <v>2021</v>
      </c>
      <c r="D211" s="334">
        <v>2022</v>
      </c>
      <c r="E211" s="334">
        <v>2023</v>
      </c>
      <c r="F211" s="334">
        <v>2024</v>
      </c>
    </row>
    <row r="212" spans="1:6" s="113" customFormat="1" ht="12.75" customHeight="1" x14ac:dyDescent="0.3">
      <c r="A212" s="330" t="s">
        <v>237</v>
      </c>
      <c r="B212" s="149" t="s">
        <v>5</v>
      </c>
      <c r="C212" s="150" t="s">
        <v>5</v>
      </c>
      <c r="D212" s="33">
        <v>27.01</v>
      </c>
      <c r="E212" s="33">
        <v>31.32</v>
      </c>
      <c r="F212" s="33">
        <v>31.36</v>
      </c>
    </row>
    <row r="213" spans="1:6" s="113" customFormat="1" ht="12.75" customHeight="1" x14ac:dyDescent="0.3">
      <c r="A213" s="128"/>
      <c r="B213" s="127"/>
      <c r="C213" s="127"/>
      <c r="D213" s="127"/>
      <c r="E213" s="127"/>
      <c r="F213" s="127"/>
    </row>
    <row r="214" spans="1:6" s="113" customFormat="1" ht="13.2" x14ac:dyDescent="0.3">
      <c r="A214" s="552" t="s">
        <v>236</v>
      </c>
      <c r="B214" s="552"/>
      <c r="C214" s="552"/>
      <c r="D214" s="552"/>
      <c r="E214" s="552"/>
      <c r="F214" s="552"/>
    </row>
    <row r="215" spans="1:6" s="113" customFormat="1" ht="12.75" customHeight="1" x14ac:dyDescent="0.3">
      <c r="A215" s="256"/>
      <c r="B215" s="252">
        <v>2020</v>
      </c>
      <c r="C215" s="253">
        <v>2021</v>
      </c>
      <c r="D215" s="254">
        <v>2022</v>
      </c>
      <c r="E215" s="254">
        <v>2023</v>
      </c>
      <c r="F215" s="254">
        <v>2024</v>
      </c>
    </row>
    <row r="216" spans="1:6" s="113" customFormat="1" ht="39.6" x14ac:dyDescent="0.3">
      <c r="A216" s="311" t="s">
        <v>235</v>
      </c>
      <c r="B216" s="263">
        <v>566</v>
      </c>
      <c r="C216" s="266">
        <v>562</v>
      </c>
      <c r="D216" s="263">
        <v>458</v>
      </c>
      <c r="E216" s="263">
        <v>364</v>
      </c>
      <c r="F216" s="263">
        <v>281</v>
      </c>
    </row>
    <row r="217" spans="1:6" s="113" customFormat="1" ht="12.75" customHeight="1" x14ac:dyDescent="0.3">
      <c r="A217" s="320" t="s">
        <v>228</v>
      </c>
      <c r="B217" s="263">
        <v>561</v>
      </c>
      <c r="C217" s="266">
        <v>558</v>
      </c>
      <c r="D217" s="263">
        <v>455</v>
      </c>
      <c r="E217" s="263">
        <v>346</v>
      </c>
      <c r="F217" s="263">
        <v>258</v>
      </c>
    </row>
    <row r="218" spans="1:6" s="113" customFormat="1" ht="12.75" customHeight="1" x14ac:dyDescent="0.3">
      <c r="A218" s="320" t="s">
        <v>227</v>
      </c>
      <c r="B218" s="263">
        <v>5</v>
      </c>
      <c r="C218" s="266">
        <v>4</v>
      </c>
      <c r="D218" s="263">
        <v>3</v>
      </c>
      <c r="E218" s="263">
        <v>18</v>
      </c>
      <c r="F218" s="263">
        <v>23</v>
      </c>
    </row>
    <row r="219" spans="1:6" s="113" customFormat="1" ht="52.8" x14ac:dyDescent="0.3">
      <c r="A219" s="311" t="s">
        <v>234</v>
      </c>
      <c r="B219" s="263">
        <v>187</v>
      </c>
      <c r="C219" s="266">
        <v>145</v>
      </c>
      <c r="D219" s="263">
        <v>515</v>
      </c>
      <c r="E219" s="263">
        <v>276</v>
      </c>
      <c r="F219" s="263">
        <v>222</v>
      </c>
    </row>
    <row r="220" spans="1:6" s="113" customFormat="1" ht="25.2" customHeight="1" x14ac:dyDescent="0.3">
      <c r="A220" s="320" t="s">
        <v>228</v>
      </c>
      <c r="B220" s="263">
        <v>186</v>
      </c>
      <c r="C220" s="266">
        <v>142</v>
      </c>
      <c r="D220" s="263">
        <v>494</v>
      </c>
      <c r="E220" s="263">
        <v>272</v>
      </c>
      <c r="F220" s="263">
        <v>219</v>
      </c>
    </row>
    <row r="221" spans="1:6" s="113" customFormat="1" ht="12.75" customHeight="1" x14ac:dyDescent="0.3">
      <c r="A221" s="320" t="s">
        <v>227</v>
      </c>
      <c r="B221" s="263">
        <v>1</v>
      </c>
      <c r="C221" s="266">
        <v>3</v>
      </c>
      <c r="D221" s="263">
        <v>21</v>
      </c>
      <c r="E221" s="263">
        <v>4</v>
      </c>
      <c r="F221" s="263">
        <v>3</v>
      </c>
    </row>
    <row r="222" spans="1:6" s="113" customFormat="1" ht="66" x14ac:dyDescent="0.3">
      <c r="A222" s="311" t="s">
        <v>233</v>
      </c>
      <c r="B222" s="263">
        <v>167</v>
      </c>
      <c r="C222" s="266">
        <v>120</v>
      </c>
      <c r="D222" s="263">
        <v>321</v>
      </c>
      <c r="E222" s="263">
        <v>239</v>
      </c>
      <c r="F222" s="263">
        <v>191</v>
      </c>
    </row>
    <row r="223" spans="1:6" s="113" customFormat="1" ht="25.95" customHeight="1" x14ac:dyDescent="0.3">
      <c r="A223" s="320" t="s">
        <v>228</v>
      </c>
      <c r="B223" s="263">
        <v>166</v>
      </c>
      <c r="C223" s="266">
        <v>118</v>
      </c>
      <c r="D223" s="263">
        <v>319</v>
      </c>
      <c r="E223" s="263">
        <v>235</v>
      </c>
      <c r="F223" s="263">
        <v>188</v>
      </c>
    </row>
    <row r="224" spans="1:6" s="113" customFormat="1" ht="12.75" customHeight="1" x14ac:dyDescent="0.3">
      <c r="A224" s="320" t="s">
        <v>227</v>
      </c>
      <c r="B224" s="263">
        <v>1</v>
      </c>
      <c r="C224" s="266">
        <v>2</v>
      </c>
      <c r="D224" s="263">
        <v>2</v>
      </c>
      <c r="E224" s="263">
        <v>4</v>
      </c>
      <c r="F224" s="263">
        <v>3</v>
      </c>
    </row>
    <row r="225" spans="1:6" s="113" customFormat="1" ht="52.8" x14ac:dyDescent="0.3">
      <c r="A225" s="311" t="s">
        <v>232</v>
      </c>
      <c r="B225" s="263">
        <v>290</v>
      </c>
      <c r="C225" s="266">
        <v>371</v>
      </c>
      <c r="D225" s="263">
        <v>515</v>
      </c>
      <c r="E225" s="263">
        <v>499</v>
      </c>
      <c r="F225" s="263">
        <v>442</v>
      </c>
    </row>
    <row r="226" spans="1:6" s="113" customFormat="1" ht="12.75" customHeight="1" x14ac:dyDescent="0.3">
      <c r="A226" s="320" t="s">
        <v>228</v>
      </c>
      <c r="B226" s="263">
        <v>287</v>
      </c>
      <c r="C226" s="266">
        <v>365</v>
      </c>
      <c r="D226" s="263">
        <v>494</v>
      </c>
      <c r="E226" s="263">
        <v>488</v>
      </c>
      <c r="F226" s="263">
        <v>429</v>
      </c>
    </row>
    <row r="227" spans="1:6" s="113" customFormat="1" ht="12.75" customHeight="1" x14ac:dyDescent="0.3">
      <c r="A227" s="320" t="s">
        <v>227</v>
      </c>
      <c r="B227" s="263">
        <v>3</v>
      </c>
      <c r="C227" s="266">
        <v>6</v>
      </c>
      <c r="D227" s="263">
        <v>21</v>
      </c>
      <c r="E227" s="263">
        <v>11</v>
      </c>
      <c r="F227" s="263">
        <v>13</v>
      </c>
    </row>
    <row r="228" spans="1:6" s="113" customFormat="1" ht="12.75" customHeight="1" x14ac:dyDescent="0.3">
      <c r="A228" s="124"/>
    </row>
    <row r="229" spans="1:6" s="113" customFormat="1" ht="13.2" x14ac:dyDescent="0.3">
      <c r="A229" s="550" t="s">
        <v>231</v>
      </c>
      <c r="B229" s="551"/>
      <c r="C229" s="551"/>
      <c r="D229" s="551"/>
      <c r="E229" s="123"/>
      <c r="F229" s="123"/>
    </row>
    <row r="230" spans="1:6" s="113" customFormat="1" ht="13.2" x14ac:dyDescent="0.3">
      <c r="A230" s="122"/>
      <c r="B230" s="121">
        <v>2020</v>
      </c>
      <c r="C230" s="120">
        <v>2021</v>
      </c>
      <c r="D230" s="119">
        <v>2022</v>
      </c>
      <c r="E230" s="119">
        <v>2023</v>
      </c>
      <c r="F230" s="119">
        <v>2024</v>
      </c>
    </row>
    <row r="231" spans="1:6" s="113" customFormat="1" ht="26.4" x14ac:dyDescent="0.3">
      <c r="A231" s="311" t="s">
        <v>230</v>
      </c>
      <c r="B231" s="263">
        <v>64</v>
      </c>
      <c r="C231" s="266">
        <v>68</v>
      </c>
      <c r="D231" s="263">
        <v>100</v>
      </c>
      <c r="E231" s="321">
        <v>55</v>
      </c>
      <c r="F231" s="263">
        <v>53.365384615384613</v>
      </c>
    </row>
    <row r="232" spans="1:6" s="113" customFormat="1" ht="12.75" customHeight="1" x14ac:dyDescent="0.3">
      <c r="A232" s="320" t="s">
        <v>228</v>
      </c>
      <c r="B232" s="263">
        <v>65</v>
      </c>
      <c r="C232" s="266">
        <v>68</v>
      </c>
      <c r="D232" s="263">
        <v>100</v>
      </c>
      <c r="E232" s="321">
        <v>56</v>
      </c>
      <c r="F232" s="263">
        <v>53.8083538083538</v>
      </c>
    </row>
    <row r="233" spans="1:6" s="113" customFormat="1" ht="12.75" customHeight="1" x14ac:dyDescent="0.3">
      <c r="A233" s="320" t="s">
        <v>227</v>
      </c>
      <c r="B233" s="263">
        <v>33</v>
      </c>
      <c r="C233" s="266">
        <v>83</v>
      </c>
      <c r="D233" s="263">
        <v>100</v>
      </c>
      <c r="E233" s="321">
        <v>36</v>
      </c>
      <c r="F233" s="263">
        <v>33.333333333333329</v>
      </c>
    </row>
    <row r="234" spans="1:6" s="113" customFormat="1" ht="26.4" x14ac:dyDescent="0.3">
      <c r="A234" s="311" t="s">
        <v>229</v>
      </c>
      <c r="B234" s="263">
        <v>52</v>
      </c>
      <c r="C234" s="266" t="s">
        <v>5</v>
      </c>
      <c r="D234" s="263">
        <v>70</v>
      </c>
      <c r="E234" s="321">
        <v>87</v>
      </c>
      <c r="F234" s="263">
        <v>86.036036036036037</v>
      </c>
    </row>
    <row r="235" spans="1:6" s="113" customFormat="1" ht="13.2" x14ac:dyDescent="0.3">
      <c r="A235" s="320" t="s">
        <v>228</v>
      </c>
      <c r="B235" s="263">
        <v>52</v>
      </c>
      <c r="C235" s="266" t="s">
        <v>5</v>
      </c>
      <c r="D235" s="263">
        <v>70</v>
      </c>
      <c r="E235" s="321">
        <v>86</v>
      </c>
      <c r="F235" s="263">
        <v>85.844748858447488</v>
      </c>
    </row>
    <row r="236" spans="1:6" s="113" customFormat="1" ht="13.2" x14ac:dyDescent="0.3">
      <c r="A236" s="320" t="s">
        <v>227</v>
      </c>
      <c r="B236" s="263">
        <v>17</v>
      </c>
      <c r="C236" s="266" t="s">
        <v>5</v>
      </c>
      <c r="D236" s="263">
        <v>67</v>
      </c>
      <c r="E236" s="321">
        <v>100</v>
      </c>
      <c r="F236" s="263">
        <v>100</v>
      </c>
    </row>
    <row r="237" spans="1:6" s="113" customFormat="1" ht="27.6" customHeight="1" x14ac:dyDescent="0.3">
      <c r="A237" s="124"/>
    </row>
    <row r="238" spans="1:6" s="113" customFormat="1" ht="13.2" x14ac:dyDescent="0.3">
      <c r="A238" s="550" t="s">
        <v>1517</v>
      </c>
      <c r="B238" s="551"/>
      <c r="C238" s="551"/>
      <c r="D238" s="551"/>
      <c r="E238" s="123"/>
      <c r="F238" s="123"/>
    </row>
    <row r="239" spans="1:6" s="113" customFormat="1" ht="13.2" x14ac:dyDescent="0.3">
      <c r="A239" s="122"/>
      <c r="B239" s="121">
        <v>2020</v>
      </c>
      <c r="C239" s="120">
        <v>2021</v>
      </c>
      <c r="D239" s="119">
        <v>2022</v>
      </c>
      <c r="E239" s="119">
        <v>2023</v>
      </c>
      <c r="F239" s="119">
        <v>2024</v>
      </c>
    </row>
    <row r="240" spans="1:6" s="113" customFormat="1" ht="26.4" x14ac:dyDescent="0.3">
      <c r="A240" s="311" t="s">
        <v>1518</v>
      </c>
      <c r="B240" s="263">
        <v>100</v>
      </c>
      <c r="C240" s="266">
        <v>100</v>
      </c>
      <c r="D240" s="263">
        <v>100</v>
      </c>
      <c r="E240" s="263">
        <v>100</v>
      </c>
      <c r="F240" s="265">
        <v>100</v>
      </c>
    </row>
    <row r="241" spans="1:26" s="113" customFormat="1" ht="26.4" x14ac:dyDescent="0.3">
      <c r="A241" s="311" t="s">
        <v>1519</v>
      </c>
      <c r="B241" s="335" t="s">
        <v>5</v>
      </c>
      <c r="C241" s="335" t="s">
        <v>5</v>
      </c>
      <c r="D241" s="327">
        <v>100</v>
      </c>
      <c r="E241" s="327">
        <v>100</v>
      </c>
      <c r="F241" s="336">
        <v>100</v>
      </c>
    </row>
    <row r="242" spans="1:26" s="113" customFormat="1" ht="13.8" x14ac:dyDescent="0.3">
      <c r="A242" s="118" t="s">
        <v>1520</v>
      </c>
      <c r="B242" s="264">
        <v>54</v>
      </c>
      <c r="C242" s="262">
        <v>59</v>
      </c>
      <c r="D242" s="264">
        <v>60</v>
      </c>
      <c r="E242" s="264">
        <v>69</v>
      </c>
      <c r="F242" s="265">
        <v>71</v>
      </c>
      <c r="G242" s="112"/>
    </row>
    <row r="243" spans="1:26" s="113" customFormat="1" ht="12.75" customHeight="1" x14ac:dyDescent="0.3">
      <c r="A243" s="118" t="s">
        <v>1521</v>
      </c>
      <c r="B243" s="264">
        <v>17</v>
      </c>
      <c r="C243" s="262" t="s">
        <v>5</v>
      </c>
      <c r="D243" s="264">
        <v>27</v>
      </c>
      <c r="E243" s="264">
        <v>28</v>
      </c>
      <c r="F243" s="265">
        <v>30.8</v>
      </c>
    </row>
    <row r="244" spans="1:26" ht="12.75" customHeight="1" x14ac:dyDescent="0.3">
      <c r="A244" s="311" t="s">
        <v>1522</v>
      </c>
      <c r="B244" s="335" t="s">
        <v>5</v>
      </c>
      <c r="C244" s="349">
        <v>100</v>
      </c>
      <c r="D244" s="350">
        <v>100</v>
      </c>
      <c r="E244" s="350">
        <v>100</v>
      </c>
      <c r="F244" s="336">
        <v>100</v>
      </c>
      <c r="G244" s="113"/>
      <c r="H244" s="113"/>
      <c r="I244" s="113"/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</row>
    <row r="245" spans="1:26" ht="12.75" customHeight="1" x14ac:dyDescent="0.3">
      <c r="A245" s="311" t="s">
        <v>1523</v>
      </c>
      <c r="B245" s="335" t="s">
        <v>5</v>
      </c>
      <c r="C245" s="335" t="s">
        <v>5</v>
      </c>
      <c r="D245" s="337">
        <v>79.8</v>
      </c>
      <c r="E245" s="337">
        <v>87</v>
      </c>
      <c r="F245" s="417">
        <v>90.5</v>
      </c>
      <c r="G245" s="113"/>
      <c r="H245" s="113"/>
      <c r="I245" s="113"/>
      <c r="J245" s="113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</row>
    <row r="246" spans="1:26" ht="12.75" customHeight="1" x14ac:dyDescent="0.3">
      <c r="A246" s="338" t="s">
        <v>1524</v>
      </c>
      <c r="B246" s="117" t="s">
        <v>5</v>
      </c>
      <c r="C246" s="117" t="s">
        <v>5</v>
      </c>
      <c r="D246" s="117" t="s">
        <v>5</v>
      </c>
      <c r="E246" s="336">
        <v>0</v>
      </c>
      <c r="F246" s="265">
        <v>0</v>
      </c>
      <c r="G246" s="113"/>
      <c r="H246" s="113"/>
      <c r="I246" s="113"/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</row>
    <row r="247" spans="1:26" ht="25.95" customHeight="1" x14ac:dyDescent="0.3">
      <c r="A247" s="339" t="s">
        <v>1525</v>
      </c>
      <c r="B247" s="116" t="s">
        <v>5</v>
      </c>
      <c r="C247" s="116">
        <v>29</v>
      </c>
      <c r="D247" s="115">
        <v>43</v>
      </c>
      <c r="E247" s="115">
        <v>38</v>
      </c>
      <c r="F247" s="149">
        <v>33</v>
      </c>
      <c r="G247" s="113"/>
      <c r="H247" s="113"/>
      <c r="I247" s="113"/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</row>
    <row r="248" spans="1:26" ht="26.4" customHeight="1" x14ac:dyDescent="0.3">
      <c r="A248" s="114"/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</row>
    <row r="249" spans="1:26" ht="12.75" customHeight="1" x14ac:dyDescent="0.3">
      <c r="A249" s="550" t="s">
        <v>978</v>
      </c>
      <c r="B249" s="551"/>
      <c r="C249" s="551"/>
      <c r="D249" s="551"/>
      <c r="E249" s="123"/>
      <c r="F249" s="123"/>
      <c r="G249" s="135"/>
      <c r="H249" s="113"/>
      <c r="I249" s="113"/>
      <c r="J249" s="113"/>
      <c r="K249" s="113"/>
      <c r="L249" s="113"/>
      <c r="M249" s="113"/>
      <c r="N249" s="113"/>
      <c r="O249" s="113"/>
      <c r="P249" s="113"/>
      <c r="Q249" s="113"/>
      <c r="R249" s="113"/>
    </row>
    <row r="250" spans="1:26" ht="12.75" customHeight="1" x14ac:dyDescent="0.3">
      <c r="A250" s="122"/>
      <c r="B250" s="121">
        <v>2020</v>
      </c>
      <c r="C250" s="120">
        <v>2021</v>
      </c>
      <c r="D250" s="119">
        <v>2022</v>
      </c>
      <c r="E250" s="119">
        <v>2023</v>
      </c>
      <c r="F250" s="119">
        <v>2024</v>
      </c>
      <c r="G250" s="126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</row>
    <row r="251" spans="1:26" ht="13.8" x14ac:dyDescent="0.3">
      <c r="A251" s="340" t="s">
        <v>319</v>
      </c>
      <c r="B251" s="266" t="s">
        <v>5</v>
      </c>
      <c r="C251" s="263">
        <v>489.4</v>
      </c>
      <c r="D251" s="341">
        <v>821</v>
      </c>
      <c r="E251" s="341">
        <v>956</v>
      </c>
      <c r="F251" s="418">
        <v>1326</v>
      </c>
      <c r="G251" s="113"/>
      <c r="H251" s="113"/>
      <c r="I251" s="113"/>
      <c r="J251" s="113"/>
      <c r="K251" s="113"/>
      <c r="L251" s="113"/>
      <c r="M251" s="113"/>
      <c r="N251" s="113"/>
      <c r="O251" s="113"/>
      <c r="P251" s="113"/>
      <c r="Q251" s="113"/>
      <c r="R251" s="113"/>
    </row>
    <row r="252" spans="1:26" ht="26.4" x14ac:dyDescent="0.3">
      <c r="A252" s="340" t="s">
        <v>318</v>
      </c>
      <c r="B252" s="266" t="s">
        <v>5</v>
      </c>
      <c r="C252" s="266" t="s">
        <v>5</v>
      </c>
      <c r="D252" s="21">
        <v>6.1</v>
      </c>
      <c r="E252" s="295">
        <v>12.5</v>
      </c>
      <c r="F252" s="37">
        <v>11</v>
      </c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</row>
    <row r="253" spans="1:26" ht="26.4" x14ac:dyDescent="0.3">
      <c r="A253" s="140" t="s">
        <v>992</v>
      </c>
      <c r="B253" s="266" t="s">
        <v>5</v>
      </c>
      <c r="C253" s="266" t="s">
        <v>5</v>
      </c>
      <c r="D253" s="342">
        <v>21.638000000000002</v>
      </c>
      <c r="E253" s="342">
        <v>26.228999999999999</v>
      </c>
      <c r="F253" s="149">
        <v>35.5</v>
      </c>
      <c r="G253" s="113"/>
      <c r="H253" s="113"/>
      <c r="I253" s="113"/>
      <c r="J253" s="113"/>
      <c r="K253" s="113"/>
      <c r="L253" s="113"/>
      <c r="M253" s="113"/>
      <c r="N253" s="113"/>
      <c r="O253" s="113"/>
      <c r="P253" s="113"/>
      <c r="Q253" s="113"/>
      <c r="R253" s="113"/>
    </row>
    <row r="254" spans="1:26" ht="12.75" customHeight="1" x14ac:dyDescent="0.3">
      <c r="A254" s="139"/>
      <c r="B254" s="138"/>
      <c r="C254" s="138"/>
      <c r="D254" s="137"/>
      <c r="E254" s="137"/>
      <c r="F254" s="136"/>
      <c r="G254" s="113"/>
      <c r="H254" s="113"/>
      <c r="I254" s="113"/>
      <c r="J254" s="113"/>
      <c r="K254" s="113"/>
      <c r="L254" s="113"/>
      <c r="M254" s="113"/>
      <c r="N254" s="113"/>
      <c r="O254" s="113"/>
      <c r="P254" s="113"/>
      <c r="Q254" s="113"/>
      <c r="R254" s="113"/>
    </row>
    <row r="255" spans="1:26" ht="12.75" customHeight="1" x14ac:dyDescent="0.3">
      <c r="A255" s="132"/>
      <c r="B255" s="126"/>
      <c r="C255" s="126"/>
      <c r="D255" s="131"/>
      <c r="E255" s="126"/>
      <c r="F255" s="126"/>
      <c r="G255" s="113"/>
      <c r="H255" s="113"/>
      <c r="I255" s="113"/>
      <c r="J255" s="113"/>
      <c r="K255" s="113"/>
      <c r="L255" s="113"/>
      <c r="M255" s="113"/>
      <c r="N255" s="113"/>
      <c r="O255" s="113"/>
      <c r="P255" s="113"/>
      <c r="Q255" s="113"/>
      <c r="R255" s="113"/>
    </row>
    <row r="256" spans="1:26" ht="12.75" customHeight="1" x14ac:dyDescent="0.3">
      <c r="A256" s="550" t="s">
        <v>317</v>
      </c>
      <c r="B256" s="551"/>
      <c r="C256" s="551"/>
      <c r="D256" s="551"/>
      <c r="E256" s="123"/>
      <c r="F256" s="123"/>
      <c r="G256" s="113"/>
      <c r="H256" s="113"/>
      <c r="I256" s="113"/>
      <c r="J256" s="113"/>
      <c r="K256" s="113"/>
      <c r="L256" s="113"/>
      <c r="M256" s="113"/>
      <c r="N256" s="113"/>
      <c r="O256" s="113"/>
      <c r="P256" s="113"/>
      <c r="Q256" s="113"/>
      <c r="R256" s="113"/>
    </row>
    <row r="257" spans="1:26" ht="12.75" customHeight="1" x14ac:dyDescent="0.3">
      <c r="A257" s="122"/>
      <c r="B257" s="121">
        <v>2020</v>
      </c>
      <c r="C257" s="120">
        <v>2021</v>
      </c>
      <c r="D257" s="119">
        <v>2022</v>
      </c>
      <c r="E257" s="119">
        <v>2023</v>
      </c>
      <c r="F257" s="119">
        <v>2024</v>
      </c>
      <c r="G257" s="113"/>
      <c r="H257" s="113"/>
      <c r="I257" s="113"/>
      <c r="J257" s="113"/>
      <c r="K257" s="113"/>
      <c r="L257" s="113"/>
      <c r="M257" s="113"/>
      <c r="N257" s="113"/>
      <c r="O257" s="113"/>
      <c r="P257" s="113"/>
      <c r="Q257" s="113"/>
      <c r="R257" s="113"/>
    </row>
    <row r="258" spans="1:26" ht="13.8" x14ac:dyDescent="0.3">
      <c r="A258" s="311" t="s">
        <v>316</v>
      </c>
      <c r="B258" s="327">
        <v>754680</v>
      </c>
      <c r="C258" s="335">
        <v>1817868</v>
      </c>
      <c r="D258" s="327">
        <v>2019643</v>
      </c>
      <c r="E258" s="347">
        <v>6680144</v>
      </c>
      <c r="F258" s="347">
        <v>6220749.7699999902</v>
      </c>
      <c r="G258" s="113"/>
      <c r="H258" s="113"/>
      <c r="I258" s="113"/>
      <c r="J258" s="113"/>
      <c r="K258" s="113"/>
      <c r="L258" s="113"/>
      <c r="M258" s="113"/>
      <c r="N258" s="113"/>
      <c r="O258" s="113"/>
      <c r="P258" s="113"/>
      <c r="Q258" s="113"/>
      <c r="R258" s="113"/>
    </row>
    <row r="259" spans="1:26" ht="13.8" x14ac:dyDescent="0.3">
      <c r="A259" s="319" t="s">
        <v>314</v>
      </c>
      <c r="B259" s="343"/>
      <c r="C259" s="343"/>
      <c r="D259" s="343"/>
      <c r="E259" s="343"/>
      <c r="F259" s="421"/>
      <c r="G259" s="113"/>
      <c r="H259" s="113"/>
      <c r="I259" s="113"/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</row>
    <row r="260" spans="1:26" ht="13.8" x14ac:dyDescent="0.3">
      <c r="A260" s="320" t="s">
        <v>313</v>
      </c>
      <c r="B260" s="263">
        <v>136574</v>
      </c>
      <c r="C260" s="266">
        <v>193992</v>
      </c>
      <c r="D260" s="263">
        <v>291503</v>
      </c>
      <c r="E260" s="317">
        <v>936044</v>
      </c>
      <c r="F260" s="317">
        <v>786954.56999999867</v>
      </c>
      <c r="G260" s="113"/>
      <c r="H260" s="113"/>
      <c r="I260" s="113"/>
      <c r="J260" s="113"/>
      <c r="K260" s="113"/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</row>
    <row r="261" spans="1:26" ht="13.8" x14ac:dyDescent="0.3">
      <c r="A261" s="320" t="s">
        <v>312</v>
      </c>
      <c r="B261" s="263">
        <v>221028</v>
      </c>
      <c r="C261" s="266">
        <v>448018</v>
      </c>
      <c r="D261" s="263">
        <v>574314</v>
      </c>
      <c r="E261" s="317">
        <v>1089846</v>
      </c>
      <c r="F261" s="317">
        <v>1531768.7299999916</v>
      </c>
      <c r="G261" s="113"/>
      <c r="H261" s="113"/>
      <c r="I261" s="113"/>
      <c r="J261" s="113"/>
      <c r="K261" s="113"/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</row>
    <row r="262" spans="1:26" ht="25.95" customHeight="1" x14ac:dyDescent="0.3">
      <c r="A262" s="320" t="s">
        <v>262</v>
      </c>
      <c r="B262" s="263">
        <v>397078</v>
      </c>
      <c r="C262" s="266">
        <v>1175858</v>
      </c>
      <c r="D262" s="263">
        <v>1153826</v>
      </c>
      <c r="E262" s="317">
        <v>4654254</v>
      </c>
      <c r="F262" s="317">
        <v>3902026.4699999993</v>
      </c>
      <c r="G262" s="113"/>
      <c r="H262" s="113"/>
      <c r="I262" s="113"/>
      <c r="J262" s="113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</row>
    <row r="263" spans="1:26" ht="13.8" x14ac:dyDescent="0.3">
      <c r="A263" s="319" t="s">
        <v>266</v>
      </c>
      <c r="B263" s="343"/>
      <c r="C263" s="343"/>
      <c r="D263" s="343"/>
      <c r="E263" s="343"/>
      <c r="F263" s="421"/>
      <c r="G263" s="113"/>
      <c r="H263" s="113"/>
      <c r="I263" s="113"/>
      <c r="J263" s="113"/>
      <c r="K263" s="113"/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</row>
    <row r="264" spans="1:26" ht="12.75" customHeight="1" x14ac:dyDescent="0.3">
      <c r="A264" s="320" t="s">
        <v>228</v>
      </c>
      <c r="B264" s="263">
        <v>118131</v>
      </c>
      <c r="C264" s="266">
        <v>351700</v>
      </c>
      <c r="D264" s="263">
        <v>319054</v>
      </c>
      <c r="E264" s="265">
        <v>1096982</v>
      </c>
      <c r="F264" s="317">
        <v>1058811.7999999956</v>
      </c>
      <c r="G264" s="113"/>
      <c r="H264" s="113"/>
      <c r="I264" s="113"/>
      <c r="J264" s="113"/>
      <c r="K264" s="113"/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</row>
    <row r="265" spans="1:26" ht="12.75" customHeight="1" x14ac:dyDescent="0.3">
      <c r="A265" s="344" t="s">
        <v>227</v>
      </c>
      <c r="B265" s="341">
        <v>636549</v>
      </c>
      <c r="C265" s="345">
        <v>1466168</v>
      </c>
      <c r="D265" s="341">
        <v>1700589</v>
      </c>
      <c r="E265" s="346">
        <v>5583162</v>
      </c>
      <c r="F265" s="317">
        <v>5161937.9700000165</v>
      </c>
      <c r="G265" s="113"/>
      <c r="H265" s="113"/>
      <c r="I265" s="113"/>
      <c r="J265" s="113"/>
      <c r="K265" s="113"/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</row>
    <row r="266" spans="1:26" ht="26.4" x14ac:dyDescent="0.3">
      <c r="A266" s="330" t="s">
        <v>315</v>
      </c>
      <c r="B266" s="345" t="s">
        <v>5</v>
      </c>
      <c r="C266" s="345">
        <v>42</v>
      </c>
      <c r="D266" s="152">
        <v>53</v>
      </c>
      <c r="E266" s="419">
        <v>193</v>
      </c>
      <c r="F266" s="420">
        <v>167</v>
      </c>
      <c r="G266" s="113"/>
      <c r="H266" s="113"/>
      <c r="I266" s="113"/>
      <c r="J266" s="113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</row>
    <row r="267" spans="1:26" ht="26.4" x14ac:dyDescent="0.3">
      <c r="A267" s="330" t="s">
        <v>311</v>
      </c>
      <c r="B267" s="267" t="s">
        <v>5</v>
      </c>
      <c r="C267" s="267" t="s">
        <v>5</v>
      </c>
      <c r="D267" s="149">
        <v>14990</v>
      </c>
      <c r="E267" s="348">
        <v>36207</v>
      </c>
      <c r="F267" s="149">
        <v>39279</v>
      </c>
      <c r="G267" s="113"/>
      <c r="H267" s="113"/>
      <c r="I267" s="113"/>
      <c r="J267" s="113"/>
      <c r="K267" s="113"/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</row>
    <row r="268" spans="1:26" ht="52.8" x14ac:dyDescent="0.3">
      <c r="A268" s="330" t="s">
        <v>310</v>
      </c>
      <c r="B268" s="267" t="s">
        <v>5</v>
      </c>
      <c r="C268" s="21">
        <v>37</v>
      </c>
      <c r="D268" s="21">
        <v>99.9</v>
      </c>
      <c r="E268" s="21">
        <v>99.3</v>
      </c>
      <c r="F268" s="21">
        <v>101.8</v>
      </c>
      <c r="G268" s="113"/>
      <c r="H268" s="113"/>
      <c r="I268" s="113"/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</row>
    <row r="269" spans="1:26" ht="12.75" customHeight="1" x14ac:dyDescent="0.3">
      <c r="A269" s="114"/>
      <c r="B269" s="113"/>
      <c r="C269" s="113"/>
      <c r="D269" s="113"/>
      <c r="E269" s="113"/>
      <c r="F269" s="113"/>
      <c r="G269" s="113"/>
      <c r="H269" s="113"/>
      <c r="I269" s="113"/>
      <c r="J269" s="113"/>
      <c r="K269" s="113"/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</row>
    <row r="270" spans="1:26" ht="12.75" customHeight="1" x14ac:dyDescent="0.3">
      <c r="A270" s="553" t="s">
        <v>1006</v>
      </c>
      <c r="B270" s="553"/>
      <c r="C270" s="553"/>
      <c r="D270" s="553"/>
      <c r="E270" s="553"/>
      <c r="F270" s="553"/>
      <c r="G270" s="113"/>
      <c r="H270" s="113"/>
      <c r="I270" s="113"/>
      <c r="J270" s="113"/>
      <c r="K270" s="113"/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</row>
    <row r="271" spans="1:26" ht="12.75" customHeight="1" x14ac:dyDescent="0.3">
      <c r="A271" s="122"/>
      <c r="B271" s="121">
        <v>2020</v>
      </c>
      <c r="C271" s="120">
        <v>2021</v>
      </c>
      <c r="D271" s="119">
        <v>2022</v>
      </c>
      <c r="E271" s="119">
        <v>2023</v>
      </c>
      <c r="F271" s="119">
        <v>2024</v>
      </c>
      <c r="G271" s="113"/>
      <c r="H271" s="113"/>
      <c r="I271" s="113"/>
      <c r="J271" s="113"/>
      <c r="K271" s="113"/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</row>
    <row r="272" spans="1:26" ht="26.4" x14ac:dyDescent="0.3">
      <c r="A272" s="311" t="s">
        <v>302</v>
      </c>
      <c r="B272" s="266" t="s">
        <v>5</v>
      </c>
      <c r="C272" s="266" t="s">
        <v>5</v>
      </c>
      <c r="D272" s="263">
        <v>1346</v>
      </c>
      <c r="E272" s="310">
        <v>1400</v>
      </c>
      <c r="F272" s="332">
        <v>2300</v>
      </c>
      <c r="G272" s="113"/>
      <c r="H272" s="113"/>
      <c r="I272" s="113"/>
      <c r="J272" s="113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</row>
    <row r="273" spans="1:26" ht="26.4" x14ac:dyDescent="0.3">
      <c r="A273" s="322" t="s">
        <v>832</v>
      </c>
      <c r="B273" s="266" t="s">
        <v>5</v>
      </c>
      <c r="C273" s="266" t="s">
        <v>5</v>
      </c>
      <c r="D273" s="263" t="s">
        <v>833</v>
      </c>
      <c r="E273" s="310" t="s">
        <v>834</v>
      </c>
      <c r="F273" s="21" t="s">
        <v>835</v>
      </c>
      <c r="G273" s="113"/>
      <c r="H273" s="113"/>
      <c r="I273" s="113"/>
      <c r="J273" s="113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</row>
    <row r="274" spans="1:26" ht="12.75" customHeight="1" x14ac:dyDescent="0.3">
      <c r="A274" s="113"/>
      <c r="B274" s="113"/>
      <c r="C274" s="113"/>
      <c r="D274" s="113"/>
      <c r="E274" s="113"/>
      <c r="F274" s="113"/>
      <c r="G274" s="113"/>
      <c r="H274" s="113"/>
      <c r="I274" s="113"/>
      <c r="J274" s="113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</row>
    <row r="275" spans="1:26" ht="27" customHeight="1" x14ac:dyDescent="0.3">
      <c r="A275" s="534" t="s">
        <v>1473</v>
      </c>
      <c r="B275" s="534"/>
      <c r="C275" s="534"/>
      <c r="D275" s="534"/>
      <c r="E275" s="534"/>
      <c r="F275" s="534"/>
      <c r="G275" s="113"/>
      <c r="H275" s="113"/>
      <c r="I275" s="113"/>
      <c r="J275" s="113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</row>
    <row r="276" spans="1:26" ht="12.75" customHeight="1" x14ac:dyDescent="0.3">
      <c r="A276" s="113"/>
      <c r="B276" s="113"/>
      <c r="C276" s="113"/>
      <c r="D276" s="113"/>
      <c r="E276" s="113"/>
      <c r="F276" s="113"/>
      <c r="G276" s="113"/>
      <c r="H276" s="113"/>
      <c r="I276" s="113"/>
      <c r="J276" s="113"/>
      <c r="K276" s="113"/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</row>
    <row r="277" spans="1:26" ht="12.75" customHeight="1" x14ac:dyDescent="0.3">
      <c r="A277" s="113"/>
      <c r="B277" s="113"/>
      <c r="C277" s="113"/>
      <c r="D277" s="113"/>
      <c r="E277" s="113"/>
      <c r="F277" s="113"/>
      <c r="G277" s="113"/>
      <c r="H277" s="113"/>
      <c r="I277" s="113"/>
      <c r="J277" s="113"/>
      <c r="K277" s="113"/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</row>
    <row r="278" spans="1:26" ht="12.75" customHeight="1" x14ac:dyDescent="0.3">
      <c r="A278" s="113"/>
      <c r="B278" s="113"/>
      <c r="C278" s="113"/>
      <c r="D278" s="113"/>
      <c r="E278" s="113"/>
      <c r="F278" s="113"/>
      <c r="G278" s="113"/>
      <c r="H278" s="113"/>
      <c r="I278" s="113"/>
      <c r="J278" s="113"/>
      <c r="K278" s="113"/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</row>
    <row r="279" spans="1:26" ht="12.75" customHeight="1" x14ac:dyDescent="0.3">
      <c r="A279" s="113"/>
      <c r="B279" s="113"/>
      <c r="C279" s="113"/>
      <c r="D279" s="113"/>
      <c r="E279" s="113"/>
      <c r="F279" s="113"/>
      <c r="G279" s="113"/>
      <c r="H279" s="113"/>
      <c r="I279" s="113"/>
      <c r="J279" s="113"/>
      <c r="K279" s="113"/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</row>
    <row r="280" spans="1:26" ht="12.75" customHeight="1" x14ac:dyDescent="0.3">
      <c r="A280" s="113"/>
      <c r="B280" s="113"/>
      <c r="C280" s="113"/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</row>
    <row r="281" spans="1:26" ht="12.75" customHeight="1" x14ac:dyDescent="0.3">
      <c r="A281" s="113"/>
      <c r="B281" s="113"/>
      <c r="C281" s="113"/>
      <c r="D281" s="113"/>
      <c r="E281" s="113"/>
      <c r="F281" s="113"/>
      <c r="G281" s="113"/>
      <c r="H281" s="113"/>
      <c r="I281" s="113"/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</row>
    <row r="282" spans="1:26" ht="12.75" customHeight="1" x14ac:dyDescent="0.3">
      <c r="A282" s="113"/>
      <c r="B282" s="113"/>
      <c r="C282" s="113"/>
      <c r="D282" s="113"/>
      <c r="E282" s="113"/>
      <c r="F282" s="113"/>
      <c r="G282" s="113"/>
      <c r="H282" s="113"/>
      <c r="I282" s="113"/>
      <c r="J282" s="113"/>
      <c r="K282" s="113"/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</row>
    <row r="283" spans="1:26" ht="12.75" customHeight="1" x14ac:dyDescent="0.3">
      <c r="A283" s="113"/>
      <c r="B283" s="113"/>
      <c r="C283" s="113"/>
      <c r="D283" s="113"/>
      <c r="E283" s="113"/>
      <c r="F283" s="113"/>
      <c r="G283" s="113"/>
      <c r="H283" s="113"/>
      <c r="I283" s="113"/>
      <c r="J283" s="113"/>
      <c r="K283" s="113"/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</row>
    <row r="284" spans="1:26" ht="12.75" customHeight="1" x14ac:dyDescent="0.3">
      <c r="A284" s="113"/>
      <c r="B284" s="113"/>
      <c r="C284" s="113"/>
      <c r="D284" s="113"/>
      <c r="E284" s="113"/>
      <c r="F284" s="113"/>
      <c r="G284" s="113"/>
      <c r="H284" s="113"/>
      <c r="I284" s="113"/>
      <c r="J284" s="113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</row>
    <row r="285" spans="1:26" ht="12.75" customHeight="1" x14ac:dyDescent="0.3">
      <c r="A285" s="113"/>
      <c r="B285" s="113"/>
      <c r="C285" s="113"/>
      <c r="D285" s="113"/>
      <c r="E285" s="113"/>
      <c r="F285" s="113"/>
      <c r="G285" s="113"/>
      <c r="H285" s="113"/>
      <c r="I285" s="113"/>
      <c r="J285" s="113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</row>
    <row r="286" spans="1:26" ht="12.75" customHeight="1" x14ac:dyDescent="0.3">
      <c r="A286" s="113"/>
      <c r="B286" s="113"/>
      <c r="C286" s="113"/>
      <c r="D286" s="113"/>
      <c r="E286" s="113"/>
      <c r="F286" s="113"/>
      <c r="G286" s="113"/>
      <c r="H286" s="113"/>
      <c r="I286" s="113"/>
      <c r="J286" s="113"/>
      <c r="K286" s="113"/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</row>
    <row r="287" spans="1:26" ht="12.75" customHeight="1" x14ac:dyDescent="0.3">
      <c r="A287" s="113"/>
      <c r="B287" s="113"/>
      <c r="C287" s="113"/>
      <c r="D287" s="113"/>
      <c r="E287" s="113"/>
      <c r="F287" s="113"/>
      <c r="G287" s="113"/>
      <c r="H287" s="113"/>
      <c r="I287" s="113"/>
      <c r="J287" s="113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</row>
    <row r="288" spans="1:26" ht="12.75" customHeight="1" x14ac:dyDescent="0.3">
      <c r="A288" s="113"/>
      <c r="B288" s="113"/>
      <c r="C288" s="113"/>
      <c r="D288" s="113"/>
      <c r="E288" s="113"/>
      <c r="F288" s="113"/>
      <c r="G288" s="113"/>
      <c r="H288" s="113"/>
      <c r="I288" s="113"/>
      <c r="J288" s="113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</row>
    <row r="289" spans="1:26" ht="12.75" customHeight="1" x14ac:dyDescent="0.3">
      <c r="A289" s="113"/>
      <c r="B289" s="113"/>
      <c r="C289" s="113"/>
      <c r="D289" s="113"/>
      <c r="E289" s="113"/>
      <c r="F289" s="113"/>
      <c r="G289" s="113"/>
      <c r="H289" s="113"/>
      <c r="I289" s="113"/>
      <c r="J289" s="113"/>
      <c r="K289" s="113"/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</row>
    <row r="290" spans="1:26" ht="12.75" customHeight="1" x14ac:dyDescent="0.3">
      <c r="A290" s="113"/>
      <c r="B290" s="113"/>
      <c r="C290" s="113"/>
      <c r="D290" s="113"/>
      <c r="E290" s="113"/>
      <c r="F290" s="113"/>
      <c r="G290" s="113"/>
      <c r="H290" s="113"/>
      <c r="I290" s="113"/>
      <c r="J290" s="113"/>
      <c r="K290" s="113"/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</row>
    <row r="291" spans="1:26" ht="12.75" customHeight="1" x14ac:dyDescent="0.3">
      <c r="A291" s="113"/>
      <c r="B291" s="113"/>
      <c r="C291" s="113"/>
      <c r="D291" s="113"/>
      <c r="E291" s="113"/>
      <c r="F291" s="113"/>
      <c r="G291" s="113"/>
      <c r="H291" s="113"/>
      <c r="I291" s="113"/>
      <c r="J291" s="113"/>
      <c r="K291" s="113"/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</row>
    <row r="292" spans="1:26" ht="12.75" customHeight="1" x14ac:dyDescent="0.3">
      <c r="A292" s="113"/>
      <c r="B292" s="113"/>
      <c r="C292" s="113"/>
      <c r="D292" s="113"/>
      <c r="E292" s="113"/>
      <c r="F292" s="113"/>
      <c r="G292" s="113"/>
      <c r="H292" s="113"/>
      <c r="I292" s="113"/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</row>
    <row r="293" spans="1:26" ht="12.75" customHeight="1" x14ac:dyDescent="0.3">
      <c r="A293" s="113"/>
      <c r="B293" s="113"/>
      <c r="C293" s="113"/>
      <c r="D293" s="113"/>
      <c r="E293" s="113"/>
      <c r="F293" s="113"/>
      <c r="G293" s="113"/>
      <c r="H293" s="113"/>
      <c r="I293" s="113"/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</row>
    <row r="294" spans="1:26" ht="12.75" customHeight="1" x14ac:dyDescent="0.3">
      <c r="A294" s="113"/>
      <c r="B294" s="113"/>
      <c r="C294" s="113"/>
      <c r="D294" s="113"/>
      <c r="E294" s="113"/>
      <c r="F294" s="113"/>
      <c r="G294" s="113"/>
      <c r="H294" s="113"/>
      <c r="I294" s="113"/>
      <c r="J294" s="113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</row>
    <row r="295" spans="1:26" ht="12.75" customHeight="1" x14ac:dyDescent="0.3">
      <c r="A295" s="113"/>
      <c r="B295" s="113"/>
      <c r="C295" s="113"/>
      <c r="D295" s="113"/>
      <c r="E295" s="113"/>
      <c r="F295" s="113"/>
      <c r="G295" s="113"/>
      <c r="H295" s="113"/>
      <c r="I295" s="113"/>
      <c r="J295" s="113"/>
      <c r="K295" s="113"/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</row>
    <row r="296" spans="1:26" ht="12.75" customHeight="1" x14ac:dyDescent="0.3">
      <c r="A296" s="113"/>
      <c r="B296" s="113"/>
      <c r="C296" s="113"/>
      <c r="D296" s="113"/>
      <c r="E296" s="113"/>
      <c r="F296" s="113"/>
      <c r="G296" s="113"/>
      <c r="H296" s="113"/>
      <c r="I296" s="113"/>
      <c r="J296" s="113"/>
      <c r="K296" s="113"/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</row>
    <row r="297" spans="1:26" ht="12.75" customHeight="1" x14ac:dyDescent="0.3">
      <c r="A297" s="113"/>
      <c r="B297" s="113"/>
      <c r="C297" s="113"/>
      <c r="D297" s="113"/>
      <c r="E297" s="113"/>
      <c r="F297" s="113"/>
      <c r="G297" s="113"/>
      <c r="H297" s="113"/>
      <c r="I297" s="113"/>
      <c r="J297" s="113"/>
      <c r="K297" s="113"/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</row>
    <row r="298" spans="1:26" ht="12.75" customHeight="1" x14ac:dyDescent="0.3">
      <c r="A298" s="113"/>
      <c r="B298" s="113"/>
      <c r="C298" s="113"/>
      <c r="D298" s="113"/>
      <c r="E298" s="113"/>
      <c r="F298" s="113"/>
      <c r="G298" s="113"/>
      <c r="H298" s="113"/>
      <c r="I298" s="113"/>
      <c r="J298" s="113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</row>
    <row r="299" spans="1:26" ht="12.75" customHeight="1" x14ac:dyDescent="0.3">
      <c r="A299" s="113"/>
      <c r="B299" s="113"/>
      <c r="C299" s="113"/>
      <c r="D299" s="113"/>
      <c r="E299" s="113"/>
      <c r="F299" s="113"/>
      <c r="G299" s="113"/>
      <c r="H299" s="113"/>
      <c r="I299" s="113"/>
      <c r="J299" s="113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</row>
    <row r="300" spans="1:26" ht="12.75" customHeight="1" x14ac:dyDescent="0.3">
      <c r="A300" s="113"/>
      <c r="B300" s="113"/>
      <c r="C300" s="113"/>
      <c r="D300" s="113"/>
      <c r="E300" s="113"/>
      <c r="F300" s="113"/>
      <c r="G300" s="113"/>
      <c r="H300" s="113"/>
      <c r="I300" s="113"/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</row>
    <row r="301" spans="1:26" ht="12.75" customHeight="1" x14ac:dyDescent="0.3">
      <c r="A301" s="113"/>
      <c r="B301" s="113"/>
      <c r="C301" s="113"/>
      <c r="D301" s="113"/>
      <c r="E301" s="113"/>
      <c r="F301" s="113"/>
      <c r="G301" s="113"/>
      <c r="H301" s="113"/>
      <c r="I301" s="113"/>
      <c r="J301" s="113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</row>
    <row r="302" spans="1:26" ht="12.75" customHeight="1" x14ac:dyDescent="0.3">
      <c r="A302" s="113"/>
      <c r="B302" s="113"/>
      <c r="C302" s="113"/>
      <c r="D302" s="113"/>
      <c r="E302" s="113"/>
      <c r="F302" s="113"/>
      <c r="G302" s="113"/>
      <c r="H302" s="113"/>
      <c r="I302" s="113"/>
      <c r="J302" s="113"/>
      <c r="K302" s="113"/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</row>
    <row r="303" spans="1:26" ht="12.75" customHeight="1" x14ac:dyDescent="0.3">
      <c r="A303" s="113"/>
      <c r="B303" s="113"/>
      <c r="C303" s="113"/>
      <c r="D303" s="113"/>
      <c r="E303" s="113"/>
      <c r="F303" s="113"/>
      <c r="G303" s="113"/>
      <c r="H303" s="113"/>
      <c r="I303" s="113"/>
      <c r="J303" s="113"/>
      <c r="K303" s="113"/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</row>
    <row r="304" spans="1:26" ht="12.75" customHeight="1" x14ac:dyDescent="0.3">
      <c r="A304" s="113"/>
      <c r="B304" s="113"/>
      <c r="C304" s="113"/>
      <c r="D304" s="113"/>
      <c r="E304" s="113"/>
      <c r="F304" s="113"/>
      <c r="G304" s="113"/>
      <c r="H304" s="113"/>
      <c r="I304" s="113"/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</row>
    <row r="305" spans="1:26" ht="12.75" customHeight="1" x14ac:dyDescent="0.3">
      <c r="A305" s="113"/>
      <c r="B305" s="113"/>
      <c r="C305" s="113"/>
      <c r="D305" s="113"/>
      <c r="E305" s="113"/>
      <c r="F305" s="113"/>
      <c r="G305" s="113"/>
      <c r="H305" s="113"/>
      <c r="I305" s="113"/>
      <c r="J305" s="113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</row>
    <row r="306" spans="1:26" ht="12.75" customHeight="1" x14ac:dyDescent="0.3">
      <c r="A306" s="113"/>
      <c r="B306" s="113"/>
      <c r="C306" s="113"/>
      <c r="D306" s="113"/>
      <c r="E306" s="113"/>
      <c r="F306" s="113"/>
      <c r="G306" s="113"/>
      <c r="H306" s="113"/>
      <c r="I306" s="113"/>
      <c r="J306" s="113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</row>
    <row r="307" spans="1:26" ht="12.75" customHeight="1" x14ac:dyDescent="0.3">
      <c r="A307" s="113"/>
      <c r="B307" s="113"/>
      <c r="C307" s="113"/>
      <c r="D307" s="113"/>
      <c r="E307" s="113"/>
      <c r="F307" s="113"/>
      <c r="G307" s="113"/>
      <c r="H307" s="113"/>
      <c r="I307" s="113"/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</row>
    <row r="308" spans="1:26" ht="12.75" customHeight="1" x14ac:dyDescent="0.3">
      <c r="A308" s="113"/>
      <c r="B308" s="113"/>
      <c r="C308" s="113"/>
      <c r="D308" s="113"/>
      <c r="E308" s="113"/>
      <c r="F308" s="113"/>
      <c r="G308" s="113"/>
      <c r="H308" s="113"/>
      <c r="I308" s="113"/>
      <c r="J308" s="113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</row>
    <row r="309" spans="1:26" ht="12.75" customHeight="1" x14ac:dyDescent="0.3">
      <c r="A309" s="113"/>
      <c r="B309" s="113"/>
      <c r="C309" s="113"/>
      <c r="D309" s="113"/>
      <c r="E309" s="113"/>
      <c r="F309" s="113"/>
      <c r="G309" s="113"/>
      <c r="H309" s="113"/>
      <c r="I309" s="113"/>
      <c r="J309" s="113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13"/>
      <c r="X309" s="113"/>
      <c r="Y309" s="113"/>
      <c r="Z309" s="113"/>
    </row>
    <row r="310" spans="1:26" ht="12.75" customHeight="1" x14ac:dyDescent="0.3">
      <c r="A310" s="113"/>
      <c r="B310" s="113"/>
      <c r="C310" s="113"/>
      <c r="D310" s="113"/>
      <c r="E310" s="113"/>
      <c r="F310" s="113"/>
      <c r="G310" s="113"/>
      <c r="H310" s="113"/>
      <c r="I310" s="113"/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Y310" s="113"/>
      <c r="Z310" s="113"/>
    </row>
    <row r="311" spans="1:26" ht="12.75" customHeight="1" x14ac:dyDescent="0.3">
      <c r="A311" s="113"/>
      <c r="B311" s="113"/>
      <c r="C311" s="113"/>
      <c r="D311" s="113"/>
      <c r="E311" s="113"/>
      <c r="F311" s="113"/>
      <c r="G311" s="113"/>
      <c r="H311" s="113"/>
      <c r="I311" s="113"/>
      <c r="J311" s="113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13"/>
      <c r="X311" s="113"/>
      <c r="Y311" s="113"/>
      <c r="Z311" s="113"/>
    </row>
    <row r="312" spans="1:26" ht="12.75" customHeight="1" x14ac:dyDescent="0.3">
      <c r="A312" s="113"/>
      <c r="B312" s="113"/>
      <c r="C312" s="113"/>
      <c r="D312" s="113"/>
      <c r="E312" s="113"/>
      <c r="F312" s="113"/>
      <c r="G312" s="113"/>
      <c r="H312" s="113"/>
      <c r="I312" s="113"/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13"/>
      <c r="Z312" s="113"/>
    </row>
    <row r="313" spans="1:26" ht="12.75" customHeight="1" x14ac:dyDescent="0.3">
      <c r="A313" s="113"/>
      <c r="B313" s="113"/>
      <c r="C313" s="113"/>
      <c r="D313" s="113"/>
      <c r="E313" s="113"/>
      <c r="F313" s="113"/>
      <c r="G313" s="113"/>
      <c r="H313" s="113"/>
      <c r="I313" s="113"/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</row>
    <row r="314" spans="1:26" ht="12.75" customHeight="1" x14ac:dyDescent="0.3">
      <c r="A314" s="113"/>
      <c r="B314" s="113"/>
      <c r="C314" s="113"/>
      <c r="D314" s="113"/>
      <c r="E314" s="113"/>
      <c r="F314" s="113"/>
      <c r="G314" s="113"/>
      <c r="H314" s="113"/>
      <c r="I314" s="113"/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13"/>
      <c r="Z314" s="113"/>
    </row>
    <row r="315" spans="1:26" ht="12.75" customHeight="1" x14ac:dyDescent="0.3">
      <c r="A315" s="113"/>
      <c r="B315" s="113"/>
      <c r="C315" s="113"/>
      <c r="D315" s="113"/>
      <c r="E315" s="113"/>
      <c r="F315" s="113"/>
      <c r="G315" s="113"/>
      <c r="H315" s="113"/>
      <c r="I315" s="113"/>
      <c r="J315" s="113"/>
      <c r="K315" s="113"/>
      <c r="L315" s="113"/>
      <c r="M315" s="113"/>
      <c r="N315" s="113"/>
      <c r="O315" s="113"/>
      <c r="P315" s="113"/>
      <c r="Q315" s="113"/>
      <c r="R315" s="113"/>
      <c r="S315" s="113"/>
      <c r="T315" s="113"/>
      <c r="U315" s="113"/>
      <c r="V315" s="113"/>
      <c r="W315" s="113"/>
      <c r="X315" s="113"/>
      <c r="Y315" s="113"/>
      <c r="Z315" s="113"/>
    </row>
    <row r="316" spans="1:26" ht="12.75" customHeight="1" x14ac:dyDescent="0.3">
      <c r="A316" s="113"/>
      <c r="B316" s="113"/>
      <c r="C316" s="113"/>
      <c r="D316" s="113"/>
      <c r="E316" s="113"/>
      <c r="F316" s="113"/>
      <c r="G316" s="113"/>
      <c r="H316" s="113"/>
      <c r="I316" s="113"/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</row>
    <row r="317" spans="1:26" ht="12.75" customHeight="1" x14ac:dyDescent="0.3">
      <c r="A317" s="113"/>
      <c r="B317" s="113"/>
      <c r="C317" s="113"/>
      <c r="D317" s="113"/>
      <c r="E317" s="113"/>
      <c r="F317" s="113"/>
      <c r="G317" s="113"/>
      <c r="H317" s="113"/>
      <c r="I317" s="113"/>
      <c r="J317" s="113"/>
      <c r="K317" s="113"/>
      <c r="L317" s="113"/>
      <c r="M317" s="113"/>
      <c r="N317" s="113"/>
      <c r="O317" s="113"/>
      <c r="P317" s="113"/>
      <c r="Q317" s="113"/>
      <c r="R317" s="113"/>
      <c r="S317" s="113"/>
      <c r="T317" s="113"/>
      <c r="U317" s="113"/>
      <c r="V317" s="113"/>
      <c r="W317" s="113"/>
      <c r="X317" s="113"/>
      <c r="Y317" s="113"/>
      <c r="Z317" s="113"/>
    </row>
    <row r="318" spans="1:26" ht="12.75" customHeight="1" x14ac:dyDescent="0.3">
      <c r="A318" s="113"/>
      <c r="B318" s="113"/>
      <c r="C318" s="113"/>
      <c r="D318" s="113"/>
      <c r="E318" s="113"/>
      <c r="F318" s="113"/>
      <c r="G318" s="113"/>
      <c r="H318" s="113"/>
      <c r="I318" s="113"/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3"/>
      <c r="V318" s="113"/>
      <c r="W318" s="113"/>
      <c r="X318" s="113"/>
      <c r="Y318" s="113"/>
      <c r="Z318" s="113"/>
    </row>
    <row r="319" spans="1:26" ht="12.75" customHeight="1" x14ac:dyDescent="0.3">
      <c r="A319" s="113"/>
      <c r="B319" s="113"/>
      <c r="C319" s="113"/>
      <c r="D319" s="113"/>
      <c r="E319" s="113"/>
      <c r="F319" s="113"/>
      <c r="G319" s="113"/>
      <c r="H319" s="113"/>
      <c r="I319" s="113"/>
      <c r="J319" s="113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  <c r="Z319" s="113"/>
    </row>
    <row r="320" spans="1:26" ht="12.75" customHeight="1" x14ac:dyDescent="0.3">
      <c r="A320" s="113"/>
      <c r="B320" s="113"/>
      <c r="C320" s="113"/>
      <c r="D320" s="113"/>
      <c r="E320" s="113"/>
      <c r="F320" s="113"/>
      <c r="G320" s="113"/>
      <c r="H320" s="113"/>
      <c r="I320" s="113"/>
      <c r="J320" s="113"/>
      <c r="K320" s="113"/>
      <c r="L320" s="113"/>
      <c r="M320" s="113"/>
      <c r="N320" s="113"/>
      <c r="O320" s="113"/>
      <c r="P320" s="113"/>
      <c r="Q320" s="113"/>
      <c r="R320" s="113"/>
      <c r="S320" s="113"/>
      <c r="T320" s="113"/>
      <c r="U320" s="113"/>
      <c r="V320" s="113"/>
      <c r="W320" s="113"/>
      <c r="X320" s="113"/>
      <c r="Y320" s="113"/>
      <c r="Z320" s="113"/>
    </row>
    <row r="321" spans="1:26" ht="12.75" customHeight="1" x14ac:dyDescent="0.3">
      <c r="A321" s="113"/>
      <c r="B321" s="113"/>
      <c r="C321" s="113"/>
      <c r="D321" s="113"/>
      <c r="E321" s="113"/>
      <c r="F321" s="113"/>
      <c r="G321" s="113"/>
      <c r="H321" s="113"/>
      <c r="I321" s="113"/>
      <c r="J321" s="113"/>
      <c r="K321" s="113"/>
      <c r="L321" s="113"/>
      <c r="M321" s="113"/>
      <c r="N321" s="113"/>
      <c r="O321" s="113"/>
      <c r="P321" s="113"/>
      <c r="Q321" s="113"/>
      <c r="R321" s="113"/>
      <c r="S321" s="113"/>
      <c r="T321" s="113"/>
      <c r="U321" s="113"/>
      <c r="V321" s="113"/>
      <c r="W321" s="113"/>
      <c r="X321" s="113"/>
      <c r="Y321" s="113"/>
      <c r="Z321" s="113"/>
    </row>
    <row r="322" spans="1:26" ht="12.75" customHeight="1" x14ac:dyDescent="0.3">
      <c r="A322" s="113"/>
      <c r="B322" s="113"/>
      <c r="C322" s="113"/>
      <c r="D322" s="113"/>
      <c r="E322" s="113"/>
      <c r="F322" s="113"/>
      <c r="G322" s="113"/>
      <c r="H322" s="113"/>
      <c r="I322" s="113"/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13"/>
      <c r="Z322" s="113"/>
    </row>
    <row r="323" spans="1:26" ht="12.75" customHeight="1" x14ac:dyDescent="0.3">
      <c r="A323" s="113"/>
      <c r="B323" s="113"/>
      <c r="C323" s="113"/>
      <c r="D323" s="113"/>
      <c r="E323" s="113"/>
      <c r="F323" s="113"/>
      <c r="G323" s="113"/>
      <c r="H323" s="113"/>
      <c r="I323" s="113"/>
      <c r="J323" s="113"/>
      <c r="K323" s="113"/>
      <c r="L323" s="113"/>
      <c r="M323" s="113"/>
      <c r="N323" s="113"/>
      <c r="O323" s="113"/>
      <c r="P323" s="113"/>
      <c r="Q323" s="113"/>
      <c r="R323" s="113"/>
      <c r="S323" s="113"/>
      <c r="T323" s="113"/>
      <c r="U323" s="113"/>
      <c r="V323" s="113"/>
      <c r="W323" s="113"/>
      <c r="X323" s="113"/>
      <c r="Y323" s="113"/>
      <c r="Z323" s="113"/>
    </row>
    <row r="324" spans="1:26" ht="12.75" customHeight="1" x14ac:dyDescent="0.3">
      <c r="A324" s="113"/>
      <c r="B324" s="113"/>
      <c r="C324" s="113"/>
      <c r="D324" s="113"/>
      <c r="E324" s="113"/>
      <c r="F324" s="113"/>
      <c r="G324" s="113"/>
      <c r="H324" s="113"/>
      <c r="I324" s="113"/>
      <c r="J324" s="113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3"/>
      <c r="V324" s="113"/>
      <c r="W324" s="113"/>
      <c r="X324" s="113"/>
      <c r="Y324" s="113"/>
      <c r="Z324" s="113"/>
    </row>
    <row r="325" spans="1:26" ht="12.75" customHeight="1" x14ac:dyDescent="0.3">
      <c r="A325" s="113"/>
      <c r="B325" s="113"/>
      <c r="C325" s="113"/>
      <c r="D325" s="113"/>
      <c r="E325" s="113"/>
      <c r="F325" s="113"/>
      <c r="G325" s="113"/>
      <c r="H325" s="113"/>
      <c r="I325" s="113"/>
      <c r="J325" s="113"/>
      <c r="K325" s="113"/>
      <c r="L325" s="113"/>
      <c r="M325" s="113"/>
      <c r="N325" s="113"/>
      <c r="O325" s="113"/>
      <c r="P325" s="113"/>
      <c r="Q325" s="113"/>
      <c r="R325" s="113"/>
      <c r="S325" s="113"/>
      <c r="T325" s="113"/>
      <c r="U325" s="113"/>
      <c r="V325" s="113"/>
      <c r="W325" s="113"/>
      <c r="X325" s="113"/>
      <c r="Y325" s="113"/>
      <c r="Z325" s="113"/>
    </row>
    <row r="326" spans="1:26" ht="12.75" customHeight="1" x14ac:dyDescent="0.3">
      <c r="A326" s="113"/>
      <c r="B326" s="113"/>
      <c r="C326" s="113"/>
      <c r="D326" s="113"/>
      <c r="E326" s="113"/>
      <c r="F326" s="113"/>
      <c r="G326" s="113"/>
      <c r="H326" s="113"/>
      <c r="I326" s="113"/>
      <c r="J326" s="113"/>
      <c r="K326" s="113"/>
      <c r="L326" s="113"/>
      <c r="M326" s="113"/>
      <c r="N326" s="113"/>
      <c r="O326" s="113"/>
      <c r="P326" s="113"/>
      <c r="Q326" s="113"/>
      <c r="R326" s="113"/>
      <c r="S326" s="113"/>
      <c r="T326" s="113"/>
      <c r="U326" s="113"/>
      <c r="V326" s="113"/>
      <c r="W326" s="113"/>
      <c r="X326" s="113"/>
      <c r="Y326" s="113"/>
      <c r="Z326" s="113"/>
    </row>
    <row r="327" spans="1:26" ht="12.75" customHeight="1" x14ac:dyDescent="0.3">
      <c r="A327" s="113"/>
      <c r="B327" s="113"/>
      <c r="C327" s="113"/>
      <c r="D327" s="113"/>
      <c r="E327" s="113"/>
      <c r="F327" s="113"/>
      <c r="G327" s="113"/>
      <c r="H327" s="113"/>
      <c r="I327" s="113"/>
      <c r="J327" s="113"/>
      <c r="K327" s="113"/>
      <c r="L327" s="113"/>
      <c r="M327" s="113"/>
      <c r="N327" s="113"/>
      <c r="O327" s="113"/>
      <c r="P327" s="113"/>
      <c r="Q327" s="113"/>
      <c r="R327" s="113"/>
      <c r="S327" s="113"/>
      <c r="T327" s="113"/>
      <c r="U327" s="113"/>
      <c r="V327" s="113"/>
      <c r="W327" s="113"/>
      <c r="X327" s="113"/>
      <c r="Y327" s="113"/>
      <c r="Z327" s="113"/>
    </row>
    <row r="328" spans="1:26" ht="12.75" customHeight="1" x14ac:dyDescent="0.3">
      <c r="A328" s="113"/>
      <c r="B328" s="113"/>
      <c r="C328" s="113"/>
      <c r="D328" s="113"/>
      <c r="E328" s="113"/>
      <c r="F328" s="113"/>
      <c r="G328" s="113"/>
      <c r="H328" s="113"/>
      <c r="I328" s="113"/>
      <c r="J328" s="113"/>
      <c r="K328" s="113"/>
      <c r="L328" s="113"/>
      <c r="M328" s="113"/>
      <c r="N328" s="113"/>
      <c r="O328" s="113"/>
      <c r="P328" s="113"/>
      <c r="Q328" s="113"/>
      <c r="R328" s="113"/>
      <c r="S328" s="113"/>
      <c r="T328" s="113"/>
      <c r="U328" s="113"/>
      <c r="V328" s="113"/>
      <c r="W328" s="113"/>
      <c r="X328" s="113"/>
      <c r="Y328" s="113"/>
      <c r="Z328" s="113"/>
    </row>
    <row r="329" spans="1:26" ht="12.75" customHeight="1" x14ac:dyDescent="0.3">
      <c r="A329" s="113"/>
      <c r="B329" s="113"/>
      <c r="C329" s="113"/>
      <c r="D329" s="113"/>
      <c r="E329" s="113"/>
      <c r="F329" s="113"/>
      <c r="G329" s="113"/>
      <c r="H329" s="113"/>
      <c r="I329" s="113"/>
      <c r="J329" s="113"/>
      <c r="K329" s="113"/>
      <c r="L329" s="113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</row>
    <row r="330" spans="1:26" ht="12.75" customHeight="1" x14ac:dyDescent="0.3">
      <c r="A330" s="113"/>
      <c r="B330" s="113"/>
      <c r="C330" s="113"/>
      <c r="D330" s="113"/>
      <c r="E330" s="113"/>
      <c r="F330" s="113"/>
      <c r="G330" s="113"/>
      <c r="H330" s="113"/>
      <c r="I330" s="113"/>
      <c r="J330" s="113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</row>
    <row r="331" spans="1:26" ht="12.75" customHeight="1" x14ac:dyDescent="0.3">
      <c r="A331" s="113"/>
      <c r="B331" s="113"/>
      <c r="C331" s="113"/>
      <c r="D331" s="113"/>
      <c r="E331" s="113"/>
      <c r="F331" s="113"/>
      <c r="G331" s="113"/>
      <c r="H331" s="113"/>
      <c r="I331" s="113"/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</row>
    <row r="332" spans="1:26" ht="12.75" customHeight="1" x14ac:dyDescent="0.3">
      <c r="A332" s="113"/>
      <c r="B332" s="113"/>
      <c r="C332" s="113"/>
      <c r="D332" s="113"/>
      <c r="E332" s="113"/>
      <c r="F332" s="113"/>
      <c r="G332" s="113"/>
      <c r="H332" s="113"/>
      <c r="I332" s="113"/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</row>
    <row r="333" spans="1:26" ht="12.75" customHeight="1" x14ac:dyDescent="0.3">
      <c r="A333" s="113"/>
      <c r="B333" s="113"/>
      <c r="C333" s="113"/>
      <c r="D333" s="113"/>
      <c r="E333" s="113"/>
      <c r="F333" s="113"/>
      <c r="G333" s="113"/>
      <c r="H333" s="113"/>
      <c r="I333" s="113"/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</row>
    <row r="334" spans="1:26" ht="12.75" customHeight="1" x14ac:dyDescent="0.3">
      <c r="A334" s="113"/>
      <c r="B334" s="113"/>
      <c r="C334" s="113"/>
      <c r="D334" s="113"/>
      <c r="E334" s="113"/>
      <c r="F334" s="113"/>
      <c r="G334" s="113"/>
      <c r="H334" s="113"/>
      <c r="I334" s="113"/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</row>
    <row r="335" spans="1:26" ht="12.75" customHeight="1" x14ac:dyDescent="0.3">
      <c r="A335" s="113"/>
      <c r="B335" s="113"/>
      <c r="C335" s="113"/>
      <c r="D335" s="113"/>
      <c r="E335" s="113"/>
      <c r="F335" s="113"/>
      <c r="G335" s="113"/>
      <c r="H335" s="113"/>
      <c r="I335" s="113"/>
      <c r="J335" s="113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</row>
    <row r="336" spans="1:26" ht="12.75" customHeight="1" x14ac:dyDescent="0.3">
      <c r="A336" s="113"/>
      <c r="B336" s="113"/>
      <c r="C336" s="113"/>
      <c r="D336" s="113"/>
      <c r="E336" s="113"/>
      <c r="F336" s="113"/>
      <c r="G336" s="113"/>
      <c r="H336" s="113"/>
      <c r="I336" s="113"/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</row>
    <row r="337" spans="1:26" ht="12.75" customHeight="1" x14ac:dyDescent="0.3">
      <c r="A337" s="113"/>
      <c r="B337" s="113"/>
      <c r="C337" s="113"/>
      <c r="D337" s="113"/>
      <c r="E337" s="113"/>
      <c r="F337" s="113"/>
      <c r="G337" s="113"/>
      <c r="H337" s="113"/>
      <c r="I337" s="113"/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</row>
    <row r="338" spans="1:26" ht="12.75" customHeight="1" x14ac:dyDescent="0.3">
      <c r="A338" s="113"/>
      <c r="B338" s="113"/>
      <c r="C338" s="113"/>
      <c r="D338" s="113"/>
      <c r="E338" s="113"/>
      <c r="F338" s="113"/>
      <c r="G338" s="113"/>
      <c r="H338" s="113"/>
      <c r="I338" s="113"/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</row>
    <row r="339" spans="1:26" ht="12.75" customHeight="1" x14ac:dyDescent="0.3">
      <c r="A339" s="113"/>
      <c r="B339" s="113"/>
      <c r="C339" s="113"/>
      <c r="D339" s="113"/>
      <c r="E339" s="113"/>
      <c r="F339" s="113"/>
      <c r="G339" s="113"/>
      <c r="H339" s="113"/>
      <c r="I339" s="113"/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</row>
    <row r="340" spans="1:26" ht="12.75" customHeight="1" x14ac:dyDescent="0.3">
      <c r="A340" s="113"/>
      <c r="B340" s="113"/>
      <c r="C340" s="113"/>
      <c r="D340" s="113"/>
      <c r="E340" s="113"/>
      <c r="F340" s="113"/>
      <c r="G340" s="113"/>
      <c r="H340" s="113"/>
      <c r="I340" s="113"/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</row>
    <row r="341" spans="1:26" ht="12.75" customHeight="1" x14ac:dyDescent="0.3">
      <c r="A341" s="113"/>
      <c r="B341" s="113"/>
      <c r="C341" s="113"/>
      <c r="D341" s="113"/>
      <c r="E341" s="113"/>
      <c r="F341" s="113"/>
      <c r="G341" s="113"/>
      <c r="H341" s="113"/>
      <c r="I341" s="113"/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</row>
    <row r="342" spans="1:26" ht="12.75" customHeight="1" x14ac:dyDescent="0.3">
      <c r="A342" s="113"/>
      <c r="B342" s="113"/>
      <c r="C342" s="113"/>
      <c r="D342" s="113"/>
      <c r="E342" s="113"/>
      <c r="F342" s="113"/>
      <c r="G342" s="113"/>
      <c r="H342" s="113"/>
      <c r="I342" s="113"/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</row>
    <row r="343" spans="1:26" ht="12.75" customHeight="1" x14ac:dyDescent="0.3">
      <c r="A343" s="113"/>
      <c r="B343" s="113"/>
      <c r="C343" s="113"/>
      <c r="D343" s="113"/>
      <c r="E343" s="113"/>
      <c r="F343" s="113"/>
      <c r="G343" s="113"/>
      <c r="H343" s="113"/>
      <c r="I343" s="113"/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</row>
    <row r="344" spans="1:26" ht="12.75" customHeight="1" x14ac:dyDescent="0.3">
      <c r="A344" s="113"/>
      <c r="B344" s="113"/>
      <c r="C344" s="113"/>
      <c r="D344" s="113"/>
      <c r="E344" s="113"/>
      <c r="F344" s="113"/>
      <c r="G344" s="113"/>
      <c r="H344" s="113"/>
      <c r="I344" s="113"/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</row>
    <row r="345" spans="1:26" ht="12.75" customHeight="1" x14ac:dyDescent="0.3">
      <c r="A345" s="113"/>
      <c r="B345" s="113"/>
      <c r="C345" s="113"/>
      <c r="D345" s="113"/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</row>
    <row r="346" spans="1:26" ht="12.75" customHeight="1" x14ac:dyDescent="0.3">
      <c r="A346" s="113"/>
      <c r="B346" s="113"/>
      <c r="C346" s="113"/>
      <c r="D346" s="113"/>
      <c r="E346" s="113"/>
      <c r="F346" s="113"/>
      <c r="G346" s="113"/>
      <c r="H346" s="113"/>
      <c r="I346" s="113"/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  <c r="X346" s="113"/>
      <c r="Y346" s="113"/>
      <c r="Z346" s="113"/>
    </row>
    <row r="347" spans="1:26" ht="12.75" customHeight="1" x14ac:dyDescent="0.3">
      <c r="A347" s="113"/>
      <c r="B347" s="113"/>
      <c r="C347" s="113"/>
      <c r="D347" s="113"/>
      <c r="E347" s="113"/>
      <c r="F347" s="113"/>
      <c r="G347" s="113"/>
      <c r="H347" s="113"/>
      <c r="I347" s="113"/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</row>
    <row r="348" spans="1:26" ht="12.75" customHeight="1" x14ac:dyDescent="0.3">
      <c r="A348" s="113"/>
      <c r="B348" s="113"/>
      <c r="C348" s="113"/>
      <c r="D348" s="113"/>
      <c r="E348" s="113"/>
      <c r="F348" s="113"/>
      <c r="G348" s="113"/>
      <c r="H348" s="113"/>
      <c r="I348" s="113"/>
      <c r="J348" s="113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  <c r="X348" s="113"/>
      <c r="Y348" s="113"/>
      <c r="Z348" s="113"/>
    </row>
    <row r="349" spans="1:26" ht="12.75" customHeight="1" x14ac:dyDescent="0.3">
      <c r="A349" s="113"/>
      <c r="B349" s="113"/>
      <c r="C349" s="113"/>
      <c r="D349" s="113"/>
      <c r="E349" s="113"/>
      <c r="F349" s="113"/>
      <c r="G349" s="113"/>
      <c r="H349" s="113"/>
      <c r="I349" s="113"/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  <c r="X349" s="113"/>
      <c r="Y349" s="113"/>
      <c r="Z349" s="113"/>
    </row>
    <row r="350" spans="1:26" ht="12.75" customHeight="1" x14ac:dyDescent="0.3">
      <c r="A350" s="113"/>
      <c r="B350" s="113"/>
      <c r="C350" s="113"/>
      <c r="D350" s="113"/>
      <c r="E350" s="113"/>
      <c r="F350" s="113"/>
      <c r="G350" s="113"/>
      <c r="H350" s="113"/>
      <c r="I350" s="113"/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</row>
    <row r="351" spans="1:26" ht="12.75" customHeight="1" x14ac:dyDescent="0.3">
      <c r="A351" s="113"/>
      <c r="B351" s="113"/>
      <c r="C351" s="113"/>
      <c r="D351" s="113"/>
      <c r="E351" s="113"/>
      <c r="F351" s="113"/>
      <c r="G351" s="113"/>
      <c r="H351" s="113"/>
      <c r="I351" s="113"/>
      <c r="J351" s="113"/>
      <c r="K351" s="113"/>
      <c r="L351" s="113"/>
      <c r="M351" s="113"/>
      <c r="N351" s="113"/>
      <c r="O351" s="113"/>
      <c r="P351" s="113"/>
      <c r="Q351" s="113"/>
      <c r="R351" s="113"/>
      <c r="S351" s="113"/>
      <c r="T351" s="113"/>
      <c r="U351" s="113"/>
      <c r="V351" s="113"/>
      <c r="W351" s="113"/>
      <c r="X351" s="113"/>
      <c r="Y351" s="113"/>
      <c r="Z351" s="113"/>
    </row>
    <row r="352" spans="1:26" ht="12.75" customHeight="1" x14ac:dyDescent="0.3">
      <c r="A352" s="113"/>
      <c r="B352" s="113"/>
      <c r="C352" s="113"/>
      <c r="D352" s="113"/>
      <c r="E352" s="113"/>
      <c r="F352" s="113"/>
      <c r="G352" s="113"/>
      <c r="H352" s="113"/>
      <c r="I352" s="113"/>
      <c r="J352" s="113"/>
      <c r="K352" s="113"/>
      <c r="L352" s="113"/>
      <c r="M352" s="113"/>
      <c r="N352" s="113"/>
      <c r="O352" s="113"/>
      <c r="P352" s="113"/>
      <c r="Q352" s="113"/>
      <c r="R352" s="113"/>
      <c r="S352" s="113"/>
      <c r="T352" s="113"/>
      <c r="U352" s="113"/>
      <c r="V352" s="113"/>
      <c r="W352" s="113"/>
      <c r="X352" s="113"/>
      <c r="Y352" s="113"/>
      <c r="Z352" s="113"/>
    </row>
    <row r="353" spans="1:26" ht="12.75" customHeight="1" x14ac:dyDescent="0.3">
      <c r="A353" s="113"/>
      <c r="B353" s="113"/>
      <c r="C353" s="113"/>
      <c r="D353" s="113"/>
      <c r="E353" s="113"/>
      <c r="F353" s="113"/>
      <c r="G353" s="113"/>
      <c r="H353" s="113"/>
      <c r="I353" s="113"/>
      <c r="J353" s="113"/>
      <c r="K353" s="113"/>
      <c r="L353" s="113"/>
      <c r="M353" s="113"/>
      <c r="N353" s="113"/>
      <c r="O353" s="113"/>
      <c r="P353" s="113"/>
      <c r="Q353" s="113"/>
      <c r="R353" s="113"/>
      <c r="S353" s="113"/>
      <c r="T353" s="113"/>
      <c r="U353" s="113"/>
      <c r="V353" s="113"/>
      <c r="W353" s="113"/>
      <c r="X353" s="113"/>
      <c r="Y353" s="113"/>
      <c r="Z353" s="113"/>
    </row>
    <row r="354" spans="1:26" ht="12.75" customHeight="1" x14ac:dyDescent="0.3">
      <c r="A354" s="113"/>
      <c r="B354" s="113"/>
      <c r="C354" s="113"/>
      <c r="D354" s="113"/>
      <c r="E354" s="113"/>
      <c r="F354" s="113"/>
      <c r="G354" s="113"/>
      <c r="H354" s="113"/>
      <c r="I354" s="113"/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</row>
    <row r="355" spans="1:26" ht="12.75" customHeight="1" x14ac:dyDescent="0.3">
      <c r="A355" s="113"/>
      <c r="B355" s="113"/>
      <c r="C355" s="113"/>
      <c r="D355" s="113"/>
      <c r="E355" s="113"/>
      <c r="F355" s="113"/>
      <c r="G355" s="113"/>
      <c r="H355" s="113"/>
      <c r="I355" s="113"/>
      <c r="J355" s="113"/>
      <c r="K355" s="113"/>
      <c r="L355" s="113"/>
      <c r="M355" s="113"/>
      <c r="N355" s="113"/>
      <c r="O355" s="113"/>
      <c r="P355" s="113"/>
      <c r="Q355" s="113"/>
      <c r="R355" s="113"/>
      <c r="S355" s="113"/>
      <c r="T355" s="113"/>
      <c r="U355" s="113"/>
      <c r="V355" s="113"/>
      <c r="W355" s="113"/>
      <c r="X355" s="113"/>
      <c r="Y355" s="113"/>
      <c r="Z355" s="113"/>
    </row>
    <row r="356" spans="1:26" ht="12.75" customHeight="1" x14ac:dyDescent="0.3">
      <c r="A356" s="113"/>
      <c r="B356" s="113"/>
      <c r="C356" s="113"/>
      <c r="D356" s="113"/>
      <c r="E356" s="113"/>
      <c r="F356" s="113"/>
      <c r="G356" s="113"/>
      <c r="H356" s="113"/>
      <c r="I356" s="113"/>
      <c r="J356" s="113"/>
      <c r="K356" s="113"/>
      <c r="L356" s="113"/>
      <c r="M356" s="113"/>
      <c r="N356" s="113"/>
      <c r="O356" s="113"/>
      <c r="P356" s="113"/>
      <c r="Q356" s="113"/>
      <c r="R356" s="113"/>
      <c r="S356" s="113"/>
      <c r="T356" s="113"/>
      <c r="U356" s="113"/>
      <c r="V356" s="113"/>
      <c r="W356" s="113"/>
      <c r="X356" s="113"/>
      <c r="Y356" s="113"/>
      <c r="Z356" s="113"/>
    </row>
    <row r="357" spans="1:26" ht="12.75" customHeight="1" x14ac:dyDescent="0.3">
      <c r="A357" s="113"/>
      <c r="B357" s="113"/>
      <c r="C357" s="113"/>
      <c r="D357" s="113"/>
      <c r="E357" s="113"/>
      <c r="F357" s="113"/>
      <c r="G357" s="113"/>
      <c r="H357" s="113"/>
      <c r="I357" s="113"/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/>
    </row>
    <row r="358" spans="1:26" ht="12.75" customHeight="1" x14ac:dyDescent="0.3">
      <c r="A358" s="113"/>
      <c r="B358" s="113"/>
      <c r="C358" s="113"/>
      <c r="D358" s="113"/>
      <c r="E358" s="113"/>
      <c r="F358" s="113"/>
      <c r="G358" s="113"/>
      <c r="H358" s="113"/>
      <c r="I358" s="113"/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  <c r="X358" s="113"/>
      <c r="Y358" s="113"/>
      <c r="Z358" s="113"/>
    </row>
    <row r="359" spans="1:26" ht="12.75" customHeight="1" x14ac:dyDescent="0.3">
      <c r="A359" s="113"/>
      <c r="B359" s="113"/>
      <c r="C359" s="113"/>
      <c r="D359" s="113"/>
      <c r="E359" s="113"/>
      <c r="F359" s="113"/>
      <c r="G359" s="113"/>
      <c r="H359" s="113"/>
      <c r="I359" s="113"/>
      <c r="J359" s="113"/>
      <c r="K359" s="113"/>
      <c r="L359" s="113"/>
      <c r="M359" s="113"/>
      <c r="N359" s="113"/>
      <c r="O359" s="113"/>
      <c r="P359" s="113"/>
      <c r="Q359" s="113"/>
      <c r="R359" s="113"/>
      <c r="S359" s="113"/>
      <c r="T359" s="113"/>
      <c r="U359" s="113"/>
      <c r="V359" s="113"/>
      <c r="W359" s="113"/>
      <c r="X359" s="113"/>
      <c r="Y359" s="113"/>
      <c r="Z359" s="113"/>
    </row>
    <row r="360" spans="1:26" ht="12.75" customHeight="1" x14ac:dyDescent="0.3">
      <c r="A360" s="113"/>
      <c r="B360" s="113"/>
      <c r="C360" s="113"/>
      <c r="D360" s="113"/>
      <c r="E360" s="113"/>
      <c r="F360" s="113"/>
      <c r="G360" s="113"/>
      <c r="H360" s="113"/>
      <c r="I360" s="113"/>
      <c r="J360" s="113"/>
      <c r="K360" s="113"/>
      <c r="L360" s="113"/>
      <c r="M360" s="113"/>
      <c r="N360" s="113"/>
      <c r="O360" s="113"/>
      <c r="P360" s="113"/>
      <c r="Q360" s="113"/>
      <c r="R360" s="113"/>
      <c r="S360" s="113"/>
      <c r="T360" s="113"/>
      <c r="U360" s="113"/>
      <c r="V360" s="113"/>
      <c r="W360" s="113"/>
      <c r="X360" s="113"/>
      <c r="Y360" s="113"/>
      <c r="Z360" s="113"/>
    </row>
    <row r="361" spans="1:26" ht="12.75" customHeight="1" x14ac:dyDescent="0.3">
      <c r="A361" s="113"/>
      <c r="B361" s="113"/>
      <c r="C361" s="113"/>
      <c r="D361" s="113"/>
      <c r="E361" s="113"/>
      <c r="F361" s="113"/>
      <c r="G361" s="113"/>
      <c r="H361" s="113"/>
      <c r="I361" s="113"/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3"/>
      <c r="V361" s="113"/>
      <c r="W361" s="113"/>
      <c r="X361" s="113"/>
      <c r="Y361" s="113"/>
      <c r="Z361" s="113"/>
    </row>
    <row r="362" spans="1:26" ht="12.75" customHeight="1" x14ac:dyDescent="0.3">
      <c r="A362" s="113"/>
      <c r="B362" s="113"/>
      <c r="C362" s="113"/>
      <c r="D362" s="113"/>
      <c r="E362" s="113"/>
      <c r="F362" s="113"/>
      <c r="G362" s="113"/>
      <c r="H362" s="113"/>
      <c r="I362" s="113"/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3"/>
      <c r="V362" s="113"/>
      <c r="W362" s="113"/>
      <c r="X362" s="113"/>
      <c r="Y362" s="113"/>
      <c r="Z362" s="113"/>
    </row>
    <row r="363" spans="1:26" ht="12.75" customHeight="1" x14ac:dyDescent="0.3">
      <c r="A363" s="113"/>
      <c r="B363" s="113"/>
      <c r="C363" s="113"/>
      <c r="D363" s="113"/>
      <c r="E363" s="113"/>
      <c r="F363" s="113"/>
      <c r="G363" s="113"/>
      <c r="H363" s="113"/>
      <c r="I363" s="113"/>
      <c r="J363" s="113"/>
      <c r="K363" s="113"/>
      <c r="L363" s="113"/>
      <c r="M363" s="113"/>
      <c r="N363" s="113"/>
      <c r="O363" s="113"/>
      <c r="P363" s="113"/>
      <c r="Q363" s="113"/>
      <c r="R363" s="113"/>
      <c r="S363" s="113"/>
      <c r="T363" s="113"/>
      <c r="U363" s="113"/>
      <c r="V363" s="113"/>
      <c r="W363" s="113"/>
      <c r="X363" s="113"/>
      <c r="Y363" s="113"/>
      <c r="Z363" s="113"/>
    </row>
    <row r="364" spans="1:26" ht="12.75" customHeight="1" x14ac:dyDescent="0.3">
      <c r="A364" s="113"/>
      <c r="B364" s="113"/>
      <c r="C364" s="113"/>
      <c r="D364" s="113"/>
      <c r="E364" s="113"/>
      <c r="F364" s="113"/>
      <c r="G364" s="113"/>
      <c r="H364" s="113"/>
      <c r="I364" s="113"/>
      <c r="J364" s="113"/>
      <c r="K364" s="113"/>
      <c r="L364" s="113"/>
      <c r="M364" s="113"/>
      <c r="N364" s="113"/>
      <c r="O364" s="113"/>
      <c r="P364" s="113"/>
      <c r="Q364" s="113"/>
      <c r="R364" s="113"/>
      <c r="S364" s="113"/>
      <c r="T364" s="113"/>
      <c r="U364" s="113"/>
      <c r="V364" s="113"/>
      <c r="W364" s="113"/>
      <c r="X364" s="113"/>
      <c r="Y364" s="113"/>
      <c r="Z364" s="113"/>
    </row>
    <row r="365" spans="1:26" ht="12.75" customHeight="1" x14ac:dyDescent="0.3">
      <c r="A365" s="113"/>
      <c r="B365" s="113"/>
      <c r="C365" s="113"/>
      <c r="D365" s="113"/>
      <c r="E365" s="113"/>
      <c r="F365" s="113"/>
      <c r="G365" s="113"/>
      <c r="H365" s="113"/>
      <c r="I365" s="113"/>
      <c r="J365" s="113"/>
      <c r="K365" s="113"/>
      <c r="L365" s="113"/>
      <c r="M365" s="113"/>
      <c r="N365" s="113"/>
      <c r="O365" s="113"/>
      <c r="P365" s="113"/>
      <c r="Q365" s="113"/>
      <c r="R365" s="113"/>
      <c r="S365" s="113"/>
      <c r="T365" s="113"/>
      <c r="U365" s="113"/>
      <c r="V365" s="113"/>
      <c r="W365" s="113"/>
      <c r="X365" s="113"/>
      <c r="Y365" s="113"/>
      <c r="Z365" s="113"/>
    </row>
    <row r="366" spans="1:26" ht="12.75" customHeight="1" x14ac:dyDescent="0.3">
      <c r="A366" s="113"/>
      <c r="B366" s="113"/>
      <c r="C366" s="113"/>
      <c r="D366" s="113"/>
      <c r="E366" s="113"/>
      <c r="F366" s="113"/>
      <c r="G366" s="113"/>
      <c r="H366" s="113"/>
      <c r="I366" s="113"/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3"/>
      <c r="V366" s="113"/>
      <c r="W366" s="113"/>
      <c r="X366" s="113"/>
      <c r="Y366" s="113"/>
      <c r="Z366" s="113"/>
    </row>
    <row r="367" spans="1:26" ht="12.75" customHeight="1" x14ac:dyDescent="0.3">
      <c r="A367" s="113"/>
      <c r="B367" s="113"/>
      <c r="C367" s="113"/>
      <c r="D367" s="113"/>
      <c r="E367" s="113"/>
      <c r="F367" s="113"/>
      <c r="G367" s="113"/>
      <c r="H367" s="113"/>
      <c r="I367" s="113"/>
      <c r="J367" s="113"/>
      <c r="K367" s="113"/>
      <c r="L367" s="113"/>
      <c r="M367" s="113"/>
      <c r="N367" s="113"/>
      <c r="O367" s="113"/>
      <c r="P367" s="113"/>
      <c r="Q367" s="113"/>
      <c r="R367" s="113"/>
      <c r="S367" s="113"/>
      <c r="T367" s="113"/>
      <c r="U367" s="113"/>
      <c r="V367" s="113"/>
      <c r="W367" s="113"/>
      <c r="X367" s="113"/>
      <c r="Y367" s="113"/>
      <c r="Z367" s="113"/>
    </row>
    <row r="368" spans="1:26" ht="12.75" customHeight="1" x14ac:dyDescent="0.3">
      <c r="A368" s="113"/>
      <c r="B368" s="113"/>
      <c r="C368" s="113"/>
      <c r="D368" s="113"/>
      <c r="E368" s="113"/>
      <c r="F368" s="113"/>
      <c r="G368" s="113"/>
      <c r="H368" s="113"/>
      <c r="I368" s="113"/>
      <c r="J368" s="113"/>
      <c r="K368" s="113"/>
      <c r="L368" s="113"/>
      <c r="M368" s="113"/>
      <c r="N368" s="113"/>
      <c r="O368" s="113"/>
      <c r="P368" s="113"/>
      <c r="Q368" s="113"/>
      <c r="R368" s="113"/>
      <c r="S368" s="113"/>
      <c r="T368" s="113"/>
      <c r="U368" s="113"/>
      <c r="V368" s="113"/>
      <c r="W368" s="113"/>
      <c r="X368" s="113"/>
      <c r="Y368" s="113"/>
      <c r="Z368" s="113"/>
    </row>
    <row r="369" spans="1:26" ht="12.75" customHeight="1" x14ac:dyDescent="0.3">
      <c r="A369" s="113"/>
      <c r="B369" s="113"/>
      <c r="C369" s="113"/>
      <c r="D369" s="113"/>
      <c r="E369" s="113"/>
      <c r="F369" s="113"/>
      <c r="G369" s="113"/>
      <c r="H369" s="113"/>
      <c r="I369" s="113"/>
      <c r="J369" s="113"/>
      <c r="K369" s="113"/>
      <c r="L369" s="113"/>
      <c r="M369" s="113"/>
      <c r="N369" s="113"/>
      <c r="O369" s="113"/>
      <c r="P369" s="113"/>
      <c r="Q369" s="113"/>
      <c r="R369" s="113"/>
      <c r="S369" s="113"/>
      <c r="T369" s="113"/>
      <c r="U369" s="113"/>
      <c r="V369" s="113"/>
      <c r="W369" s="113"/>
      <c r="X369" s="113"/>
      <c r="Y369" s="113"/>
      <c r="Z369" s="113"/>
    </row>
    <row r="370" spans="1:26" ht="12.75" customHeight="1" x14ac:dyDescent="0.3">
      <c r="A370" s="113"/>
      <c r="B370" s="113"/>
      <c r="C370" s="113"/>
      <c r="D370" s="113"/>
      <c r="E370" s="113"/>
      <c r="F370" s="113"/>
      <c r="G370" s="113"/>
      <c r="H370" s="113"/>
      <c r="I370" s="113"/>
      <c r="J370" s="113"/>
      <c r="K370" s="113"/>
      <c r="L370" s="113"/>
      <c r="M370" s="113"/>
      <c r="N370" s="113"/>
      <c r="O370" s="113"/>
      <c r="P370" s="113"/>
      <c r="Q370" s="113"/>
      <c r="R370" s="113"/>
      <c r="S370" s="113"/>
      <c r="T370" s="113"/>
      <c r="U370" s="113"/>
      <c r="V370" s="113"/>
      <c r="W370" s="113"/>
      <c r="X370" s="113"/>
      <c r="Y370" s="113"/>
      <c r="Z370" s="113"/>
    </row>
    <row r="371" spans="1:26" ht="12.75" customHeight="1" x14ac:dyDescent="0.3">
      <c r="A371" s="113"/>
      <c r="B371" s="113"/>
      <c r="C371" s="113"/>
      <c r="D371" s="113"/>
      <c r="E371" s="113"/>
      <c r="F371" s="113"/>
      <c r="G371" s="113"/>
      <c r="H371" s="113"/>
      <c r="I371" s="113"/>
      <c r="J371" s="113"/>
      <c r="K371" s="113"/>
      <c r="L371" s="113"/>
      <c r="M371" s="113"/>
      <c r="N371" s="113"/>
      <c r="O371" s="113"/>
      <c r="P371" s="113"/>
      <c r="Q371" s="113"/>
      <c r="R371" s="113"/>
      <c r="S371" s="113"/>
      <c r="T371" s="113"/>
      <c r="U371" s="113"/>
      <c r="V371" s="113"/>
      <c r="W371" s="113"/>
      <c r="X371" s="113"/>
      <c r="Y371" s="113"/>
      <c r="Z371" s="113"/>
    </row>
    <row r="372" spans="1:26" ht="12.75" customHeight="1" x14ac:dyDescent="0.3">
      <c r="A372" s="113"/>
      <c r="B372" s="113"/>
      <c r="C372" s="113"/>
      <c r="D372" s="113"/>
      <c r="E372" s="113"/>
      <c r="F372" s="113"/>
      <c r="G372" s="113"/>
      <c r="H372" s="113"/>
      <c r="I372" s="113"/>
      <c r="J372" s="113"/>
      <c r="K372" s="113"/>
      <c r="L372" s="113"/>
      <c r="M372" s="113"/>
      <c r="N372" s="113"/>
      <c r="O372" s="113"/>
      <c r="P372" s="113"/>
      <c r="Q372" s="113"/>
      <c r="R372" s="113"/>
      <c r="S372" s="113"/>
      <c r="T372" s="113"/>
      <c r="U372" s="113"/>
      <c r="V372" s="113"/>
      <c r="W372" s="113"/>
      <c r="X372" s="113"/>
      <c r="Y372" s="113"/>
      <c r="Z372" s="113"/>
    </row>
    <row r="373" spans="1:26" ht="12.75" customHeight="1" x14ac:dyDescent="0.3">
      <c r="A373" s="113"/>
      <c r="B373" s="113"/>
      <c r="C373" s="113"/>
      <c r="D373" s="113"/>
      <c r="E373" s="113"/>
      <c r="F373" s="113"/>
      <c r="G373" s="113"/>
      <c r="H373" s="113"/>
      <c r="I373" s="113"/>
      <c r="J373" s="113"/>
      <c r="K373" s="113"/>
      <c r="L373" s="113"/>
      <c r="M373" s="113"/>
      <c r="N373" s="113"/>
      <c r="O373" s="113"/>
      <c r="P373" s="113"/>
      <c r="Q373" s="113"/>
      <c r="R373" s="113"/>
      <c r="S373" s="113"/>
      <c r="T373" s="113"/>
      <c r="U373" s="113"/>
      <c r="V373" s="113"/>
      <c r="W373" s="113"/>
      <c r="X373" s="113"/>
      <c r="Y373" s="113"/>
      <c r="Z373" s="113"/>
    </row>
    <row r="374" spans="1:26" ht="12.75" customHeight="1" x14ac:dyDescent="0.3">
      <c r="A374" s="113"/>
      <c r="B374" s="113"/>
      <c r="C374" s="113"/>
      <c r="D374" s="113"/>
      <c r="E374" s="113"/>
      <c r="F374" s="113"/>
      <c r="G374" s="113"/>
      <c r="H374" s="113"/>
      <c r="I374" s="113"/>
      <c r="J374" s="113"/>
      <c r="K374" s="113"/>
      <c r="L374" s="113"/>
      <c r="M374" s="113"/>
      <c r="N374" s="113"/>
      <c r="O374" s="113"/>
      <c r="P374" s="113"/>
      <c r="Q374" s="113"/>
      <c r="R374" s="113"/>
      <c r="S374" s="113"/>
      <c r="T374" s="113"/>
      <c r="U374" s="113"/>
      <c r="V374" s="113"/>
      <c r="W374" s="113"/>
      <c r="X374" s="113"/>
      <c r="Y374" s="113"/>
      <c r="Z374" s="113"/>
    </row>
    <row r="375" spans="1:26" ht="12.75" customHeight="1" x14ac:dyDescent="0.3">
      <c r="A375" s="113"/>
      <c r="B375" s="113"/>
      <c r="C375" s="113"/>
      <c r="D375" s="113"/>
      <c r="E375" s="113"/>
      <c r="F375" s="113"/>
      <c r="G375" s="113"/>
      <c r="H375" s="113"/>
      <c r="I375" s="113"/>
      <c r="J375" s="113"/>
      <c r="K375" s="113"/>
      <c r="L375" s="113"/>
      <c r="M375" s="113"/>
      <c r="N375" s="113"/>
      <c r="O375" s="113"/>
      <c r="P375" s="113"/>
      <c r="Q375" s="113"/>
      <c r="R375" s="113"/>
      <c r="S375" s="113"/>
      <c r="T375" s="113"/>
      <c r="U375" s="113"/>
      <c r="V375" s="113"/>
      <c r="W375" s="113"/>
      <c r="X375" s="113"/>
      <c r="Y375" s="113"/>
      <c r="Z375" s="113"/>
    </row>
    <row r="376" spans="1:26" ht="12.75" customHeight="1" x14ac:dyDescent="0.3">
      <c r="A376" s="113"/>
      <c r="B376" s="113"/>
      <c r="C376" s="113"/>
      <c r="D376" s="113"/>
      <c r="E376" s="113"/>
      <c r="F376" s="113"/>
      <c r="G376" s="113"/>
      <c r="H376" s="113"/>
      <c r="I376" s="113"/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3"/>
      <c r="U376" s="113"/>
      <c r="V376" s="113"/>
      <c r="W376" s="113"/>
      <c r="X376" s="113"/>
      <c r="Y376" s="113"/>
      <c r="Z376" s="113"/>
    </row>
    <row r="377" spans="1:26" ht="12.75" customHeight="1" x14ac:dyDescent="0.3">
      <c r="A377" s="113"/>
      <c r="B377" s="113"/>
      <c r="C377" s="113"/>
      <c r="D377" s="113"/>
      <c r="E377" s="113"/>
      <c r="F377" s="113"/>
      <c r="G377" s="113"/>
      <c r="H377" s="113"/>
      <c r="I377" s="113"/>
      <c r="J377" s="113"/>
      <c r="K377" s="113"/>
      <c r="L377" s="113"/>
      <c r="M377" s="113"/>
      <c r="N377" s="113"/>
      <c r="O377" s="113"/>
      <c r="P377" s="113"/>
      <c r="Q377" s="113"/>
      <c r="R377" s="113"/>
      <c r="S377" s="113"/>
      <c r="T377" s="113"/>
      <c r="U377" s="113"/>
      <c r="V377" s="113"/>
      <c r="W377" s="113"/>
      <c r="X377" s="113"/>
      <c r="Y377" s="113"/>
      <c r="Z377" s="113"/>
    </row>
    <row r="378" spans="1:26" ht="12.75" customHeight="1" x14ac:dyDescent="0.3">
      <c r="A378" s="113"/>
      <c r="B378" s="113"/>
      <c r="C378" s="113"/>
      <c r="D378" s="113"/>
      <c r="E378" s="113"/>
      <c r="F378" s="113"/>
      <c r="G378" s="113"/>
      <c r="H378" s="113"/>
      <c r="I378" s="113"/>
      <c r="J378" s="113"/>
      <c r="K378" s="113"/>
      <c r="L378" s="113"/>
      <c r="M378" s="113"/>
      <c r="N378" s="113"/>
      <c r="O378" s="113"/>
      <c r="P378" s="113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</row>
    <row r="379" spans="1:26" ht="12.75" customHeight="1" x14ac:dyDescent="0.3">
      <c r="A379" s="113"/>
      <c r="B379" s="113"/>
      <c r="C379" s="113"/>
      <c r="D379" s="113"/>
      <c r="E379" s="113"/>
      <c r="F379" s="113"/>
      <c r="G379" s="113"/>
      <c r="H379" s="113"/>
      <c r="I379" s="113"/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13"/>
      <c r="W379" s="113"/>
      <c r="X379" s="113"/>
      <c r="Y379" s="113"/>
      <c r="Z379" s="113"/>
    </row>
    <row r="380" spans="1:26" ht="12.75" customHeight="1" x14ac:dyDescent="0.3">
      <c r="A380" s="113"/>
      <c r="B380" s="113"/>
      <c r="C380" s="113"/>
      <c r="D380" s="113"/>
      <c r="E380" s="113"/>
      <c r="F380" s="113"/>
      <c r="G380" s="113"/>
      <c r="H380" s="113"/>
      <c r="I380" s="113"/>
      <c r="J380" s="113"/>
      <c r="K380" s="113"/>
      <c r="L380" s="113"/>
      <c r="M380" s="113"/>
      <c r="N380" s="113"/>
      <c r="O380" s="113"/>
      <c r="P380" s="113"/>
      <c r="Q380" s="113"/>
      <c r="R380" s="113"/>
      <c r="S380" s="113"/>
      <c r="T380" s="113"/>
      <c r="U380" s="113"/>
      <c r="V380" s="113"/>
      <c r="W380" s="113"/>
      <c r="X380" s="113"/>
      <c r="Y380" s="113"/>
      <c r="Z380" s="113"/>
    </row>
    <row r="381" spans="1:26" ht="12.75" customHeight="1" x14ac:dyDescent="0.3">
      <c r="A381" s="113"/>
      <c r="B381" s="113"/>
      <c r="C381" s="113"/>
      <c r="D381" s="113"/>
      <c r="E381" s="113"/>
      <c r="F381" s="113"/>
      <c r="G381" s="113"/>
      <c r="H381" s="113"/>
      <c r="I381" s="113"/>
      <c r="J381" s="113"/>
      <c r="K381" s="113"/>
      <c r="L381" s="113"/>
      <c r="M381" s="113"/>
      <c r="N381" s="113"/>
      <c r="O381" s="113"/>
      <c r="P381" s="113"/>
      <c r="Q381" s="113"/>
      <c r="R381" s="113"/>
      <c r="S381" s="113"/>
      <c r="T381" s="113"/>
      <c r="U381" s="113"/>
      <c r="V381" s="113"/>
      <c r="W381" s="113"/>
      <c r="X381" s="113"/>
      <c r="Y381" s="113"/>
      <c r="Z381" s="113"/>
    </row>
    <row r="382" spans="1:26" ht="12.75" customHeight="1" x14ac:dyDescent="0.3">
      <c r="A382" s="113"/>
      <c r="B382" s="113"/>
      <c r="C382" s="113"/>
      <c r="D382" s="113"/>
      <c r="E382" s="113"/>
      <c r="F382" s="113"/>
      <c r="G382" s="113"/>
      <c r="H382" s="113"/>
      <c r="I382" s="113"/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  <c r="X382" s="113"/>
      <c r="Y382" s="113"/>
      <c r="Z382" s="113"/>
    </row>
    <row r="383" spans="1:26" ht="12.75" customHeight="1" x14ac:dyDescent="0.3">
      <c r="A383" s="113"/>
      <c r="B383" s="113"/>
      <c r="C383" s="113"/>
      <c r="D383" s="113"/>
      <c r="E383" s="113"/>
      <c r="F383" s="113"/>
      <c r="G383" s="113"/>
      <c r="H383" s="113"/>
      <c r="I383" s="113"/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  <c r="X383" s="113"/>
      <c r="Y383" s="113"/>
      <c r="Z383" s="113"/>
    </row>
    <row r="384" spans="1:26" ht="12.75" customHeight="1" x14ac:dyDescent="0.3">
      <c r="A384" s="113"/>
      <c r="B384" s="113"/>
      <c r="C384" s="113"/>
      <c r="D384" s="113"/>
      <c r="E384" s="113"/>
      <c r="F384" s="113"/>
      <c r="G384" s="113"/>
      <c r="H384" s="113"/>
      <c r="I384" s="113"/>
      <c r="J384" s="113"/>
      <c r="K384" s="113"/>
      <c r="L384" s="113"/>
      <c r="M384" s="113"/>
      <c r="N384" s="113"/>
      <c r="O384" s="113"/>
      <c r="P384" s="113"/>
      <c r="Q384" s="113"/>
      <c r="R384" s="113"/>
      <c r="S384" s="113"/>
      <c r="T384" s="113"/>
      <c r="U384" s="113"/>
      <c r="V384" s="113"/>
      <c r="W384" s="113"/>
      <c r="X384" s="113"/>
      <c r="Y384" s="113"/>
      <c r="Z384" s="113"/>
    </row>
    <row r="385" spans="1:26" ht="12.75" customHeight="1" x14ac:dyDescent="0.3">
      <c r="A385" s="113"/>
      <c r="B385" s="113"/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</row>
    <row r="386" spans="1:26" ht="12.75" customHeight="1" x14ac:dyDescent="0.3">
      <c r="A386" s="113"/>
      <c r="B386" s="113"/>
      <c r="C386" s="113"/>
      <c r="D386" s="113"/>
      <c r="E386" s="113"/>
      <c r="F386" s="113"/>
      <c r="G386" s="113"/>
      <c r="H386" s="113"/>
      <c r="I386" s="113"/>
      <c r="J386" s="113"/>
      <c r="K386" s="113"/>
      <c r="L386" s="113"/>
      <c r="M386" s="113"/>
      <c r="N386" s="113"/>
      <c r="O386" s="113"/>
      <c r="P386" s="113"/>
      <c r="Q386" s="113"/>
      <c r="R386" s="113"/>
      <c r="S386" s="113"/>
      <c r="T386" s="113"/>
      <c r="U386" s="113"/>
      <c r="V386" s="113"/>
      <c r="W386" s="113"/>
      <c r="X386" s="113"/>
      <c r="Y386" s="113"/>
      <c r="Z386" s="113"/>
    </row>
    <row r="387" spans="1:26" ht="12.75" customHeight="1" x14ac:dyDescent="0.3">
      <c r="A387" s="113"/>
      <c r="B387" s="113"/>
      <c r="C387" s="113"/>
      <c r="D387" s="113"/>
      <c r="E387" s="113"/>
      <c r="F387" s="113"/>
      <c r="G387" s="113"/>
      <c r="H387" s="113"/>
      <c r="I387" s="113"/>
      <c r="J387" s="113"/>
      <c r="K387" s="113"/>
      <c r="L387" s="113"/>
      <c r="M387" s="113"/>
      <c r="N387" s="113"/>
      <c r="O387" s="113"/>
      <c r="P387" s="113"/>
      <c r="Q387" s="113"/>
      <c r="R387" s="113"/>
      <c r="S387" s="113"/>
      <c r="T387" s="113"/>
      <c r="U387" s="113"/>
      <c r="V387" s="113"/>
      <c r="W387" s="113"/>
      <c r="X387" s="113"/>
      <c r="Y387" s="113"/>
      <c r="Z387" s="113"/>
    </row>
    <row r="388" spans="1:26" ht="12.75" customHeight="1" x14ac:dyDescent="0.3">
      <c r="A388" s="113"/>
      <c r="B388" s="113"/>
      <c r="C388" s="113"/>
      <c r="D388" s="113"/>
      <c r="E388" s="113"/>
      <c r="F388" s="113"/>
      <c r="G388" s="113"/>
      <c r="H388" s="113"/>
      <c r="I388" s="113"/>
      <c r="J388" s="113"/>
      <c r="K388" s="113"/>
      <c r="L388" s="113"/>
      <c r="M388" s="113"/>
      <c r="N388" s="113"/>
      <c r="O388" s="113"/>
      <c r="P388" s="113"/>
      <c r="Q388" s="113"/>
      <c r="R388" s="113"/>
      <c r="S388" s="113"/>
      <c r="T388" s="113"/>
      <c r="U388" s="113"/>
      <c r="V388" s="113"/>
      <c r="W388" s="113"/>
      <c r="X388" s="113"/>
      <c r="Y388" s="113"/>
      <c r="Z388" s="113"/>
    </row>
    <row r="389" spans="1:26" ht="12.75" customHeight="1" x14ac:dyDescent="0.3">
      <c r="A389" s="113"/>
      <c r="B389" s="113"/>
      <c r="C389" s="113"/>
      <c r="D389" s="113"/>
      <c r="E389" s="113"/>
      <c r="F389" s="113"/>
      <c r="G389" s="113"/>
      <c r="H389" s="113"/>
      <c r="I389" s="113"/>
      <c r="J389" s="113"/>
      <c r="K389" s="113"/>
      <c r="L389" s="113"/>
      <c r="M389" s="113"/>
      <c r="N389" s="113"/>
      <c r="O389" s="113"/>
      <c r="P389" s="113"/>
      <c r="Q389" s="113"/>
      <c r="R389" s="113"/>
      <c r="S389" s="113"/>
      <c r="T389" s="113"/>
      <c r="U389" s="113"/>
      <c r="V389" s="113"/>
      <c r="W389" s="113"/>
      <c r="X389" s="113"/>
      <c r="Y389" s="113"/>
      <c r="Z389" s="113"/>
    </row>
    <row r="390" spans="1:26" ht="12.75" customHeight="1" x14ac:dyDescent="0.3">
      <c r="A390" s="113"/>
      <c r="B390" s="113"/>
      <c r="C390" s="113"/>
      <c r="D390" s="113"/>
      <c r="E390" s="113"/>
      <c r="F390" s="113"/>
      <c r="G390" s="113"/>
      <c r="H390" s="113"/>
      <c r="I390" s="113"/>
      <c r="J390" s="113"/>
      <c r="K390" s="113"/>
      <c r="L390" s="113"/>
      <c r="M390" s="113"/>
      <c r="N390" s="113"/>
      <c r="O390" s="113"/>
      <c r="P390" s="113"/>
      <c r="Q390" s="113"/>
      <c r="R390" s="113"/>
      <c r="S390" s="113"/>
      <c r="T390" s="113"/>
      <c r="U390" s="113"/>
      <c r="V390" s="113"/>
      <c r="W390" s="113"/>
      <c r="X390" s="113"/>
      <c r="Y390" s="113"/>
      <c r="Z390" s="113"/>
    </row>
    <row r="391" spans="1:26" ht="12.75" customHeight="1" x14ac:dyDescent="0.3">
      <c r="A391" s="113"/>
      <c r="B391" s="113"/>
      <c r="C391" s="113"/>
      <c r="D391" s="113"/>
      <c r="E391" s="113"/>
      <c r="F391" s="113"/>
      <c r="G391" s="113"/>
      <c r="H391" s="113"/>
      <c r="I391" s="113"/>
      <c r="J391" s="113"/>
      <c r="K391" s="113"/>
      <c r="L391" s="113"/>
      <c r="M391" s="113"/>
      <c r="N391" s="113"/>
      <c r="O391" s="113"/>
      <c r="P391" s="113"/>
      <c r="Q391" s="113"/>
      <c r="R391" s="113"/>
      <c r="S391" s="113"/>
      <c r="T391" s="113"/>
      <c r="U391" s="113"/>
      <c r="V391" s="113"/>
      <c r="W391" s="113"/>
      <c r="X391" s="113"/>
      <c r="Y391" s="113"/>
      <c r="Z391" s="113"/>
    </row>
    <row r="392" spans="1:26" ht="12.75" customHeight="1" x14ac:dyDescent="0.3">
      <c r="A392" s="113"/>
      <c r="B392" s="113"/>
      <c r="C392" s="113"/>
      <c r="D392" s="113"/>
      <c r="E392" s="113"/>
      <c r="F392" s="113"/>
      <c r="G392" s="113"/>
      <c r="H392" s="113"/>
      <c r="I392" s="113"/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</row>
    <row r="393" spans="1:26" ht="12.75" customHeight="1" x14ac:dyDescent="0.3">
      <c r="A393" s="113"/>
      <c r="B393" s="113"/>
      <c r="C393" s="113"/>
      <c r="D393" s="113"/>
      <c r="E393" s="113"/>
      <c r="F393" s="113"/>
      <c r="G393" s="113"/>
      <c r="H393" s="113"/>
      <c r="I393" s="113"/>
      <c r="J393" s="113"/>
      <c r="K393" s="113"/>
      <c r="L393" s="113"/>
      <c r="M393" s="113"/>
      <c r="N393" s="113"/>
      <c r="O393" s="113"/>
      <c r="P393" s="113"/>
      <c r="Q393" s="113"/>
      <c r="R393" s="113"/>
      <c r="S393" s="113"/>
      <c r="T393" s="113"/>
      <c r="U393" s="113"/>
      <c r="V393" s="113"/>
      <c r="W393" s="113"/>
      <c r="X393" s="113"/>
      <c r="Y393" s="113"/>
      <c r="Z393" s="113"/>
    </row>
    <row r="394" spans="1:26" ht="12.75" customHeight="1" x14ac:dyDescent="0.3">
      <c r="A394" s="113"/>
      <c r="B394" s="113"/>
      <c r="C394" s="113"/>
      <c r="D394" s="113"/>
      <c r="E394" s="113"/>
      <c r="F394" s="113"/>
      <c r="G394" s="113"/>
      <c r="H394" s="113"/>
      <c r="I394" s="113"/>
      <c r="J394" s="113"/>
      <c r="K394" s="113"/>
      <c r="L394" s="113"/>
      <c r="M394" s="113"/>
      <c r="N394" s="113"/>
      <c r="O394" s="113"/>
      <c r="P394" s="113"/>
      <c r="Q394" s="113"/>
      <c r="R394" s="113"/>
      <c r="S394" s="113"/>
      <c r="T394" s="113"/>
      <c r="U394" s="113"/>
      <c r="V394" s="113"/>
      <c r="W394" s="113"/>
      <c r="X394" s="113"/>
      <c r="Y394" s="113"/>
      <c r="Z394" s="113"/>
    </row>
    <row r="395" spans="1:26" ht="12.75" customHeight="1" x14ac:dyDescent="0.3">
      <c r="A395" s="113"/>
      <c r="B395" s="113"/>
      <c r="C395" s="113"/>
      <c r="D395" s="113"/>
      <c r="E395" s="113"/>
      <c r="F395" s="113"/>
      <c r="G395" s="113"/>
      <c r="H395" s="113"/>
      <c r="I395" s="113"/>
      <c r="J395" s="113"/>
      <c r="K395" s="113"/>
      <c r="L395" s="113"/>
      <c r="M395" s="113"/>
      <c r="N395" s="113"/>
      <c r="O395" s="113"/>
      <c r="P395" s="113"/>
      <c r="Q395" s="113"/>
      <c r="R395" s="113"/>
      <c r="S395" s="113"/>
      <c r="T395" s="113"/>
      <c r="U395" s="113"/>
      <c r="V395" s="113"/>
      <c r="W395" s="113"/>
      <c r="X395" s="113"/>
      <c r="Y395" s="113"/>
      <c r="Z395" s="113"/>
    </row>
    <row r="396" spans="1:26" ht="12.75" customHeight="1" x14ac:dyDescent="0.3">
      <c r="A396" s="113"/>
      <c r="B396" s="113"/>
      <c r="C396" s="113"/>
      <c r="D396" s="113"/>
      <c r="E396" s="113"/>
      <c r="F396" s="113"/>
      <c r="G396" s="113"/>
      <c r="H396" s="113"/>
      <c r="I396" s="113"/>
      <c r="J396" s="113"/>
      <c r="K396" s="113"/>
      <c r="L396" s="113"/>
      <c r="M396" s="113"/>
      <c r="N396" s="113"/>
      <c r="O396" s="113"/>
      <c r="P396" s="113"/>
      <c r="Q396" s="113"/>
      <c r="R396" s="113"/>
      <c r="S396" s="113"/>
      <c r="T396" s="113"/>
      <c r="U396" s="113"/>
      <c r="V396" s="113"/>
      <c r="W396" s="113"/>
      <c r="X396" s="113"/>
      <c r="Y396" s="113"/>
      <c r="Z396" s="113"/>
    </row>
    <row r="397" spans="1:26" ht="12.75" customHeight="1" x14ac:dyDescent="0.3">
      <c r="A397" s="113"/>
      <c r="B397" s="113"/>
      <c r="C397" s="113"/>
      <c r="D397" s="113"/>
      <c r="E397" s="113"/>
      <c r="F397" s="113"/>
      <c r="G397" s="113"/>
      <c r="H397" s="113"/>
      <c r="I397" s="113"/>
      <c r="J397" s="113"/>
      <c r="K397" s="113"/>
      <c r="L397" s="113"/>
      <c r="M397" s="113"/>
      <c r="N397" s="113"/>
      <c r="O397" s="113"/>
      <c r="P397" s="113"/>
      <c r="Q397" s="113"/>
      <c r="R397" s="113"/>
      <c r="S397" s="113"/>
      <c r="T397" s="113"/>
      <c r="U397" s="113"/>
      <c r="V397" s="113"/>
      <c r="W397" s="113"/>
      <c r="X397" s="113"/>
      <c r="Y397" s="113"/>
      <c r="Z397" s="113"/>
    </row>
    <row r="398" spans="1:26" ht="12.75" customHeight="1" x14ac:dyDescent="0.3">
      <c r="A398" s="113"/>
      <c r="B398" s="113"/>
      <c r="C398" s="113"/>
      <c r="D398" s="113"/>
      <c r="E398" s="113"/>
      <c r="F398" s="113"/>
      <c r="G398" s="113"/>
      <c r="H398" s="113"/>
      <c r="I398" s="113"/>
      <c r="J398" s="113"/>
      <c r="K398" s="113"/>
      <c r="L398" s="113"/>
      <c r="M398" s="113"/>
      <c r="N398" s="113"/>
      <c r="O398" s="113"/>
      <c r="P398" s="113"/>
      <c r="Q398" s="113"/>
      <c r="R398" s="113"/>
      <c r="S398" s="113"/>
      <c r="T398" s="113"/>
      <c r="U398" s="113"/>
      <c r="V398" s="113"/>
      <c r="W398" s="113"/>
      <c r="X398" s="113"/>
      <c r="Y398" s="113"/>
      <c r="Z398" s="113"/>
    </row>
    <row r="399" spans="1:26" ht="12.75" customHeight="1" x14ac:dyDescent="0.3">
      <c r="A399" s="113"/>
      <c r="B399" s="113"/>
      <c r="C399" s="113"/>
      <c r="D399" s="113"/>
      <c r="E399" s="113"/>
      <c r="F399" s="113"/>
      <c r="G399" s="113"/>
      <c r="H399" s="113"/>
      <c r="I399" s="113"/>
      <c r="J399" s="113"/>
      <c r="K399" s="113"/>
      <c r="L399" s="113"/>
      <c r="M399" s="113"/>
      <c r="N399" s="113"/>
      <c r="O399" s="113"/>
      <c r="P399" s="113"/>
      <c r="Q399" s="113"/>
      <c r="R399" s="113"/>
      <c r="S399" s="113"/>
      <c r="T399" s="113"/>
      <c r="U399" s="113"/>
      <c r="V399" s="113"/>
      <c r="W399" s="113"/>
      <c r="X399" s="113"/>
      <c r="Y399" s="113"/>
      <c r="Z399" s="113"/>
    </row>
    <row r="400" spans="1:26" ht="12.75" customHeight="1" x14ac:dyDescent="0.3">
      <c r="A400" s="113"/>
      <c r="B400" s="113"/>
      <c r="C400" s="113"/>
      <c r="D400" s="113"/>
      <c r="E400" s="113"/>
      <c r="F400" s="113"/>
      <c r="G400" s="113"/>
      <c r="H400" s="113"/>
      <c r="I400" s="113"/>
      <c r="J400" s="113"/>
      <c r="K400" s="113"/>
      <c r="L400" s="113"/>
      <c r="M400" s="113"/>
      <c r="N400" s="113"/>
      <c r="O400" s="113"/>
      <c r="P400" s="113"/>
      <c r="Q400" s="113"/>
      <c r="R400" s="113"/>
      <c r="S400" s="113"/>
      <c r="T400" s="113"/>
      <c r="U400" s="113"/>
      <c r="V400" s="113"/>
      <c r="W400" s="113"/>
      <c r="X400" s="113"/>
      <c r="Y400" s="113"/>
      <c r="Z400" s="113"/>
    </row>
    <row r="401" spans="1:26" ht="12.75" customHeight="1" x14ac:dyDescent="0.3">
      <c r="A401" s="113"/>
      <c r="B401" s="113"/>
      <c r="C401" s="113"/>
      <c r="D401" s="113"/>
      <c r="E401" s="113"/>
      <c r="F401" s="113"/>
      <c r="G401" s="113"/>
      <c r="H401" s="113"/>
      <c r="I401" s="113"/>
      <c r="J401" s="113"/>
      <c r="K401" s="113"/>
      <c r="L401" s="113"/>
      <c r="M401" s="113"/>
      <c r="N401" s="113"/>
      <c r="O401" s="113"/>
      <c r="P401" s="113"/>
      <c r="Q401" s="113"/>
      <c r="R401" s="113"/>
      <c r="S401" s="113"/>
      <c r="T401" s="113"/>
      <c r="U401" s="113"/>
      <c r="V401" s="113"/>
      <c r="W401" s="113"/>
      <c r="X401" s="113"/>
      <c r="Y401" s="113"/>
      <c r="Z401" s="113"/>
    </row>
    <row r="402" spans="1:26" ht="12.75" customHeight="1" x14ac:dyDescent="0.3">
      <c r="A402" s="113"/>
      <c r="B402" s="113"/>
      <c r="C402" s="113"/>
      <c r="D402" s="113"/>
      <c r="E402" s="113"/>
      <c r="F402" s="113"/>
      <c r="G402" s="113"/>
      <c r="H402" s="113"/>
      <c r="I402" s="113"/>
      <c r="J402" s="113"/>
      <c r="K402" s="113"/>
      <c r="L402" s="113"/>
      <c r="M402" s="113"/>
      <c r="N402" s="113"/>
      <c r="O402" s="113"/>
      <c r="P402" s="113"/>
      <c r="Q402" s="113"/>
      <c r="R402" s="113"/>
      <c r="S402" s="113"/>
      <c r="T402" s="113"/>
      <c r="U402" s="113"/>
      <c r="V402" s="113"/>
      <c r="W402" s="113"/>
      <c r="X402" s="113"/>
      <c r="Y402" s="113"/>
      <c r="Z402" s="113"/>
    </row>
    <row r="403" spans="1:26" ht="12.75" customHeight="1" x14ac:dyDescent="0.3">
      <c r="A403" s="113"/>
      <c r="B403" s="113"/>
      <c r="C403" s="113"/>
      <c r="D403" s="113"/>
      <c r="E403" s="113"/>
      <c r="F403" s="113"/>
      <c r="G403" s="113"/>
      <c r="H403" s="113"/>
      <c r="I403" s="113"/>
      <c r="J403" s="113"/>
      <c r="K403" s="113"/>
      <c r="L403" s="113"/>
      <c r="M403" s="113"/>
      <c r="N403" s="113"/>
      <c r="O403" s="113"/>
      <c r="P403" s="113"/>
      <c r="Q403" s="113"/>
      <c r="R403" s="113"/>
      <c r="S403" s="113"/>
      <c r="T403" s="113"/>
      <c r="U403" s="113"/>
      <c r="V403" s="113"/>
      <c r="W403" s="113"/>
      <c r="X403" s="113"/>
      <c r="Y403" s="113"/>
      <c r="Z403" s="113"/>
    </row>
    <row r="404" spans="1:26" ht="12.75" customHeight="1" x14ac:dyDescent="0.3">
      <c r="A404" s="113"/>
      <c r="B404" s="113"/>
      <c r="C404" s="113"/>
      <c r="D404" s="113"/>
      <c r="E404" s="113"/>
      <c r="F404" s="113"/>
      <c r="G404" s="113"/>
      <c r="H404" s="113"/>
      <c r="I404" s="113"/>
      <c r="J404" s="113"/>
      <c r="K404" s="113"/>
      <c r="L404" s="113"/>
      <c r="M404" s="113"/>
      <c r="N404" s="113"/>
      <c r="O404" s="113"/>
      <c r="P404" s="113"/>
      <c r="Q404" s="113"/>
      <c r="R404" s="113"/>
      <c r="S404" s="113"/>
      <c r="T404" s="113"/>
      <c r="U404" s="113"/>
      <c r="V404" s="113"/>
      <c r="W404" s="113"/>
      <c r="X404" s="113"/>
      <c r="Y404" s="113"/>
      <c r="Z404" s="113"/>
    </row>
    <row r="405" spans="1:26" ht="12.75" customHeight="1" x14ac:dyDescent="0.3">
      <c r="A405" s="113"/>
      <c r="B405" s="113"/>
      <c r="C405" s="113"/>
      <c r="D405" s="113"/>
      <c r="E405" s="113"/>
      <c r="F405" s="113"/>
      <c r="G405" s="113"/>
      <c r="H405" s="113"/>
      <c r="I405" s="113"/>
      <c r="J405" s="113"/>
      <c r="K405" s="113"/>
      <c r="L405" s="113"/>
      <c r="M405" s="113"/>
      <c r="N405" s="113"/>
      <c r="O405" s="113"/>
      <c r="P405" s="113"/>
      <c r="Q405" s="113"/>
      <c r="R405" s="113"/>
      <c r="S405" s="113"/>
      <c r="T405" s="113"/>
      <c r="U405" s="113"/>
      <c r="V405" s="113"/>
      <c r="W405" s="113"/>
      <c r="X405" s="113"/>
      <c r="Y405" s="113"/>
      <c r="Z405" s="113"/>
    </row>
    <row r="406" spans="1:26" ht="12.75" customHeight="1" x14ac:dyDescent="0.3">
      <c r="A406" s="113"/>
      <c r="B406" s="113"/>
      <c r="C406" s="113"/>
      <c r="D406" s="113"/>
      <c r="E406" s="113"/>
      <c r="F406" s="113"/>
      <c r="G406" s="113"/>
      <c r="H406" s="113"/>
      <c r="I406" s="113"/>
      <c r="J406" s="113"/>
      <c r="K406" s="113"/>
      <c r="L406" s="113"/>
      <c r="M406" s="113"/>
      <c r="N406" s="113"/>
      <c r="O406" s="113"/>
      <c r="P406" s="113"/>
      <c r="Q406" s="113"/>
      <c r="R406" s="113"/>
      <c r="S406" s="113"/>
      <c r="T406" s="113"/>
      <c r="U406" s="113"/>
      <c r="V406" s="113"/>
      <c r="W406" s="113"/>
      <c r="X406" s="113"/>
      <c r="Y406" s="113"/>
      <c r="Z406" s="113"/>
    </row>
    <row r="407" spans="1:26" ht="12.75" customHeight="1" x14ac:dyDescent="0.3">
      <c r="A407" s="113"/>
      <c r="B407" s="113"/>
      <c r="C407" s="113"/>
      <c r="D407" s="113"/>
      <c r="E407" s="113"/>
      <c r="F407" s="113"/>
      <c r="G407" s="113"/>
      <c r="H407" s="113"/>
      <c r="I407" s="113"/>
      <c r="J407" s="113"/>
      <c r="K407" s="113"/>
      <c r="L407" s="113"/>
      <c r="M407" s="113"/>
      <c r="N407" s="113"/>
      <c r="O407" s="113"/>
      <c r="P407" s="113"/>
      <c r="Q407" s="113"/>
      <c r="R407" s="113"/>
      <c r="S407" s="113"/>
      <c r="T407" s="113"/>
      <c r="U407" s="113"/>
      <c r="V407" s="113"/>
      <c r="W407" s="113"/>
      <c r="X407" s="113"/>
      <c r="Y407" s="113"/>
      <c r="Z407" s="113"/>
    </row>
    <row r="408" spans="1:26" ht="12.75" customHeight="1" x14ac:dyDescent="0.3">
      <c r="A408" s="113"/>
      <c r="B408" s="113"/>
      <c r="C408" s="113"/>
      <c r="D408" s="113"/>
      <c r="E408" s="113"/>
      <c r="F408" s="113"/>
      <c r="G408" s="113"/>
      <c r="H408" s="113"/>
      <c r="I408" s="113"/>
      <c r="J408" s="113"/>
      <c r="K408" s="113"/>
      <c r="L408" s="113"/>
      <c r="M408" s="113"/>
      <c r="N408" s="113"/>
      <c r="O408" s="113"/>
      <c r="P408" s="113"/>
      <c r="Q408" s="113"/>
      <c r="R408" s="113"/>
      <c r="S408" s="113"/>
      <c r="T408" s="113"/>
      <c r="U408" s="113"/>
      <c r="V408" s="113"/>
      <c r="W408" s="113"/>
      <c r="X408" s="113"/>
      <c r="Y408" s="113"/>
      <c r="Z408" s="113"/>
    </row>
    <row r="409" spans="1:26" ht="12.75" customHeight="1" x14ac:dyDescent="0.3">
      <c r="A409" s="113"/>
      <c r="B409" s="113"/>
      <c r="C409" s="113"/>
      <c r="D409" s="113"/>
      <c r="E409" s="113"/>
      <c r="F409" s="113"/>
      <c r="G409" s="113"/>
      <c r="H409" s="113"/>
      <c r="I409" s="113"/>
      <c r="J409" s="113"/>
      <c r="K409" s="113"/>
      <c r="L409" s="113"/>
      <c r="M409" s="113"/>
      <c r="N409" s="113"/>
      <c r="O409" s="113"/>
      <c r="P409" s="113"/>
      <c r="Q409" s="113"/>
      <c r="R409" s="113"/>
      <c r="S409" s="113"/>
      <c r="T409" s="113"/>
      <c r="U409" s="113"/>
      <c r="V409" s="113"/>
      <c r="W409" s="113"/>
      <c r="X409" s="113"/>
      <c r="Y409" s="113"/>
      <c r="Z409" s="113"/>
    </row>
    <row r="410" spans="1:26" ht="12.75" customHeight="1" x14ac:dyDescent="0.3">
      <c r="A410" s="113"/>
      <c r="B410" s="113"/>
      <c r="C410" s="113"/>
      <c r="D410" s="113"/>
      <c r="E410" s="113"/>
      <c r="F410" s="113"/>
      <c r="G410" s="113"/>
      <c r="H410" s="113"/>
      <c r="I410" s="113"/>
      <c r="J410" s="113"/>
      <c r="K410" s="113"/>
      <c r="L410" s="113"/>
      <c r="M410" s="113"/>
      <c r="N410" s="113"/>
      <c r="O410" s="113"/>
      <c r="P410" s="113"/>
      <c r="Q410" s="113"/>
      <c r="R410" s="113"/>
      <c r="S410" s="113"/>
      <c r="T410" s="113"/>
      <c r="U410" s="113"/>
      <c r="V410" s="113"/>
      <c r="W410" s="113"/>
      <c r="X410" s="113"/>
      <c r="Y410" s="113"/>
      <c r="Z410" s="113"/>
    </row>
    <row r="411" spans="1:26" ht="12.75" customHeight="1" x14ac:dyDescent="0.3">
      <c r="A411" s="113"/>
      <c r="B411" s="113"/>
      <c r="C411" s="113"/>
      <c r="D411" s="113"/>
      <c r="E411" s="113"/>
      <c r="F411" s="113"/>
      <c r="G411" s="113"/>
      <c r="H411" s="113"/>
      <c r="I411" s="113"/>
      <c r="J411" s="113"/>
      <c r="K411" s="113"/>
      <c r="L411" s="113"/>
      <c r="M411" s="113"/>
      <c r="N411" s="113"/>
      <c r="O411" s="113"/>
      <c r="P411" s="113"/>
      <c r="Q411" s="113"/>
      <c r="R411" s="113"/>
      <c r="S411" s="113"/>
      <c r="T411" s="113"/>
      <c r="U411" s="113"/>
      <c r="V411" s="113"/>
      <c r="W411" s="113"/>
      <c r="X411" s="113"/>
      <c r="Y411" s="113"/>
      <c r="Z411" s="113"/>
    </row>
    <row r="412" spans="1:26" ht="12.75" customHeight="1" x14ac:dyDescent="0.3">
      <c r="A412" s="113"/>
      <c r="B412" s="113"/>
      <c r="C412" s="113"/>
      <c r="D412" s="113"/>
      <c r="E412" s="113"/>
      <c r="F412" s="113"/>
      <c r="G412" s="113"/>
      <c r="H412" s="113"/>
      <c r="I412" s="113"/>
      <c r="J412" s="113"/>
      <c r="K412" s="113"/>
      <c r="L412" s="113"/>
      <c r="M412" s="113"/>
      <c r="N412" s="113"/>
      <c r="O412" s="113"/>
      <c r="P412" s="113"/>
      <c r="Q412" s="113"/>
      <c r="R412" s="113"/>
      <c r="S412" s="113"/>
      <c r="T412" s="113"/>
      <c r="U412" s="113"/>
      <c r="V412" s="113"/>
      <c r="W412" s="113"/>
      <c r="X412" s="113"/>
      <c r="Y412" s="113"/>
      <c r="Z412" s="113"/>
    </row>
    <row r="413" spans="1:26" ht="12.75" customHeight="1" x14ac:dyDescent="0.3">
      <c r="A413" s="113"/>
      <c r="B413" s="113"/>
      <c r="C413" s="113"/>
      <c r="D413" s="113"/>
      <c r="E413" s="113"/>
      <c r="F413" s="113"/>
      <c r="G413" s="113"/>
      <c r="H413" s="113"/>
      <c r="I413" s="113"/>
      <c r="J413" s="113"/>
      <c r="K413" s="113"/>
      <c r="L413" s="113"/>
      <c r="M413" s="113"/>
      <c r="N413" s="113"/>
      <c r="O413" s="113"/>
      <c r="P413" s="113"/>
      <c r="Q413" s="113"/>
      <c r="R413" s="113"/>
      <c r="S413" s="113"/>
      <c r="T413" s="113"/>
      <c r="U413" s="113"/>
      <c r="V413" s="113"/>
      <c r="W413" s="113"/>
      <c r="X413" s="113"/>
      <c r="Y413" s="113"/>
      <c r="Z413" s="113"/>
    </row>
    <row r="414" spans="1:26" ht="12.75" customHeight="1" x14ac:dyDescent="0.3">
      <c r="A414" s="113"/>
      <c r="B414" s="113"/>
      <c r="C414" s="113"/>
      <c r="D414" s="113"/>
      <c r="E414" s="113"/>
      <c r="F414" s="113"/>
      <c r="G414" s="113"/>
      <c r="H414" s="113"/>
      <c r="I414" s="113"/>
      <c r="J414" s="113"/>
      <c r="K414" s="113"/>
      <c r="L414" s="113"/>
      <c r="M414" s="113"/>
      <c r="N414" s="113"/>
      <c r="O414" s="113"/>
      <c r="P414" s="113"/>
      <c r="Q414" s="113"/>
      <c r="R414" s="113"/>
      <c r="S414" s="113"/>
      <c r="T414" s="113"/>
      <c r="U414" s="113"/>
      <c r="V414" s="113"/>
      <c r="W414" s="113"/>
      <c r="X414" s="113"/>
      <c r="Y414" s="113"/>
      <c r="Z414" s="113"/>
    </row>
    <row r="415" spans="1:26" ht="12.75" customHeight="1" x14ac:dyDescent="0.3">
      <c r="A415" s="113"/>
      <c r="B415" s="113"/>
      <c r="C415" s="113"/>
      <c r="D415" s="113"/>
      <c r="E415" s="113"/>
      <c r="F415" s="113"/>
      <c r="G415" s="113"/>
      <c r="H415" s="113"/>
      <c r="I415" s="113"/>
      <c r="J415" s="113"/>
      <c r="K415" s="113"/>
      <c r="L415" s="113"/>
      <c r="M415" s="113"/>
      <c r="N415" s="113"/>
      <c r="O415" s="113"/>
      <c r="P415" s="113"/>
      <c r="Q415" s="113"/>
      <c r="R415" s="113"/>
      <c r="S415" s="113"/>
      <c r="T415" s="113"/>
      <c r="U415" s="113"/>
      <c r="V415" s="113"/>
      <c r="W415" s="113"/>
      <c r="X415" s="113"/>
      <c r="Y415" s="113"/>
      <c r="Z415" s="113"/>
    </row>
    <row r="416" spans="1:26" ht="12.75" customHeight="1" x14ac:dyDescent="0.3">
      <c r="A416" s="113"/>
      <c r="B416" s="113"/>
      <c r="C416" s="113"/>
      <c r="D416" s="113"/>
      <c r="E416" s="113"/>
      <c r="F416" s="113"/>
      <c r="G416" s="113"/>
      <c r="H416" s="113"/>
      <c r="I416" s="113"/>
      <c r="J416" s="113"/>
      <c r="K416" s="113"/>
      <c r="L416" s="113"/>
      <c r="M416" s="113"/>
      <c r="N416" s="113"/>
      <c r="O416" s="113"/>
      <c r="P416" s="113"/>
      <c r="Q416" s="113"/>
      <c r="R416" s="113"/>
      <c r="S416" s="113"/>
      <c r="T416" s="113"/>
      <c r="U416" s="113"/>
      <c r="V416" s="113"/>
      <c r="W416" s="113"/>
      <c r="X416" s="113"/>
      <c r="Y416" s="113"/>
      <c r="Z416" s="113"/>
    </row>
    <row r="417" spans="1:26" ht="12.75" customHeight="1" x14ac:dyDescent="0.3">
      <c r="A417" s="113"/>
      <c r="B417" s="113"/>
      <c r="C417" s="113"/>
      <c r="D417" s="113"/>
      <c r="E417" s="113"/>
      <c r="F417" s="113"/>
      <c r="G417" s="113"/>
      <c r="H417" s="113"/>
      <c r="I417" s="113"/>
      <c r="J417" s="113"/>
      <c r="K417" s="113"/>
      <c r="L417" s="113"/>
      <c r="M417" s="113"/>
      <c r="N417" s="113"/>
      <c r="O417" s="113"/>
      <c r="P417" s="113"/>
      <c r="Q417" s="113"/>
      <c r="R417" s="113"/>
      <c r="S417" s="113"/>
      <c r="T417" s="113"/>
      <c r="U417" s="113"/>
      <c r="V417" s="113"/>
      <c r="W417" s="113"/>
      <c r="X417" s="113"/>
      <c r="Y417" s="113"/>
      <c r="Z417" s="113"/>
    </row>
    <row r="418" spans="1:26" ht="12.75" customHeight="1" x14ac:dyDescent="0.3">
      <c r="A418" s="113"/>
      <c r="B418" s="113"/>
      <c r="C418" s="113"/>
      <c r="D418" s="113"/>
      <c r="E418" s="113"/>
      <c r="F418" s="113"/>
      <c r="G418" s="113"/>
      <c r="H418" s="113"/>
      <c r="I418" s="113"/>
      <c r="J418" s="113"/>
      <c r="K418" s="113"/>
      <c r="L418" s="113"/>
      <c r="M418" s="113"/>
      <c r="N418" s="113"/>
      <c r="O418" s="113"/>
      <c r="P418" s="113"/>
      <c r="Q418" s="113"/>
      <c r="R418" s="113"/>
      <c r="S418" s="113"/>
      <c r="T418" s="113"/>
      <c r="U418" s="113"/>
      <c r="V418" s="113"/>
      <c r="W418" s="113"/>
      <c r="X418" s="113"/>
      <c r="Y418" s="113"/>
      <c r="Z418" s="113"/>
    </row>
    <row r="419" spans="1:26" ht="12.75" customHeight="1" x14ac:dyDescent="0.3">
      <c r="A419" s="113"/>
      <c r="B419" s="113"/>
      <c r="C419" s="113"/>
      <c r="D419" s="113"/>
      <c r="E419" s="113"/>
      <c r="F419" s="113"/>
      <c r="G419" s="113"/>
      <c r="H419" s="113"/>
      <c r="I419" s="113"/>
      <c r="J419" s="113"/>
      <c r="K419" s="113"/>
      <c r="L419" s="113"/>
      <c r="M419" s="113"/>
      <c r="N419" s="113"/>
      <c r="O419" s="113"/>
      <c r="P419" s="113"/>
      <c r="Q419" s="113"/>
      <c r="R419" s="113"/>
      <c r="S419" s="113"/>
      <c r="T419" s="113"/>
      <c r="U419" s="113"/>
      <c r="V419" s="113"/>
      <c r="W419" s="113"/>
      <c r="X419" s="113"/>
      <c r="Y419" s="113"/>
      <c r="Z419" s="113"/>
    </row>
    <row r="420" spans="1:26" ht="12.75" customHeight="1" x14ac:dyDescent="0.3">
      <c r="A420" s="113"/>
      <c r="B420" s="113"/>
      <c r="C420" s="113"/>
      <c r="D420" s="113"/>
      <c r="E420" s="113"/>
      <c r="F420" s="113"/>
      <c r="G420" s="113"/>
      <c r="H420" s="113"/>
      <c r="I420" s="113"/>
      <c r="J420" s="113"/>
      <c r="K420" s="113"/>
      <c r="L420" s="113"/>
      <c r="M420" s="113"/>
      <c r="N420" s="113"/>
      <c r="O420" s="113"/>
      <c r="P420" s="113"/>
      <c r="Q420" s="113"/>
      <c r="R420" s="113"/>
      <c r="S420" s="113"/>
      <c r="T420" s="113"/>
      <c r="U420" s="113"/>
      <c r="V420" s="113"/>
      <c r="W420" s="113"/>
      <c r="X420" s="113"/>
      <c r="Y420" s="113"/>
      <c r="Z420" s="113"/>
    </row>
    <row r="421" spans="1:26" ht="12.75" customHeight="1" x14ac:dyDescent="0.3">
      <c r="A421" s="113"/>
      <c r="B421" s="113"/>
      <c r="C421" s="113"/>
      <c r="D421" s="113"/>
      <c r="E421" s="113"/>
      <c r="F421" s="113"/>
      <c r="G421" s="113"/>
      <c r="H421" s="113"/>
      <c r="I421" s="113"/>
      <c r="J421" s="113"/>
      <c r="K421" s="113"/>
      <c r="L421" s="113"/>
      <c r="M421" s="113"/>
      <c r="N421" s="113"/>
      <c r="O421" s="113"/>
      <c r="P421" s="113"/>
      <c r="Q421" s="113"/>
      <c r="R421" s="113"/>
      <c r="S421" s="113"/>
      <c r="T421" s="113"/>
      <c r="U421" s="113"/>
      <c r="V421" s="113"/>
      <c r="W421" s="113"/>
      <c r="X421" s="113"/>
      <c r="Y421" s="113"/>
      <c r="Z421" s="113"/>
    </row>
    <row r="422" spans="1:26" ht="12.75" customHeight="1" x14ac:dyDescent="0.3">
      <c r="A422" s="113"/>
      <c r="B422" s="113"/>
      <c r="C422" s="113"/>
      <c r="D422" s="113"/>
      <c r="E422" s="113"/>
      <c r="F422" s="113"/>
      <c r="G422" s="113"/>
      <c r="H422" s="113"/>
      <c r="I422" s="113"/>
      <c r="J422" s="113"/>
      <c r="K422" s="113"/>
      <c r="L422" s="113"/>
      <c r="M422" s="113"/>
      <c r="N422" s="113"/>
      <c r="O422" s="113"/>
      <c r="P422" s="113"/>
      <c r="Q422" s="113"/>
      <c r="R422" s="113"/>
      <c r="S422" s="113"/>
      <c r="T422" s="113"/>
      <c r="U422" s="113"/>
      <c r="V422" s="113"/>
      <c r="W422" s="113"/>
      <c r="X422" s="113"/>
      <c r="Y422" s="113"/>
      <c r="Z422" s="113"/>
    </row>
    <row r="423" spans="1:26" ht="12.75" customHeight="1" x14ac:dyDescent="0.3">
      <c r="A423" s="113"/>
      <c r="B423" s="113"/>
      <c r="C423" s="113"/>
      <c r="D423" s="113"/>
      <c r="E423" s="113"/>
      <c r="F423" s="113"/>
      <c r="G423" s="113"/>
      <c r="H423" s="113"/>
      <c r="I423" s="113"/>
      <c r="J423" s="113"/>
      <c r="K423" s="113"/>
      <c r="L423" s="113"/>
      <c r="M423" s="113"/>
      <c r="N423" s="113"/>
      <c r="O423" s="113"/>
      <c r="P423" s="113"/>
      <c r="Q423" s="113"/>
      <c r="R423" s="113"/>
      <c r="S423" s="113"/>
      <c r="T423" s="113"/>
      <c r="U423" s="113"/>
      <c r="V423" s="113"/>
      <c r="W423" s="113"/>
      <c r="X423" s="113"/>
      <c r="Y423" s="113"/>
      <c r="Z423" s="113"/>
    </row>
    <row r="424" spans="1:26" ht="12.75" customHeight="1" x14ac:dyDescent="0.3">
      <c r="A424" s="113"/>
      <c r="B424" s="113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</row>
    <row r="425" spans="1:26" ht="12.75" customHeight="1" x14ac:dyDescent="0.3">
      <c r="A425" s="113"/>
      <c r="B425" s="113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</row>
    <row r="426" spans="1:26" ht="12.75" customHeight="1" x14ac:dyDescent="0.3">
      <c r="A426" s="113"/>
      <c r="B426" s="113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</row>
    <row r="427" spans="1:26" ht="12.75" customHeight="1" x14ac:dyDescent="0.3">
      <c r="A427" s="113"/>
      <c r="B427" s="113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</row>
    <row r="428" spans="1:26" ht="12.75" customHeight="1" x14ac:dyDescent="0.3">
      <c r="A428" s="113"/>
      <c r="B428" s="113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</row>
    <row r="429" spans="1:26" ht="12.75" customHeight="1" x14ac:dyDescent="0.3">
      <c r="A429" s="113"/>
      <c r="B429" s="113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</row>
    <row r="430" spans="1:26" ht="12.75" customHeight="1" x14ac:dyDescent="0.3">
      <c r="A430" s="113"/>
      <c r="B430" s="113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</row>
    <row r="431" spans="1:26" ht="12.75" customHeight="1" x14ac:dyDescent="0.3">
      <c r="A431" s="113"/>
      <c r="B431" s="113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</row>
    <row r="432" spans="1:26" ht="12.75" customHeight="1" x14ac:dyDescent="0.3">
      <c r="A432" s="113"/>
      <c r="B432" s="113"/>
      <c r="C432" s="113"/>
      <c r="D432" s="113"/>
      <c r="E432" s="113"/>
      <c r="F432" s="113"/>
      <c r="G432" s="113"/>
      <c r="H432" s="113"/>
      <c r="I432" s="113"/>
      <c r="J432" s="113"/>
      <c r="K432" s="113"/>
      <c r="L432" s="113"/>
      <c r="M432" s="113"/>
      <c r="N432" s="113"/>
      <c r="O432" s="113"/>
      <c r="P432" s="113"/>
      <c r="Q432" s="113"/>
      <c r="R432" s="113"/>
      <c r="S432" s="113"/>
      <c r="T432" s="113"/>
      <c r="U432" s="113"/>
      <c r="V432" s="113"/>
      <c r="W432" s="113"/>
      <c r="X432" s="113"/>
      <c r="Y432" s="113"/>
      <c r="Z432" s="113"/>
    </row>
    <row r="433" spans="1:26" ht="12.75" customHeight="1" x14ac:dyDescent="0.3">
      <c r="A433" s="113"/>
      <c r="B433" s="113"/>
      <c r="C433" s="113"/>
      <c r="D433" s="113"/>
      <c r="E433" s="113"/>
      <c r="F433" s="113"/>
      <c r="G433" s="113"/>
      <c r="H433" s="113"/>
      <c r="I433" s="113"/>
      <c r="J433" s="113"/>
      <c r="K433" s="113"/>
      <c r="L433" s="113"/>
      <c r="M433" s="113"/>
      <c r="N433" s="113"/>
      <c r="O433" s="113"/>
      <c r="P433" s="113"/>
      <c r="Q433" s="113"/>
      <c r="R433" s="113"/>
      <c r="S433" s="113"/>
      <c r="T433" s="113"/>
      <c r="U433" s="113"/>
      <c r="V433" s="113"/>
      <c r="W433" s="113"/>
      <c r="X433" s="113"/>
      <c r="Y433" s="113"/>
      <c r="Z433" s="113"/>
    </row>
    <row r="434" spans="1:26" ht="12.75" customHeight="1" x14ac:dyDescent="0.3">
      <c r="A434" s="113"/>
      <c r="B434" s="113"/>
      <c r="C434" s="113"/>
      <c r="D434" s="113"/>
      <c r="E434" s="113"/>
      <c r="F434" s="113"/>
      <c r="G434" s="113"/>
      <c r="H434" s="113"/>
      <c r="I434" s="113"/>
      <c r="J434" s="113"/>
      <c r="K434" s="113"/>
      <c r="L434" s="113"/>
      <c r="M434" s="113"/>
      <c r="N434" s="113"/>
      <c r="O434" s="113"/>
      <c r="P434" s="113"/>
      <c r="Q434" s="113"/>
      <c r="R434" s="113"/>
      <c r="S434" s="113"/>
      <c r="T434" s="113"/>
      <c r="U434" s="113"/>
      <c r="V434" s="113"/>
      <c r="W434" s="113"/>
      <c r="X434" s="113"/>
      <c r="Y434" s="113"/>
      <c r="Z434" s="113"/>
    </row>
    <row r="435" spans="1:26" ht="12.75" customHeight="1" x14ac:dyDescent="0.3">
      <c r="A435" s="113"/>
      <c r="B435" s="113"/>
      <c r="C435" s="113"/>
      <c r="D435" s="113"/>
      <c r="E435" s="113"/>
      <c r="F435" s="113"/>
      <c r="G435" s="113"/>
      <c r="H435" s="113"/>
      <c r="I435" s="113"/>
      <c r="J435" s="113"/>
      <c r="K435" s="113"/>
      <c r="L435" s="113"/>
      <c r="M435" s="113"/>
      <c r="N435" s="113"/>
      <c r="O435" s="113"/>
      <c r="P435" s="113"/>
      <c r="Q435" s="113"/>
      <c r="R435" s="113"/>
      <c r="S435" s="113"/>
      <c r="T435" s="113"/>
      <c r="U435" s="113"/>
      <c r="V435" s="113"/>
      <c r="W435" s="113"/>
      <c r="X435" s="113"/>
      <c r="Y435" s="113"/>
      <c r="Z435" s="113"/>
    </row>
    <row r="436" spans="1:26" ht="12.75" customHeight="1" x14ac:dyDescent="0.3">
      <c r="A436" s="113"/>
      <c r="B436" s="113"/>
      <c r="C436" s="113"/>
      <c r="D436" s="113"/>
      <c r="E436" s="113"/>
      <c r="F436" s="113"/>
      <c r="G436" s="113"/>
      <c r="H436" s="113"/>
      <c r="I436" s="113"/>
      <c r="J436" s="113"/>
      <c r="K436" s="113"/>
      <c r="L436" s="113"/>
      <c r="M436" s="113"/>
      <c r="N436" s="113"/>
      <c r="O436" s="113"/>
      <c r="P436" s="113"/>
      <c r="Q436" s="113"/>
      <c r="R436" s="113"/>
      <c r="S436" s="113"/>
      <c r="T436" s="113"/>
      <c r="U436" s="113"/>
      <c r="V436" s="113"/>
      <c r="W436" s="113"/>
      <c r="X436" s="113"/>
      <c r="Y436" s="113"/>
      <c r="Z436" s="113"/>
    </row>
    <row r="437" spans="1:26" ht="12.75" customHeight="1" x14ac:dyDescent="0.3">
      <c r="A437" s="113"/>
      <c r="B437" s="113"/>
      <c r="C437" s="113"/>
      <c r="D437" s="113"/>
      <c r="E437" s="113"/>
      <c r="F437" s="113"/>
      <c r="G437" s="113"/>
      <c r="H437" s="113"/>
      <c r="I437" s="113"/>
      <c r="J437" s="113"/>
      <c r="K437" s="113"/>
      <c r="L437" s="113"/>
      <c r="M437" s="113"/>
      <c r="N437" s="113"/>
      <c r="O437" s="113"/>
      <c r="P437" s="113"/>
      <c r="Q437" s="113"/>
      <c r="R437" s="113"/>
      <c r="S437" s="113"/>
      <c r="T437" s="113"/>
      <c r="U437" s="113"/>
      <c r="V437" s="113"/>
      <c r="W437" s="113"/>
      <c r="X437" s="113"/>
      <c r="Y437" s="113"/>
      <c r="Z437" s="113"/>
    </row>
    <row r="438" spans="1:26" ht="12.75" customHeight="1" x14ac:dyDescent="0.3">
      <c r="A438" s="113"/>
      <c r="B438" s="113"/>
      <c r="C438" s="113"/>
      <c r="D438" s="113"/>
      <c r="E438" s="113"/>
      <c r="F438" s="113"/>
      <c r="G438" s="113"/>
      <c r="H438" s="113"/>
      <c r="I438" s="113"/>
      <c r="J438" s="113"/>
      <c r="K438" s="113"/>
      <c r="L438" s="113"/>
      <c r="M438" s="113"/>
      <c r="N438" s="113"/>
      <c r="O438" s="113"/>
      <c r="P438" s="113"/>
      <c r="Q438" s="113"/>
      <c r="R438" s="113"/>
      <c r="S438" s="113"/>
      <c r="T438" s="113"/>
      <c r="U438" s="113"/>
      <c r="V438" s="113"/>
      <c r="W438" s="113"/>
      <c r="X438" s="113"/>
      <c r="Y438" s="113"/>
      <c r="Z438" s="113"/>
    </row>
    <row r="439" spans="1:26" ht="12.75" customHeight="1" x14ac:dyDescent="0.3">
      <c r="A439" s="113"/>
      <c r="B439" s="113"/>
      <c r="C439" s="113"/>
      <c r="D439" s="113"/>
      <c r="E439" s="113"/>
      <c r="F439" s="113"/>
      <c r="G439" s="113"/>
      <c r="H439" s="113"/>
      <c r="I439" s="113"/>
      <c r="J439" s="113"/>
      <c r="K439" s="113"/>
      <c r="L439" s="113"/>
      <c r="M439" s="113"/>
      <c r="N439" s="113"/>
      <c r="O439" s="113"/>
      <c r="P439" s="113"/>
      <c r="Q439" s="113"/>
      <c r="R439" s="113"/>
      <c r="S439" s="113"/>
      <c r="T439" s="113"/>
      <c r="U439" s="113"/>
      <c r="V439" s="113"/>
      <c r="W439" s="113"/>
      <c r="X439" s="113"/>
      <c r="Y439" s="113"/>
      <c r="Z439" s="113"/>
    </row>
    <row r="440" spans="1:26" ht="12.75" customHeight="1" x14ac:dyDescent="0.3">
      <c r="A440" s="113"/>
      <c r="B440" s="113"/>
      <c r="C440" s="113"/>
      <c r="D440" s="113"/>
      <c r="E440" s="113"/>
      <c r="F440" s="113"/>
      <c r="G440" s="113"/>
      <c r="H440" s="113"/>
      <c r="I440" s="113"/>
      <c r="J440" s="113"/>
      <c r="K440" s="113"/>
      <c r="L440" s="113"/>
      <c r="M440" s="113"/>
      <c r="N440" s="113"/>
      <c r="O440" s="113"/>
      <c r="P440" s="113"/>
      <c r="Q440" s="113"/>
      <c r="R440" s="113"/>
      <c r="S440" s="113"/>
      <c r="T440" s="113"/>
      <c r="U440" s="113"/>
      <c r="V440" s="113"/>
      <c r="W440" s="113"/>
      <c r="X440" s="113"/>
      <c r="Y440" s="113"/>
      <c r="Z440" s="113"/>
    </row>
    <row r="441" spans="1:26" ht="12.75" customHeight="1" x14ac:dyDescent="0.3">
      <c r="A441" s="113"/>
      <c r="B441" s="113"/>
      <c r="C441" s="113"/>
      <c r="D441" s="113"/>
      <c r="E441" s="113"/>
      <c r="F441" s="113"/>
      <c r="G441" s="113"/>
      <c r="H441" s="113"/>
      <c r="I441" s="113"/>
      <c r="J441" s="113"/>
      <c r="K441" s="113"/>
      <c r="L441" s="113"/>
      <c r="M441" s="113"/>
      <c r="N441" s="113"/>
      <c r="O441" s="113"/>
      <c r="P441" s="113"/>
      <c r="Q441" s="113"/>
      <c r="R441" s="113"/>
      <c r="S441" s="113"/>
      <c r="T441" s="113"/>
      <c r="U441" s="113"/>
      <c r="V441" s="113"/>
      <c r="W441" s="113"/>
      <c r="X441" s="113"/>
      <c r="Y441" s="113"/>
      <c r="Z441" s="113"/>
    </row>
    <row r="442" spans="1:26" ht="12.75" customHeight="1" x14ac:dyDescent="0.3">
      <c r="A442" s="113"/>
      <c r="B442" s="113"/>
      <c r="C442" s="113"/>
      <c r="D442" s="113"/>
      <c r="E442" s="113"/>
      <c r="F442" s="113"/>
      <c r="G442" s="113"/>
      <c r="H442" s="113"/>
      <c r="I442" s="113"/>
      <c r="J442" s="113"/>
      <c r="K442" s="113"/>
      <c r="L442" s="113"/>
      <c r="M442" s="113"/>
      <c r="N442" s="113"/>
      <c r="O442" s="113"/>
      <c r="P442" s="113"/>
      <c r="Q442" s="113"/>
      <c r="R442" s="113"/>
      <c r="S442" s="113"/>
      <c r="T442" s="113"/>
      <c r="U442" s="113"/>
      <c r="V442" s="113"/>
      <c r="W442" s="113"/>
      <c r="X442" s="113"/>
      <c r="Y442" s="113"/>
      <c r="Z442" s="113"/>
    </row>
    <row r="443" spans="1:26" ht="12.75" customHeight="1" x14ac:dyDescent="0.3">
      <c r="A443" s="113"/>
      <c r="B443" s="113"/>
      <c r="C443" s="113"/>
      <c r="D443" s="113"/>
      <c r="E443" s="113"/>
      <c r="F443" s="113"/>
      <c r="G443" s="113"/>
      <c r="H443" s="113"/>
      <c r="I443" s="113"/>
      <c r="J443" s="113"/>
      <c r="K443" s="113"/>
      <c r="L443" s="113"/>
      <c r="M443" s="113"/>
      <c r="N443" s="113"/>
      <c r="O443" s="113"/>
      <c r="P443" s="113"/>
      <c r="Q443" s="113"/>
      <c r="R443" s="113"/>
      <c r="S443" s="113"/>
      <c r="T443" s="113"/>
      <c r="U443" s="113"/>
      <c r="V443" s="113"/>
      <c r="W443" s="113"/>
      <c r="X443" s="113"/>
      <c r="Y443" s="113"/>
      <c r="Z443" s="113"/>
    </row>
    <row r="444" spans="1:26" ht="12.75" customHeight="1" x14ac:dyDescent="0.3">
      <c r="A444" s="113"/>
      <c r="B444" s="113"/>
      <c r="C444" s="113"/>
      <c r="D444" s="113"/>
      <c r="E444" s="113"/>
      <c r="F444" s="113"/>
      <c r="G444" s="113"/>
      <c r="H444" s="113"/>
      <c r="I444" s="113"/>
      <c r="J444" s="113"/>
      <c r="K444" s="113"/>
      <c r="L444" s="113"/>
      <c r="M444" s="113"/>
      <c r="N444" s="113"/>
      <c r="O444" s="113"/>
      <c r="P444" s="113"/>
      <c r="Q444" s="113"/>
      <c r="R444" s="113"/>
      <c r="S444" s="113"/>
      <c r="T444" s="113"/>
      <c r="U444" s="113"/>
      <c r="V444" s="113"/>
      <c r="W444" s="113"/>
      <c r="X444" s="113"/>
      <c r="Y444" s="113"/>
      <c r="Z444" s="113"/>
    </row>
    <row r="445" spans="1:26" ht="12.75" customHeight="1" x14ac:dyDescent="0.3">
      <c r="A445" s="113"/>
      <c r="B445" s="113"/>
      <c r="C445" s="113"/>
      <c r="D445" s="113"/>
      <c r="E445" s="113"/>
      <c r="F445" s="113"/>
      <c r="G445" s="113"/>
      <c r="H445" s="113"/>
      <c r="I445" s="113"/>
      <c r="J445" s="113"/>
      <c r="K445" s="113"/>
      <c r="L445" s="113"/>
      <c r="M445" s="113"/>
      <c r="N445" s="113"/>
      <c r="O445" s="113"/>
      <c r="P445" s="113"/>
      <c r="Q445" s="113"/>
      <c r="R445" s="113"/>
      <c r="S445" s="113"/>
      <c r="T445" s="113"/>
      <c r="U445" s="113"/>
      <c r="V445" s="113"/>
      <c r="W445" s="113"/>
      <c r="X445" s="113"/>
      <c r="Y445" s="113"/>
      <c r="Z445" s="113"/>
    </row>
    <row r="446" spans="1:26" ht="12.75" customHeight="1" x14ac:dyDescent="0.3">
      <c r="A446" s="113"/>
      <c r="B446" s="113"/>
      <c r="C446" s="113"/>
      <c r="D446" s="113"/>
      <c r="E446" s="113"/>
      <c r="F446" s="113"/>
      <c r="G446" s="113"/>
      <c r="H446" s="113"/>
      <c r="I446" s="113"/>
      <c r="J446" s="113"/>
      <c r="K446" s="113"/>
      <c r="L446" s="113"/>
      <c r="M446" s="113"/>
      <c r="N446" s="113"/>
      <c r="O446" s="113"/>
      <c r="P446" s="113"/>
      <c r="Q446" s="113"/>
      <c r="R446" s="113"/>
      <c r="S446" s="113"/>
      <c r="T446" s="113"/>
      <c r="U446" s="113"/>
      <c r="V446" s="113"/>
      <c r="W446" s="113"/>
      <c r="X446" s="113"/>
      <c r="Y446" s="113"/>
      <c r="Z446" s="113"/>
    </row>
    <row r="447" spans="1:26" ht="12.75" customHeight="1" x14ac:dyDescent="0.3">
      <c r="A447" s="113"/>
      <c r="B447" s="113"/>
      <c r="C447" s="113"/>
      <c r="D447" s="113"/>
      <c r="E447" s="113"/>
      <c r="F447" s="113"/>
      <c r="G447" s="113"/>
      <c r="H447" s="113"/>
      <c r="I447" s="113"/>
      <c r="J447" s="113"/>
      <c r="K447" s="113"/>
      <c r="L447" s="113"/>
      <c r="M447" s="113"/>
      <c r="N447" s="113"/>
      <c r="O447" s="113"/>
      <c r="P447" s="113"/>
      <c r="Q447" s="113"/>
      <c r="R447" s="113"/>
      <c r="S447" s="113"/>
      <c r="T447" s="113"/>
      <c r="U447" s="113"/>
      <c r="V447" s="113"/>
      <c r="W447" s="113"/>
      <c r="X447" s="113"/>
      <c r="Y447" s="113"/>
      <c r="Z447" s="113"/>
    </row>
    <row r="448" spans="1:26" ht="12.75" customHeight="1" x14ac:dyDescent="0.3">
      <c r="A448" s="113"/>
      <c r="B448" s="113"/>
      <c r="C448" s="113"/>
      <c r="D448" s="113"/>
      <c r="E448" s="113"/>
      <c r="F448" s="113"/>
      <c r="G448" s="113"/>
      <c r="H448" s="113"/>
      <c r="I448" s="113"/>
      <c r="J448" s="113"/>
      <c r="K448" s="113"/>
      <c r="L448" s="113"/>
      <c r="M448" s="113"/>
      <c r="N448" s="113"/>
      <c r="O448" s="113"/>
      <c r="P448" s="113"/>
      <c r="Q448" s="113"/>
      <c r="R448" s="113"/>
      <c r="S448" s="113"/>
      <c r="T448" s="113"/>
      <c r="U448" s="113"/>
      <c r="V448" s="113"/>
      <c r="W448" s="113"/>
      <c r="X448" s="113"/>
      <c r="Y448" s="113"/>
      <c r="Z448" s="113"/>
    </row>
    <row r="449" spans="1:26" ht="12.75" customHeight="1" x14ac:dyDescent="0.3">
      <c r="A449" s="113"/>
      <c r="B449" s="113"/>
      <c r="C449" s="113"/>
      <c r="D449" s="113"/>
      <c r="E449" s="113"/>
      <c r="F449" s="113"/>
      <c r="G449" s="113"/>
      <c r="H449" s="113"/>
      <c r="I449" s="113"/>
      <c r="J449" s="113"/>
      <c r="K449" s="113"/>
      <c r="L449" s="113"/>
      <c r="M449" s="113"/>
      <c r="N449" s="113"/>
      <c r="O449" s="113"/>
      <c r="P449" s="113"/>
      <c r="Q449" s="113"/>
      <c r="R449" s="113"/>
      <c r="S449" s="113"/>
      <c r="T449" s="113"/>
      <c r="U449" s="113"/>
      <c r="V449" s="113"/>
      <c r="W449" s="113"/>
      <c r="X449" s="113"/>
      <c r="Y449" s="113"/>
      <c r="Z449" s="113"/>
    </row>
    <row r="450" spans="1:26" ht="12.75" customHeight="1" x14ac:dyDescent="0.3">
      <c r="A450" s="113"/>
      <c r="B450" s="113"/>
      <c r="C450" s="113"/>
      <c r="D450" s="113"/>
      <c r="E450" s="113"/>
      <c r="F450" s="113"/>
      <c r="G450" s="113"/>
      <c r="H450" s="113"/>
      <c r="I450" s="113"/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3"/>
      <c r="V450" s="113"/>
      <c r="W450" s="113"/>
      <c r="X450" s="113"/>
      <c r="Y450" s="113"/>
      <c r="Z450" s="113"/>
    </row>
    <row r="451" spans="1:26" ht="12.75" customHeight="1" x14ac:dyDescent="0.3">
      <c r="A451" s="113"/>
      <c r="B451" s="113"/>
      <c r="C451" s="113"/>
      <c r="D451" s="113"/>
      <c r="E451" s="113"/>
      <c r="F451" s="113"/>
      <c r="G451" s="113"/>
      <c r="H451" s="113"/>
      <c r="I451" s="113"/>
      <c r="J451" s="113"/>
      <c r="K451" s="113"/>
      <c r="L451" s="113"/>
      <c r="M451" s="113"/>
      <c r="N451" s="113"/>
      <c r="O451" s="113"/>
      <c r="P451" s="113"/>
      <c r="Q451" s="113"/>
      <c r="R451" s="113"/>
      <c r="S451" s="113"/>
      <c r="T451" s="113"/>
      <c r="U451" s="113"/>
      <c r="V451" s="113"/>
      <c r="W451" s="113"/>
      <c r="X451" s="113"/>
      <c r="Y451" s="113"/>
      <c r="Z451" s="113"/>
    </row>
    <row r="452" spans="1:26" ht="12.75" customHeight="1" x14ac:dyDescent="0.3">
      <c r="A452" s="113"/>
      <c r="B452" s="113"/>
      <c r="C452" s="113"/>
      <c r="D452" s="113"/>
      <c r="E452" s="113"/>
      <c r="F452" s="113"/>
      <c r="G452" s="113"/>
      <c r="H452" s="113"/>
      <c r="I452" s="113"/>
      <c r="J452" s="113"/>
      <c r="K452" s="113"/>
      <c r="L452" s="113"/>
      <c r="M452" s="113"/>
      <c r="N452" s="113"/>
      <c r="O452" s="113"/>
      <c r="P452" s="113"/>
      <c r="Q452" s="113"/>
      <c r="R452" s="113"/>
      <c r="S452" s="113"/>
      <c r="T452" s="113"/>
      <c r="U452" s="113"/>
      <c r="V452" s="113"/>
      <c r="W452" s="113"/>
      <c r="X452" s="113"/>
      <c r="Y452" s="113"/>
      <c r="Z452" s="113"/>
    </row>
    <row r="453" spans="1:26" ht="12.75" customHeight="1" x14ac:dyDescent="0.3">
      <c r="A453" s="113"/>
      <c r="B453" s="113"/>
      <c r="C453" s="113"/>
      <c r="D453" s="113"/>
      <c r="E453" s="113"/>
      <c r="F453" s="113"/>
      <c r="G453" s="113"/>
      <c r="H453" s="113"/>
      <c r="I453" s="113"/>
      <c r="J453" s="113"/>
      <c r="K453" s="113"/>
      <c r="L453" s="113"/>
      <c r="M453" s="113"/>
      <c r="N453" s="113"/>
      <c r="O453" s="113"/>
      <c r="P453" s="113"/>
      <c r="Q453" s="113"/>
      <c r="R453" s="113"/>
      <c r="S453" s="113"/>
      <c r="T453" s="113"/>
      <c r="U453" s="113"/>
      <c r="V453" s="113"/>
      <c r="W453" s="113"/>
      <c r="X453" s="113"/>
      <c r="Y453" s="113"/>
      <c r="Z453" s="113"/>
    </row>
    <row r="454" spans="1:26" ht="12.75" customHeight="1" x14ac:dyDescent="0.3">
      <c r="A454" s="113"/>
      <c r="B454" s="113"/>
      <c r="C454" s="113"/>
      <c r="D454" s="113"/>
      <c r="E454" s="113"/>
      <c r="F454" s="113"/>
      <c r="G454" s="113"/>
      <c r="H454" s="113"/>
      <c r="I454" s="113"/>
      <c r="J454" s="113"/>
      <c r="K454" s="113"/>
      <c r="L454" s="113"/>
      <c r="M454" s="113"/>
      <c r="N454" s="113"/>
      <c r="O454" s="113"/>
      <c r="P454" s="113"/>
      <c r="Q454" s="113"/>
      <c r="R454" s="113"/>
      <c r="S454" s="113"/>
      <c r="T454" s="113"/>
      <c r="U454" s="113"/>
      <c r="V454" s="113"/>
      <c r="W454" s="113"/>
      <c r="X454" s="113"/>
      <c r="Y454" s="113"/>
      <c r="Z454" s="113"/>
    </row>
    <row r="455" spans="1:26" ht="12.75" customHeight="1" x14ac:dyDescent="0.3">
      <c r="A455" s="113"/>
      <c r="B455" s="113"/>
      <c r="C455" s="113"/>
      <c r="D455" s="113"/>
      <c r="E455" s="113"/>
      <c r="F455" s="113"/>
      <c r="G455" s="113"/>
      <c r="H455" s="113"/>
      <c r="I455" s="113"/>
      <c r="J455" s="113"/>
      <c r="K455" s="113"/>
      <c r="L455" s="113"/>
      <c r="M455" s="113"/>
      <c r="N455" s="113"/>
      <c r="O455" s="113"/>
      <c r="P455" s="113"/>
      <c r="Q455" s="113"/>
      <c r="R455" s="113"/>
      <c r="S455" s="113"/>
      <c r="T455" s="113"/>
      <c r="U455" s="113"/>
      <c r="V455" s="113"/>
      <c r="W455" s="113"/>
      <c r="X455" s="113"/>
      <c r="Y455" s="113"/>
      <c r="Z455" s="113"/>
    </row>
    <row r="456" spans="1:26" ht="12.75" customHeight="1" x14ac:dyDescent="0.3">
      <c r="A456" s="113"/>
      <c r="B456" s="113"/>
      <c r="C456" s="113"/>
      <c r="D456" s="113"/>
      <c r="E456" s="113"/>
      <c r="F456" s="113"/>
      <c r="G456" s="113"/>
      <c r="H456" s="113"/>
      <c r="I456" s="113"/>
      <c r="J456" s="113"/>
      <c r="K456" s="113"/>
      <c r="L456" s="113"/>
      <c r="M456" s="113"/>
      <c r="N456" s="113"/>
      <c r="O456" s="113"/>
      <c r="P456" s="113"/>
      <c r="Q456" s="113"/>
      <c r="R456" s="113"/>
      <c r="S456" s="113"/>
      <c r="T456" s="113"/>
      <c r="U456" s="113"/>
      <c r="V456" s="113"/>
      <c r="W456" s="113"/>
      <c r="X456" s="113"/>
      <c r="Y456" s="113"/>
      <c r="Z456" s="113"/>
    </row>
    <row r="457" spans="1:26" ht="12.75" customHeight="1" x14ac:dyDescent="0.3">
      <c r="A457" s="113"/>
      <c r="B457" s="113"/>
      <c r="C457" s="113"/>
      <c r="D457" s="113"/>
      <c r="E457" s="113"/>
      <c r="F457" s="113"/>
      <c r="G457" s="113"/>
      <c r="H457" s="113"/>
      <c r="I457" s="113"/>
      <c r="J457" s="113"/>
      <c r="K457" s="113"/>
      <c r="L457" s="113"/>
      <c r="M457" s="113"/>
      <c r="N457" s="113"/>
      <c r="O457" s="113"/>
      <c r="P457" s="113"/>
      <c r="Q457" s="113"/>
      <c r="R457" s="113"/>
      <c r="S457" s="113"/>
      <c r="T457" s="113"/>
      <c r="U457" s="113"/>
      <c r="V457" s="113"/>
      <c r="W457" s="113"/>
      <c r="X457" s="113"/>
      <c r="Y457" s="113"/>
      <c r="Z457" s="113"/>
    </row>
    <row r="458" spans="1:26" ht="12.75" customHeight="1" x14ac:dyDescent="0.3">
      <c r="A458" s="113"/>
      <c r="B458" s="113"/>
      <c r="C458" s="113"/>
      <c r="D458" s="113"/>
      <c r="E458" s="113"/>
      <c r="F458" s="113"/>
      <c r="G458" s="113"/>
      <c r="H458" s="113"/>
      <c r="I458" s="113"/>
      <c r="J458" s="113"/>
      <c r="K458" s="113"/>
      <c r="L458" s="113"/>
      <c r="M458" s="113"/>
      <c r="N458" s="113"/>
      <c r="O458" s="113"/>
      <c r="P458" s="113"/>
      <c r="Q458" s="113"/>
      <c r="R458" s="113"/>
      <c r="S458" s="113"/>
      <c r="T458" s="113"/>
      <c r="U458" s="113"/>
      <c r="V458" s="113"/>
      <c r="W458" s="113"/>
      <c r="X458" s="113"/>
      <c r="Y458" s="113"/>
      <c r="Z458" s="113"/>
    </row>
    <row r="459" spans="1:26" ht="12.75" customHeight="1" x14ac:dyDescent="0.3">
      <c r="A459" s="113"/>
      <c r="B459" s="113"/>
      <c r="C459" s="113"/>
      <c r="D459" s="113"/>
      <c r="E459" s="113"/>
      <c r="F459" s="113"/>
      <c r="G459" s="113"/>
      <c r="H459" s="113"/>
      <c r="I459" s="113"/>
      <c r="J459" s="113"/>
      <c r="K459" s="113"/>
      <c r="L459" s="113"/>
      <c r="M459" s="113"/>
      <c r="N459" s="113"/>
      <c r="O459" s="113"/>
      <c r="P459" s="113"/>
      <c r="Q459" s="113"/>
      <c r="R459" s="113"/>
      <c r="S459" s="113"/>
      <c r="T459" s="113"/>
      <c r="U459" s="113"/>
      <c r="V459" s="113"/>
      <c r="W459" s="113"/>
      <c r="X459" s="113"/>
      <c r="Y459" s="113"/>
      <c r="Z459" s="113"/>
    </row>
    <row r="460" spans="1:26" ht="12.75" customHeight="1" x14ac:dyDescent="0.3">
      <c r="A460" s="113"/>
      <c r="B460" s="113"/>
      <c r="C460" s="113"/>
      <c r="D460" s="113"/>
      <c r="E460" s="113"/>
      <c r="F460" s="113"/>
      <c r="G460" s="113"/>
      <c r="H460" s="113"/>
      <c r="I460" s="113"/>
      <c r="J460" s="113"/>
      <c r="K460" s="113"/>
      <c r="L460" s="113"/>
      <c r="M460" s="113"/>
      <c r="N460" s="113"/>
      <c r="O460" s="113"/>
      <c r="P460" s="113"/>
      <c r="Q460" s="113"/>
      <c r="R460" s="113"/>
      <c r="S460" s="113"/>
      <c r="T460" s="113"/>
      <c r="U460" s="113"/>
      <c r="V460" s="113"/>
      <c r="W460" s="113"/>
      <c r="X460" s="113"/>
      <c r="Y460" s="113"/>
      <c r="Z460" s="113"/>
    </row>
    <row r="461" spans="1:26" ht="12.75" customHeight="1" x14ac:dyDescent="0.3">
      <c r="A461" s="113"/>
      <c r="B461" s="113"/>
      <c r="C461" s="113"/>
      <c r="D461" s="113"/>
      <c r="E461" s="113"/>
      <c r="F461" s="113"/>
      <c r="G461" s="113"/>
      <c r="H461" s="113"/>
      <c r="I461" s="113"/>
      <c r="J461" s="113"/>
      <c r="K461" s="113"/>
      <c r="L461" s="113"/>
      <c r="M461" s="113"/>
      <c r="N461" s="113"/>
      <c r="O461" s="113"/>
      <c r="P461" s="113"/>
      <c r="Q461" s="113"/>
      <c r="R461" s="113"/>
      <c r="S461" s="113"/>
      <c r="T461" s="113"/>
      <c r="U461" s="113"/>
      <c r="V461" s="113"/>
      <c r="W461" s="113"/>
      <c r="X461" s="113"/>
      <c r="Y461" s="113"/>
      <c r="Z461" s="113"/>
    </row>
    <row r="462" spans="1:26" ht="12.75" customHeight="1" x14ac:dyDescent="0.3">
      <c r="A462" s="113"/>
      <c r="B462" s="113"/>
      <c r="C462" s="113"/>
      <c r="D462" s="113"/>
      <c r="E462" s="113"/>
      <c r="F462" s="113"/>
      <c r="G462" s="113"/>
      <c r="H462" s="113"/>
      <c r="I462" s="113"/>
      <c r="J462" s="113"/>
      <c r="K462" s="113"/>
      <c r="L462" s="113"/>
      <c r="M462" s="113"/>
      <c r="N462" s="113"/>
      <c r="O462" s="113"/>
      <c r="P462" s="113"/>
      <c r="Q462" s="113"/>
      <c r="R462" s="113"/>
      <c r="S462" s="113"/>
      <c r="T462" s="113"/>
      <c r="U462" s="113"/>
      <c r="V462" s="113"/>
      <c r="W462" s="113"/>
      <c r="X462" s="113"/>
      <c r="Y462" s="113"/>
      <c r="Z462" s="113"/>
    </row>
    <row r="463" spans="1:26" ht="12.75" customHeight="1" x14ac:dyDescent="0.3">
      <c r="A463" s="113"/>
      <c r="B463" s="113"/>
      <c r="C463" s="113"/>
      <c r="D463" s="113"/>
      <c r="E463" s="113"/>
      <c r="F463" s="113"/>
      <c r="G463" s="113"/>
      <c r="H463" s="113"/>
      <c r="I463" s="113"/>
      <c r="J463" s="113"/>
      <c r="K463" s="113"/>
      <c r="L463" s="113"/>
      <c r="M463" s="113"/>
      <c r="N463" s="113"/>
      <c r="O463" s="113"/>
      <c r="P463" s="113"/>
      <c r="Q463" s="113"/>
      <c r="R463" s="113"/>
      <c r="S463" s="113"/>
      <c r="T463" s="113"/>
      <c r="U463" s="113"/>
      <c r="V463" s="113"/>
      <c r="W463" s="113"/>
      <c r="X463" s="113"/>
      <c r="Y463" s="113"/>
      <c r="Z463" s="113"/>
    </row>
    <row r="464" spans="1:26" ht="12.75" customHeight="1" x14ac:dyDescent="0.3">
      <c r="A464" s="113"/>
      <c r="B464" s="113"/>
      <c r="C464" s="113"/>
      <c r="D464" s="113"/>
      <c r="E464" s="113"/>
      <c r="F464" s="113"/>
      <c r="G464" s="113"/>
      <c r="H464" s="113"/>
      <c r="I464" s="113"/>
      <c r="J464" s="113"/>
      <c r="K464" s="113"/>
      <c r="L464" s="113"/>
      <c r="M464" s="113"/>
      <c r="N464" s="113"/>
      <c r="O464" s="113"/>
      <c r="P464" s="113"/>
      <c r="Q464" s="113"/>
      <c r="R464" s="113"/>
      <c r="S464" s="113"/>
      <c r="T464" s="113"/>
      <c r="U464" s="113"/>
      <c r="V464" s="113"/>
      <c r="W464" s="113"/>
      <c r="X464" s="113"/>
      <c r="Y464" s="113"/>
      <c r="Z464" s="113"/>
    </row>
    <row r="465" spans="1:26" ht="12.75" customHeight="1" x14ac:dyDescent="0.3">
      <c r="A465" s="113"/>
      <c r="B465" s="113"/>
      <c r="C465" s="113"/>
      <c r="D465" s="113"/>
      <c r="E465" s="113"/>
      <c r="F465" s="113"/>
      <c r="G465" s="113"/>
      <c r="H465" s="113"/>
      <c r="I465" s="113"/>
      <c r="J465" s="113"/>
      <c r="K465" s="113"/>
      <c r="L465" s="113"/>
      <c r="M465" s="113"/>
      <c r="N465" s="113"/>
      <c r="O465" s="113"/>
      <c r="P465" s="113"/>
      <c r="Q465" s="113"/>
      <c r="R465" s="113"/>
      <c r="S465" s="113"/>
      <c r="T465" s="113"/>
      <c r="U465" s="113"/>
      <c r="V465" s="113"/>
      <c r="W465" s="113"/>
      <c r="X465" s="113"/>
      <c r="Y465" s="113"/>
      <c r="Z465" s="113"/>
    </row>
    <row r="466" spans="1:26" ht="12.75" customHeight="1" x14ac:dyDescent="0.3">
      <c r="A466" s="113"/>
      <c r="B466" s="113"/>
      <c r="C466" s="113"/>
      <c r="D466" s="113"/>
      <c r="E466" s="113"/>
      <c r="F466" s="113"/>
      <c r="G466" s="113"/>
      <c r="H466" s="113"/>
      <c r="I466" s="113"/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13"/>
      <c r="W466" s="113"/>
      <c r="X466" s="113"/>
      <c r="Y466" s="113"/>
      <c r="Z466" s="113"/>
    </row>
    <row r="467" spans="1:26" ht="12.75" customHeight="1" x14ac:dyDescent="0.3">
      <c r="A467" s="113"/>
      <c r="B467" s="113"/>
      <c r="C467" s="113"/>
      <c r="D467" s="113"/>
      <c r="E467" s="113"/>
      <c r="F467" s="113"/>
      <c r="G467" s="113"/>
      <c r="H467" s="113"/>
      <c r="I467" s="113"/>
      <c r="J467" s="113"/>
      <c r="K467" s="113"/>
      <c r="L467" s="113"/>
      <c r="M467" s="113"/>
      <c r="N467" s="113"/>
      <c r="O467" s="113"/>
      <c r="P467" s="113"/>
      <c r="Q467" s="113"/>
      <c r="R467" s="113"/>
      <c r="S467" s="113"/>
      <c r="T467" s="113"/>
      <c r="U467" s="113"/>
      <c r="V467" s="113"/>
      <c r="W467" s="113"/>
      <c r="X467" s="113"/>
      <c r="Y467" s="113"/>
      <c r="Z467" s="113"/>
    </row>
    <row r="468" spans="1:26" ht="12.75" customHeight="1" x14ac:dyDescent="0.3">
      <c r="A468" s="113"/>
      <c r="B468" s="113"/>
      <c r="C468" s="113"/>
      <c r="D468" s="113"/>
      <c r="E468" s="113"/>
      <c r="F468" s="113"/>
      <c r="G468" s="113"/>
      <c r="H468" s="113"/>
      <c r="I468" s="113"/>
      <c r="J468" s="113"/>
      <c r="K468" s="113"/>
      <c r="L468" s="113"/>
      <c r="M468" s="113"/>
      <c r="N468" s="113"/>
      <c r="O468" s="113"/>
      <c r="P468" s="113"/>
      <c r="Q468" s="113"/>
      <c r="R468" s="113"/>
      <c r="S468" s="113"/>
      <c r="T468" s="113"/>
      <c r="U468" s="113"/>
      <c r="V468" s="113"/>
      <c r="W468" s="113"/>
      <c r="X468" s="113"/>
      <c r="Y468" s="113"/>
      <c r="Z468" s="113"/>
    </row>
    <row r="469" spans="1:26" ht="12.75" customHeight="1" x14ac:dyDescent="0.3">
      <c r="A469" s="113"/>
      <c r="B469" s="113"/>
      <c r="C469" s="113"/>
      <c r="D469" s="113"/>
      <c r="E469" s="113"/>
      <c r="F469" s="113"/>
      <c r="G469" s="113"/>
      <c r="H469" s="113"/>
      <c r="I469" s="113"/>
      <c r="J469" s="113"/>
      <c r="K469" s="113"/>
      <c r="L469" s="113"/>
      <c r="M469" s="113"/>
      <c r="N469" s="113"/>
      <c r="O469" s="113"/>
      <c r="P469" s="113"/>
      <c r="Q469" s="113"/>
      <c r="R469" s="113"/>
      <c r="S469" s="113"/>
      <c r="T469" s="113"/>
      <c r="U469" s="113"/>
      <c r="V469" s="113"/>
      <c r="W469" s="113"/>
      <c r="X469" s="113"/>
      <c r="Y469" s="113"/>
      <c r="Z469" s="113"/>
    </row>
    <row r="470" spans="1:26" ht="12.75" customHeight="1" x14ac:dyDescent="0.3">
      <c r="A470" s="113"/>
      <c r="B470" s="113"/>
      <c r="C470" s="113"/>
      <c r="D470" s="113"/>
      <c r="E470" s="113"/>
      <c r="F470" s="113"/>
      <c r="G470" s="113"/>
      <c r="H470" s="113"/>
      <c r="I470" s="113"/>
      <c r="J470" s="113"/>
      <c r="K470" s="113"/>
      <c r="L470" s="113"/>
      <c r="M470" s="113"/>
      <c r="N470" s="113"/>
      <c r="O470" s="113"/>
      <c r="P470" s="113"/>
      <c r="Q470" s="113"/>
      <c r="R470" s="113"/>
      <c r="S470" s="113"/>
      <c r="T470" s="113"/>
      <c r="U470" s="113"/>
      <c r="V470" s="113"/>
      <c r="W470" s="113"/>
      <c r="X470" s="113"/>
      <c r="Y470" s="113"/>
      <c r="Z470" s="113"/>
    </row>
    <row r="471" spans="1:26" ht="12.75" customHeight="1" x14ac:dyDescent="0.3">
      <c r="A471" s="113"/>
      <c r="B471" s="113"/>
      <c r="C471" s="113"/>
      <c r="D471" s="113"/>
      <c r="E471" s="113"/>
      <c r="F471" s="113"/>
      <c r="G471" s="113"/>
      <c r="H471" s="113"/>
      <c r="I471" s="113"/>
      <c r="J471" s="113"/>
      <c r="K471" s="113"/>
      <c r="L471" s="113"/>
      <c r="M471" s="113"/>
      <c r="N471" s="113"/>
      <c r="O471" s="113"/>
      <c r="P471" s="113"/>
      <c r="Q471" s="113"/>
      <c r="R471" s="113"/>
      <c r="S471" s="113"/>
      <c r="T471" s="113"/>
      <c r="U471" s="113"/>
      <c r="V471" s="113"/>
      <c r="W471" s="113"/>
      <c r="X471" s="113"/>
      <c r="Y471" s="113"/>
      <c r="Z471" s="113"/>
    </row>
    <row r="472" spans="1:26" ht="12.75" customHeight="1" x14ac:dyDescent="0.3">
      <c r="A472" s="113"/>
      <c r="B472" s="113"/>
      <c r="C472" s="113"/>
      <c r="D472" s="113"/>
      <c r="E472" s="113"/>
      <c r="F472" s="113"/>
      <c r="G472" s="113"/>
      <c r="H472" s="113"/>
      <c r="I472" s="113"/>
      <c r="J472" s="113"/>
      <c r="K472" s="113"/>
      <c r="L472" s="113"/>
      <c r="M472" s="113"/>
      <c r="N472" s="113"/>
      <c r="O472" s="113"/>
      <c r="P472" s="113"/>
      <c r="Q472" s="113"/>
      <c r="R472" s="113"/>
      <c r="S472" s="113"/>
      <c r="T472" s="113"/>
      <c r="U472" s="113"/>
      <c r="V472" s="113"/>
      <c r="W472" s="113"/>
      <c r="X472" s="113"/>
      <c r="Y472" s="113"/>
      <c r="Z472" s="113"/>
    </row>
    <row r="473" spans="1:26" ht="12.75" customHeight="1" x14ac:dyDescent="0.3">
      <c r="A473" s="113"/>
      <c r="B473" s="113"/>
      <c r="C473" s="113"/>
      <c r="D473" s="113"/>
      <c r="E473" s="113"/>
      <c r="F473" s="113"/>
      <c r="G473" s="113"/>
      <c r="H473" s="113"/>
      <c r="I473" s="113"/>
      <c r="J473" s="113"/>
      <c r="K473" s="113"/>
      <c r="L473" s="113"/>
      <c r="M473" s="113"/>
      <c r="N473" s="113"/>
      <c r="O473" s="113"/>
      <c r="P473" s="113"/>
      <c r="Q473" s="113"/>
      <c r="R473" s="113"/>
      <c r="S473" s="113"/>
      <c r="T473" s="113"/>
      <c r="U473" s="113"/>
      <c r="V473" s="113"/>
      <c r="W473" s="113"/>
      <c r="X473" s="113"/>
      <c r="Y473" s="113"/>
      <c r="Z473" s="113"/>
    </row>
    <row r="474" spans="1:26" ht="12.75" customHeight="1" x14ac:dyDescent="0.3">
      <c r="A474" s="113"/>
      <c r="B474" s="113"/>
      <c r="C474" s="113"/>
      <c r="D474" s="113"/>
      <c r="E474" s="113"/>
      <c r="F474" s="113"/>
      <c r="G474" s="113"/>
      <c r="H474" s="113"/>
      <c r="I474" s="113"/>
      <c r="J474" s="113"/>
      <c r="K474" s="113"/>
      <c r="L474" s="113"/>
      <c r="M474" s="113"/>
      <c r="N474" s="113"/>
      <c r="O474" s="113"/>
      <c r="P474" s="113"/>
      <c r="Q474" s="113"/>
      <c r="R474" s="113"/>
      <c r="S474" s="113"/>
      <c r="T474" s="113"/>
      <c r="U474" s="113"/>
      <c r="V474" s="113"/>
      <c r="W474" s="113"/>
      <c r="X474" s="113"/>
      <c r="Y474" s="113"/>
      <c r="Z474" s="113"/>
    </row>
    <row r="475" spans="1:26" ht="12.75" customHeight="1" x14ac:dyDescent="0.3">
      <c r="A475" s="113"/>
      <c r="B475" s="113"/>
      <c r="C475" s="113"/>
      <c r="D475" s="113"/>
      <c r="E475" s="113"/>
      <c r="F475" s="113"/>
      <c r="G475" s="113"/>
      <c r="H475" s="113"/>
      <c r="I475" s="113"/>
      <c r="J475" s="113"/>
      <c r="K475" s="113"/>
      <c r="L475" s="113"/>
      <c r="M475" s="113"/>
      <c r="N475" s="113"/>
      <c r="O475" s="113"/>
      <c r="P475" s="113"/>
      <c r="Q475" s="113"/>
      <c r="R475" s="113"/>
      <c r="S475" s="113"/>
      <c r="T475" s="113"/>
      <c r="U475" s="113"/>
      <c r="V475" s="113"/>
      <c r="W475" s="113"/>
      <c r="X475" s="113"/>
      <c r="Y475" s="113"/>
      <c r="Z475" s="113"/>
    </row>
    <row r="476" spans="1:26" ht="12.75" customHeight="1" x14ac:dyDescent="0.3">
      <c r="A476" s="113"/>
      <c r="B476" s="113"/>
      <c r="C476" s="113"/>
      <c r="D476" s="113"/>
      <c r="E476" s="113"/>
      <c r="F476" s="113"/>
      <c r="G476" s="113"/>
      <c r="H476" s="113"/>
      <c r="I476" s="113"/>
      <c r="J476" s="113"/>
      <c r="K476" s="113"/>
      <c r="L476" s="113"/>
      <c r="M476" s="113"/>
      <c r="N476" s="113"/>
      <c r="O476" s="113"/>
      <c r="P476" s="113"/>
      <c r="Q476" s="113"/>
      <c r="R476" s="113"/>
      <c r="S476" s="113"/>
      <c r="T476" s="113"/>
      <c r="U476" s="113"/>
      <c r="V476" s="113"/>
      <c r="W476" s="113"/>
      <c r="X476" s="113"/>
      <c r="Y476" s="113"/>
      <c r="Z476" s="113"/>
    </row>
    <row r="477" spans="1:26" ht="12.75" customHeight="1" x14ac:dyDescent="0.3">
      <c r="A477" s="113"/>
      <c r="B477" s="113"/>
      <c r="C477" s="113"/>
      <c r="D477" s="113"/>
      <c r="E477" s="113"/>
      <c r="F477" s="113"/>
      <c r="G477" s="113"/>
      <c r="H477" s="113"/>
      <c r="I477" s="113"/>
      <c r="J477" s="113"/>
      <c r="K477" s="113"/>
      <c r="L477" s="113"/>
      <c r="M477" s="113"/>
      <c r="N477" s="113"/>
      <c r="O477" s="113"/>
      <c r="P477" s="113"/>
      <c r="Q477" s="113"/>
      <c r="R477" s="113"/>
      <c r="S477" s="113"/>
      <c r="T477" s="113"/>
      <c r="U477" s="113"/>
      <c r="V477" s="113"/>
      <c r="W477" s="113"/>
      <c r="X477" s="113"/>
      <c r="Y477" s="113"/>
      <c r="Z477" s="113"/>
    </row>
    <row r="478" spans="1:26" ht="12.75" customHeight="1" x14ac:dyDescent="0.3">
      <c r="A478" s="113"/>
      <c r="B478" s="113"/>
      <c r="C478" s="113"/>
      <c r="D478" s="113"/>
      <c r="E478" s="113"/>
      <c r="F478" s="113"/>
      <c r="G478" s="113"/>
      <c r="H478" s="113"/>
      <c r="I478" s="113"/>
      <c r="J478" s="113"/>
      <c r="K478" s="113"/>
      <c r="L478" s="113"/>
      <c r="M478" s="113"/>
      <c r="N478" s="113"/>
      <c r="O478" s="113"/>
      <c r="P478" s="113"/>
      <c r="Q478" s="113"/>
      <c r="R478" s="113"/>
      <c r="S478" s="113"/>
      <c r="T478" s="113"/>
      <c r="U478" s="113"/>
      <c r="V478" s="113"/>
      <c r="W478" s="113"/>
      <c r="X478" s="113"/>
      <c r="Y478" s="113"/>
      <c r="Z478" s="113"/>
    </row>
    <row r="479" spans="1:26" ht="12.75" customHeight="1" x14ac:dyDescent="0.3">
      <c r="A479" s="113"/>
      <c r="B479" s="113"/>
      <c r="C479" s="113"/>
      <c r="D479" s="113"/>
      <c r="E479" s="113"/>
      <c r="F479" s="113"/>
      <c r="G479" s="113"/>
      <c r="H479" s="113"/>
      <c r="I479" s="113"/>
      <c r="J479" s="113"/>
      <c r="K479" s="113"/>
      <c r="L479" s="113"/>
      <c r="M479" s="113"/>
      <c r="N479" s="113"/>
      <c r="O479" s="113"/>
      <c r="P479" s="113"/>
      <c r="Q479" s="113"/>
      <c r="R479" s="113"/>
      <c r="S479" s="113"/>
      <c r="T479" s="113"/>
      <c r="U479" s="113"/>
      <c r="V479" s="113"/>
      <c r="W479" s="113"/>
      <c r="X479" s="113"/>
      <c r="Y479" s="113"/>
      <c r="Z479" s="113"/>
    </row>
    <row r="480" spans="1:26" ht="12.75" customHeight="1" x14ac:dyDescent="0.3">
      <c r="A480" s="113"/>
      <c r="B480" s="113"/>
      <c r="C480" s="113"/>
      <c r="D480" s="113"/>
      <c r="E480" s="113"/>
      <c r="F480" s="113"/>
      <c r="G480" s="113"/>
      <c r="H480" s="113"/>
      <c r="I480" s="113"/>
      <c r="J480" s="113"/>
      <c r="K480" s="113"/>
      <c r="L480" s="113"/>
      <c r="M480" s="113"/>
      <c r="N480" s="113"/>
      <c r="O480" s="113"/>
      <c r="P480" s="113"/>
      <c r="Q480" s="113"/>
      <c r="R480" s="113"/>
      <c r="S480" s="113"/>
      <c r="T480" s="113"/>
      <c r="U480" s="113"/>
      <c r="V480" s="113"/>
      <c r="W480" s="113"/>
      <c r="X480" s="113"/>
      <c r="Y480" s="113"/>
      <c r="Z480" s="113"/>
    </row>
    <row r="481" spans="1:26" ht="12.75" customHeight="1" x14ac:dyDescent="0.3">
      <c r="A481" s="113"/>
      <c r="B481" s="113"/>
      <c r="C481" s="113"/>
      <c r="D481" s="113"/>
      <c r="E481" s="113"/>
      <c r="F481" s="113"/>
      <c r="G481" s="113"/>
      <c r="H481" s="113"/>
      <c r="I481" s="113"/>
      <c r="J481" s="113"/>
      <c r="K481" s="113"/>
      <c r="L481" s="113"/>
      <c r="M481" s="113"/>
      <c r="N481" s="113"/>
      <c r="O481" s="113"/>
      <c r="P481" s="113"/>
      <c r="Q481" s="113"/>
      <c r="R481" s="113"/>
      <c r="S481" s="113"/>
      <c r="T481" s="113"/>
      <c r="U481" s="113"/>
      <c r="V481" s="113"/>
      <c r="W481" s="113"/>
      <c r="X481" s="113"/>
      <c r="Y481" s="113"/>
      <c r="Z481" s="113"/>
    </row>
    <row r="482" spans="1:26" ht="12.75" customHeight="1" x14ac:dyDescent="0.3">
      <c r="A482" s="113"/>
      <c r="B482" s="113"/>
      <c r="C482" s="113"/>
      <c r="D482" s="113"/>
      <c r="E482" s="113"/>
      <c r="F482" s="113"/>
      <c r="G482" s="113"/>
      <c r="H482" s="113"/>
      <c r="I482" s="113"/>
      <c r="J482" s="113"/>
      <c r="K482" s="113"/>
      <c r="L482" s="113"/>
      <c r="M482" s="113"/>
      <c r="N482" s="113"/>
      <c r="O482" s="113"/>
      <c r="P482" s="113"/>
      <c r="Q482" s="113"/>
      <c r="R482" s="113"/>
      <c r="S482" s="113"/>
      <c r="T482" s="113"/>
      <c r="U482" s="113"/>
      <c r="V482" s="113"/>
      <c r="W482" s="113"/>
      <c r="X482" s="113"/>
      <c r="Y482" s="113"/>
      <c r="Z482" s="113"/>
    </row>
    <row r="483" spans="1:26" ht="12.75" customHeight="1" x14ac:dyDescent="0.3">
      <c r="A483" s="113"/>
      <c r="B483" s="113"/>
      <c r="C483" s="113"/>
      <c r="D483" s="113"/>
      <c r="E483" s="113"/>
      <c r="F483" s="113"/>
      <c r="G483" s="113"/>
      <c r="H483" s="113"/>
      <c r="I483" s="113"/>
      <c r="J483" s="113"/>
      <c r="K483" s="113"/>
      <c r="L483" s="113"/>
      <c r="M483" s="113"/>
      <c r="N483" s="113"/>
      <c r="O483" s="113"/>
      <c r="P483" s="113"/>
      <c r="Q483" s="113"/>
      <c r="R483" s="113"/>
      <c r="S483" s="113"/>
      <c r="T483" s="113"/>
      <c r="U483" s="113"/>
      <c r="V483" s="113"/>
      <c r="W483" s="113"/>
      <c r="X483" s="113"/>
      <c r="Y483" s="113"/>
      <c r="Z483" s="113"/>
    </row>
    <row r="484" spans="1:26" ht="12.75" customHeight="1" x14ac:dyDescent="0.3">
      <c r="A484" s="113"/>
      <c r="B484" s="113"/>
      <c r="C484" s="113"/>
      <c r="D484" s="113"/>
      <c r="E484" s="113"/>
      <c r="F484" s="113"/>
      <c r="G484" s="113"/>
      <c r="H484" s="113"/>
      <c r="I484" s="113"/>
      <c r="J484" s="113"/>
      <c r="K484" s="113"/>
      <c r="L484" s="113"/>
      <c r="M484" s="113"/>
      <c r="N484" s="113"/>
      <c r="O484" s="113"/>
      <c r="P484" s="113"/>
      <c r="Q484" s="113"/>
      <c r="R484" s="113"/>
      <c r="S484" s="113"/>
      <c r="T484" s="113"/>
      <c r="U484" s="113"/>
      <c r="V484" s="113"/>
      <c r="W484" s="113"/>
      <c r="X484" s="113"/>
      <c r="Y484" s="113"/>
      <c r="Z484" s="113"/>
    </row>
    <row r="485" spans="1:26" ht="12.75" customHeight="1" x14ac:dyDescent="0.3">
      <c r="A485" s="113"/>
      <c r="B485" s="113"/>
      <c r="C485" s="113"/>
      <c r="D485" s="113"/>
      <c r="E485" s="113"/>
      <c r="F485" s="113"/>
      <c r="G485" s="113"/>
      <c r="H485" s="113"/>
      <c r="I485" s="113"/>
      <c r="J485" s="113"/>
      <c r="K485" s="113"/>
      <c r="L485" s="113"/>
      <c r="M485" s="113"/>
      <c r="N485" s="113"/>
      <c r="O485" s="113"/>
      <c r="P485" s="113"/>
      <c r="Q485" s="113"/>
      <c r="R485" s="113"/>
      <c r="S485" s="113"/>
      <c r="T485" s="113"/>
      <c r="U485" s="113"/>
      <c r="V485" s="113"/>
      <c r="W485" s="113"/>
      <c r="X485" s="113"/>
      <c r="Y485" s="113"/>
      <c r="Z485" s="113"/>
    </row>
    <row r="486" spans="1:26" ht="12.75" customHeight="1" x14ac:dyDescent="0.3">
      <c r="A486" s="113"/>
      <c r="B486" s="113"/>
      <c r="C486" s="113"/>
      <c r="D486" s="113"/>
      <c r="E486" s="113"/>
      <c r="F486" s="113"/>
      <c r="G486" s="113"/>
      <c r="H486" s="113"/>
      <c r="I486" s="113"/>
      <c r="J486" s="113"/>
      <c r="K486" s="113"/>
      <c r="L486" s="113"/>
      <c r="M486" s="113"/>
      <c r="N486" s="113"/>
      <c r="O486" s="113"/>
      <c r="P486" s="113"/>
      <c r="Q486" s="113"/>
      <c r="R486" s="113"/>
      <c r="S486" s="113"/>
      <c r="T486" s="113"/>
      <c r="U486" s="113"/>
      <c r="V486" s="113"/>
      <c r="W486" s="113"/>
      <c r="X486" s="113"/>
      <c r="Y486" s="113"/>
      <c r="Z486" s="113"/>
    </row>
    <row r="487" spans="1:26" ht="12.75" customHeight="1" x14ac:dyDescent="0.3">
      <c r="A487" s="113"/>
      <c r="B487" s="113"/>
      <c r="C487" s="113"/>
      <c r="D487" s="113"/>
      <c r="E487" s="113"/>
      <c r="F487" s="113"/>
      <c r="G487" s="113"/>
      <c r="H487" s="113"/>
      <c r="I487" s="113"/>
      <c r="J487" s="113"/>
      <c r="K487" s="113"/>
      <c r="L487" s="113"/>
      <c r="M487" s="113"/>
      <c r="N487" s="113"/>
      <c r="O487" s="113"/>
      <c r="P487" s="113"/>
      <c r="Q487" s="113"/>
      <c r="R487" s="113"/>
      <c r="S487" s="113"/>
      <c r="T487" s="113"/>
      <c r="U487" s="113"/>
      <c r="V487" s="113"/>
      <c r="W487" s="113"/>
      <c r="X487" s="113"/>
      <c r="Y487" s="113"/>
      <c r="Z487" s="113"/>
    </row>
    <row r="488" spans="1:26" ht="12.75" customHeight="1" x14ac:dyDescent="0.3">
      <c r="A488" s="113"/>
      <c r="B488" s="113"/>
      <c r="C488" s="113"/>
      <c r="D488" s="113"/>
      <c r="E488" s="113"/>
      <c r="F488" s="113"/>
      <c r="G488" s="113"/>
      <c r="H488" s="113"/>
      <c r="I488" s="113"/>
      <c r="J488" s="113"/>
      <c r="K488" s="113"/>
      <c r="L488" s="113"/>
      <c r="M488" s="113"/>
      <c r="N488" s="113"/>
      <c r="O488" s="113"/>
      <c r="P488" s="113"/>
      <c r="Q488" s="113"/>
      <c r="R488" s="113"/>
      <c r="S488" s="113"/>
      <c r="T488" s="113"/>
      <c r="U488" s="113"/>
      <c r="V488" s="113"/>
      <c r="W488" s="113"/>
      <c r="X488" s="113"/>
      <c r="Y488" s="113"/>
      <c r="Z488" s="113"/>
    </row>
    <row r="489" spans="1:26" ht="12.75" customHeight="1" x14ac:dyDescent="0.3">
      <c r="A489" s="113"/>
      <c r="B489" s="113"/>
      <c r="C489" s="113"/>
      <c r="D489" s="113"/>
      <c r="E489" s="113"/>
      <c r="F489" s="113"/>
      <c r="G489" s="113"/>
      <c r="H489" s="113"/>
      <c r="I489" s="113"/>
      <c r="J489" s="113"/>
      <c r="K489" s="113"/>
      <c r="L489" s="113"/>
      <c r="M489" s="113"/>
      <c r="N489" s="113"/>
      <c r="O489" s="113"/>
      <c r="P489" s="113"/>
      <c r="Q489" s="113"/>
      <c r="R489" s="113"/>
      <c r="S489" s="113"/>
      <c r="T489" s="113"/>
      <c r="U489" s="113"/>
      <c r="V489" s="113"/>
      <c r="W489" s="113"/>
      <c r="X489" s="113"/>
      <c r="Y489" s="113"/>
      <c r="Z489" s="113"/>
    </row>
    <row r="490" spans="1:26" ht="12.75" customHeight="1" x14ac:dyDescent="0.3">
      <c r="A490" s="113"/>
      <c r="B490" s="113"/>
      <c r="C490" s="113"/>
      <c r="D490" s="113"/>
      <c r="E490" s="113"/>
      <c r="F490" s="113"/>
      <c r="G490" s="113"/>
      <c r="H490" s="113"/>
      <c r="I490" s="113"/>
      <c r="J490" s="113"/>
      <c r="K490" s="113"/>
      <c r="L490" s="113"/>
      <c r="M490" s="113"/>
      <c r="N490" s="113"/>
      <c r="O490" s="113"/>
      <c r="P490" s="113"/>
      <c r="Q490" s="113"/>
      <c r="R490" s="113"/>
      <c r="S490" s="113"/>
      <c r="T490" s="113"/>
      <c r="U490" s="113"/>
      <c r="V490" s="113"/>
      <c r="W490" s="113"/>
      <c r="X490" s="113"/>
      <c r="Y490" s="113"/>
      <c r="Z490" s="113"/>
    </row>
    <row r="491" spans="1:26" ht="12.75" customHeight="1" x14ac:dyDescent="0.3">
      <c r="A491" s="113"/>
      <c r="B491" s="113"/>
      <c r="C491" s="113"/>
      <c r="D491" s="113"/>
      <c r="E491" s="113"/>
      <c r="F491" s="113"/>
      <c r="G491" s="113"/>
      <c r="H491" s="113"/>
      <c r="I491" s="113"/>
      <c r="J491" s="113"/>
      <c r="K491" s="113"/>
      <c r="L491" s="113"/>
      <c r="M491" s="113"/>
      <c r="N491" s="113"/>
      <c r="O491" s="113"/>
      <c r="P491" s="113"/>
      <c r="Q491" s="113"/>
      <c r="R491" s="113"/>
      <c r="S491" s="113"/>
      <c r="T491" s="113"/>
      <c r="U491" s="113"/>
      <c r="V491" s="113"/>
      <c r="W491" s="113"/>
      <c r="X491" s="113"/>
      <c r="Y491" s="113"/>
      <c r="Z491" s="113"/>
    </row>
    <row r="492" spans="1:26" ht="12.75" customHeight="1" x14ac:dyDescent="0.3">
      <c r="A492" s="113"/>
      <c r="B492" s="113"/>
      <c r="C492" s="113"/>
      <c r="D492" s="113"/>
      <c r="E492" s="113"/>
      <c r="F492" s="113"/>
      <c r="G492" s="113"/>
      <c r="H492" s="113"/>
      <c r="I492" s="113"/>
      <c r="J492" s="113"/>
      <c r="K492" s="113"/>
      <c r="L492" s="113"/>
      <c r="M492" s="113"/>
      <c r="N492" s="113"/>
      <c r="O492" s="113"/>
      <c r="P492" s="113"/>
      <c r="Q492" s="113"/>
      <c r="R492" s="113"/>
      <c r="S492" s="113"/>
      <c r="T492" s="113"/>
      <c r="U492" s="113"/>
      <c r="V492" s="113"/>
      <c r="W492" s="113"/>
      <c r="X492" s="113"/>
      <c r="Y492" s="113"/>
      <c r="Z492" s="113"/>
    </row>
    <row r="493" spans="1:26" ht="12.75" customHeight="1" x14ac:dyDescent="0.3">
      <c r="A493" s="113"/>
      <c r="B493" s="113"/>
      <c r="C493" s="113"/>
      <c r="D493" s="113"/>
      <c r="E493" s="113"/>
      <c r="F493" s="113"/>
      <c r="G493" s="113"/>
      <c r="H493" s="113"/>
      <c r="I493" s="113"/>
      <c r="J493" s="113"/>
      <c r="K493" s="113"/>
      <c r="L493" s="113"/>
      <c r="M493" s="113"/>
      <c r="N493" s="113"/>
      <c r="O493" s="113"/>
      <c r="P493" s="113"/>
      <c r="Q493" s="113"/>
      <c r="R493" s="113"/>
      <c r="S493" s="113"/>
      <c r="T493" s="113"/>
      <c r="U493" s="113"/>
      <c r="V493" s="113"/>
      <c r="W493" s="113"/>
      <c r="X493" s="113"/>
      <c r="Y493" s="113"/>
      <c r="Z493" s="113"/>
    </row>
    <row r="494" spans="1:26" ht="12.75" customHeight="1" x14ac:dyDescent="0.3">
      <c r="A494" s="113"/>
      <c r="B494" s="113"/>
      <c r="C494" s="113"/>
      <c r="D494" s="113"/>
      <c r="E494" s="113"/>
      <c r="F494" s="113"/>
      <c r="G494" s="113"/>
      <c r="H494" s="113"/>
      <c r="I494" s="113"/>
      <c r="J494" s="113"/>
      <c r="K494" s="113"/>
      <c r="L494" s="113"/>
      <c r="M494" s="113"/>
      <c r="N494" s="113"/>
      <c r="O494" s="113"/>
      <c r="P494" s="113"/>
      <c r="Q494" s="113"/>
      <c r="R494" s="113"/>
      <c r="S494" s="113"/>
      <c r="T494" s="113"/>
      <c r="U494" s="113"/>
      <c r="V494" s="113"/>
      <c r="W494" s="113"/>
      <c r="X494" s="113"/>
      <c r="Y494" s="113"/>
      <c r="Z494" s="113"/>
    </row>
    <row r="495" spans="1:26" ht="12.75" customHeight="1" x14ac:dyDescent="0.3">
      <c r="A495" s="113"/>
      <c r="B495" s="113"/>
      <c r="C495" s="113"/>
      <c r="D495" s="113"/>
      <c r="E495" s="113"/>
      <c r="F495" s="113"/>
      <c r="G495" s="113"/>
      <c r="H495" s="113"/>
      <c r="I495" s="113"/>
      <c r="J495" s="113"/>
      <c r="K495" s="113"/>
      <c r="L495" s="113"/>
      <c r="M495" s="113"/>
      <c r="N495" s="113"/>
      <c r="O495" s="113"/>
      <c r="P495" s="113"/>
      <c r="Q495" s="113"/>
      <c r="R495" s="113"/>
      <c r="S495" s="113"/>
      <c r="T495" s="113"/>
      <c r="U495" s="113"/>
      <c r="V495" s="113"/>
      <c r="W495" s="113"/>
      <c r="X495" s="113"/>
      <c r="Y495" s="113"/>
      <c r="Z495" s="113"/>
    </row>
    <row r="496" spans="1:26" ht="12.75" customHeight="1" x14ac:dyDescent="0.3">
      <c r="A496" s="113"/>
      <c r="B496" s="113"/>
      <c r="C496" s="113"/>
      <c r="D496" s="113"/>
      <c r="E496" s="113"/>
      <c r="F496" s="113"/>
      <c r="G496" s="113"/>
      <c r="H496" s="113"/>
      <c r="I496" s="113"/>
      <c r="J496" s="113"/>
      <c r="K496" s="113"/>
      <c r="L496" s="113"/>
      <c r="M496" s="113"/>
      <c r="N496" s="113"/>
      <c r="O496" s="113"/>
      <c r="P496" s="113"/>
      <c r="Q496" s="113"/>
      <c r="R496" s="113"/>
      <c r="S496" s="113"/>
      <c r="T496" s="113"/>
      <c r="U496" s="113"/>
      <c r="V496" s="113"/>
      <c r="W496" s="113"/>
      <c r="X496" s="113"/>
      <c r="Y496" s="113"/>
      <c r="Z496" s="113"/>
    </row>
    <row r="497" spans="1:26" ht="12.75" customHeight="1" x14ac:dyDescent="0.3">
      <c r="A497" s="113"/>
      <c r="B497" s="113"/>
      <c r="C497" s="113"/>
      <c r="D497" s="113"/>
      <c r="E497" s="113"/>
      <c r="F497" s="113"/>
      <c r="G497" s="113"/>
      <c r="H497" s="113"/>
      <c r="I497" s="113"/>
      <c r="J497" s="113"/>
      <c r="K497" s="113"/>
      <c r="L497" s="113"/>
      <c r="M497" s="113"/>
      <c r="N497" s="113"/>
      <c r="O497" s="113"/>
      <c r="P497" s="113"/>
      <c r="Q497" s="113"/>
      <c r="R497" s="113"/>
      <c r="S497" s="113"/>
      <c r="T497" s="113"/>
      <c r="U497" s="113"/>
      <c r="V497" s="113"/>
      <c r="W497" s="113"/>
      <c r="X497" s="113"/>
      <c r="Y497" s="113"/>
      <c r="Z497" s="113"/>
    </row>
    <row r="498" spans="1:26" ht="12.75" customHeight="1" x14ac:dyDescent="0.3">
      <c r="A498" s="113"/>
      <c r="B498" s="113"/>
      <c r="C498" s="113"/>
      <c r="D498" s="113"/>
      <c r="E498" s="113"/>
      <c r="F498" s="113"/>
      <c r="G498" s="113"/>
      <c r="H498" s="113"/>
      <c r="I498" s="113"/>
      <c r="J498" s="113"/>
      <c r="K498" s="113"/>
      <c r="L498" s="113"/>
      <c r="M498" s="113"/>
      <c r="N498" s="113"/>
      <c r="O498" s="113"/>
      <c r="P498" s="113"/>
      <c r="Q498" s="113"/>
      <c r="R498" s="113"/>
      <c r="S498" s="113"/>
      <c r="T498" s="113"/>
      <c r="U498" s="113"/>
      <c r="V498" s="113"/>
      <c r="W498" s="113"/>
      <c r="X498" s="113"/>
      <c r="Y498" s="113"/>
      <c r="Z498" s="113"/>
    </row>
    <row r="499" spans="1:26" ht="12.75" customHeight="1" x14ac:dyDescent="0.3">
      <c r="A499" s="113"/>
      <c r="B499" s="113"/>
      <c r="C499" s="113"/>
      <c r="D499" s="113"/>
      <c r="E499" s="113"/>
      <c r="F499" s="113"/>
      <c r="G499" s="113"/>
      <c r="H499" s="113"/>
      <c r="I499" s="113"/>
      <c r="J499" s="113"/>
      <c r="K499" s="113"/>
      <c r="L499" s="113"/>
      <c r="M499" s="113"/>
      <c r="N499" s="113"/>
      <c r="O499" s="113"/>
      <c r="P499" s="113"/>
      <c r="Q499" s="113"/>
      <c r="R499" s="113"/>
      <c r="S499" s="113"/>
      <c r="T499" s="113"/>
      <c r="U499" s="113"/>
      <c r="V499" s="113"/>
      <c r="W499" s="113"/>
      <c r="X499" s="113"/>
      <c r="Y499" s="113"/>
      <c r="Z499" s="113"/>
    </row>
    <row r="500" spans="1:26" ht="12.75" customHeight="1" x14ac:dyDescent="0.3">
      <c r="A500" s="113"/>
      <c r="B500" s="113"/>
      <c r="C500" s="113"/>
      <c r="D500" s="113"/>
      <c r="E500" s="113"/>
      <c r="F500" s="113"/>
      <c r="G500" s="113"/>
      <c r="H500" s="113"/>
      <c r="I500" s="113"/>
      <c r="J500" s="113"/>
      <c r="K500" s="113"/>
      <c r="L500" s="113"/>
      <c r="M500" s="113"/>
      <c r="N500" s="113"/>
      <c r="O500" s="113"/>
      <c r="P500" s="113"/>
      <c r="Q500" s="113"/>
      <c r="R500" s="113"/>
      <c r="S500" s="113"/>
      <c r="T500" s="113"/>
      <c r="U500" s="113"/>
      <c r="V500" s="113"/>
      <c r="W500" s="113"/>
      <c r="X500" s="113"/>
      <c r="Y500" s="113"/>
      <c r="Z500" s="113"/>
    </row>
    <row r="501" spans="1:26" ht="12.75" customHeight="1" x14ac:dyDescent="0.3">
      <c r="A501" s="113"/>
      <c r="B501" s="113"/>
      <c r="C501" s="113"/>
      <c r="D501" s="113"/>
      <c r="E501" s="113"/>
      <c r="F501" s="113"/>
      <c r="G501" s="113"/>
      <c r="H501" s="113"/>
      <c r="I501" s="113"/>
      <c r="J501" s="113"/>
      <c r="K501" s="113"/>
      <c r="L501" s="113"/>
      <c r="M501" s="113"/>
      <c r="N501" s="113"/>
      <c r="O501" s="113"/>
      <c r="P501" s="113"/>
      <c r="Q501" s="113"/>
      <c r="R501" s="113"/>
      <c r="S501" s="113"/>
      <c r="T501" s="113"/>
      <c r="U501" s="113"/>
      <c r="V501" s="113"/>
      <c r="W501" s="113"/>
      <c r="X501" s="113"/>
      <c r="Y501" s="113"/>
      <c r="Z501" s="113"/>
    </row>
    <row r="502" spans="1:26" ht="12.75" customHeight="1" x14ac:dyDescent="0.3">
      <c r="A502" s="113"/>
      <c r="B502" s="113"/>
      <c r="C502" s="113"/>
      <c r="D502" s="113"/>
      <c r="E502" s="113"/>
      <c r="F502" s="113"/>
      <c r="G502" s="113"/>
      <c r="H502" s="113"/>
      <c r="I502" s="113"/>
      <c r="J502" s="113"/>
      <c r="K502" s="113"/>
      <c r="L502" s="113"/>
      <c r="M502" s="113"/>
      <c r="N502" s="113"/>
      <c r="O502" s="113"/>
      <c r="P502" s="113"/>
      <c r="Q502" s="113"/>
      <c r="R502" s="113"/>
      <c r="S502" s="113"/>
      <c r="T502" s="113"/>
      <c r="U502" s="113"/>
      <c r="V502" s="113"/>
      <c r="W502" s="113"/>
      <c r="X502" s="113"/>
      <c r="Y502" s="113"/>
      <c r="Z502" s="113"/>
    </row>
    <row r="503" spans="1:26" ht="12.75" customHeight="1" x14ac:dyDescent="0.3">
      <c r="A503" s="113"/>
      <c r="B503" s="113"/>
      <c r="C503" s="113"/>
      <c r="D503" s="113"/>
      <c r="E503" s="113"/>
      <c r="F503" s="113"/>
      <c r="G503" s="113"/>
      <c r="H503" s="113"/>
      <c r="I503" s="113"/>
      <c r="J503" s="113"/>
      <c r="K503" s="113"/>
      <c r="L503" s="113"/>
      <c r="M503" s="113"/>
      <c r="N503" s="113"/>
      <c r="O503" s="113"/>
      <c r="P503" s="113"/>
      <c r="Q503" s="113"/>
      <c r="R503" s="113"/>
      <c r="S503" s="113"/>
      <c r="T503" s="113"/>
      <c r="U503" s="113"/>
      <c r="V503" s="113"/>
      <c r="W503" s="113"/>
      <c r="X503" s="113"/>
      <c r="Y503" s="113"/>
      <c r="Z503" s="113"/>
    </row>
    <row r="504" spans="1:26" ht="12.75" customHeight="1" x14ac:dyDescent="0.3">
      <c r="A504" s="113"/>
      <c r="B504" s="113"/>
      <c r="C504" s="113"/>
      <c r="D504" s="113"/>
      <c r="E504" s="113"/>
      <c r="F504" s="113"/>
      <c r="G504" s="113"/>
      <c r="H504" s="113"/>
      <c r="I504" s="113"/>
      <c r="J504" s="113"/>
      <c r="K504" s="113"/>
      <c r="L504" s="113"/>
      <c r="M504" s="113"/>
      <c r="N504" s="113"/>
      <c r="O504" s="113"/>
      <c r="P504" s="113"/>
      <c r="Q504" s="113"/>
      <c r="R504" s="113"/>
      <c r="S504" s="113"/>
      <c r="T504" s="113"/>
      <c r="U504" s="113"/>
      <c r="V504" s="113"/>
      <c r="W504" s="113"/>
      <c r="X504" s="113"/>
      <c r="Y504" s="113"/>
      <c r="Z504" s="113"/>
    </row>
    <row r="505" spans="1:26" ht="12.75" customHeight="1" x14ac:dyDescent="0.3">
      <c r="A505" s="113"/>
      <c r="B505" s="113"/>
      <c r="C505" s="113"/>
      <c r="D505" s="113"/>
      <c r="E505" s="113"/>
      <c r="F505" s="113"/>
      <c r="G505" s="113"/>
      <c r="H505" s="113"/>
      <c r="I505" s="113"/>
      <c r="J505" s="113"/>
      <c r="K505" s="113"/>
      <c r="L505" s="113"/>
      <c r="M505" s="113"/>
      <c r="N505" s="113"/>
      <c r="O505" s="113"/>
      <c r="P505" s="113"/>
      <c r="Q505" s="113"/>
      <c r="R505" s="113"/>
      <c r="S505" s="113"/>
      <c r="T505" s="113"/>
      <c r="U505" s="113"/>
      <c r="V505" s="113"/>
      <c r="W505" s="113"/>
      <c r="X505" s="113"/>
      <c r="Y505" s="113"/>
      <c r="Z505" s="113"/>
    </row>
    <row r="506" spans="1:26" ht="12.75" customHeight="1" x14ac:dyDescent="0.3">
      <c r="A506" s="113"/>
      <c r="B506" s="113"/>
      <c r="C506" s="113"/>
      <c r="D506" s="113"/>
      <c r="E506" s="113"/>
      <c r="F506" s="113"/>
      <c r="G506" s="113"/>
      <c r="H506" s="113"/>
      <c r="I506" s="113"/>
      <c r="J506" s="113"/>
      <c r="K506" s="113"/>
      <c r="L506" s="113"/>
      <c r="M506" s="113"/>
      <c r="N506" s="113"/>
      <c r="O506" s="113"/>
      <c r="P506" s="113"/>
      <c r="Q506" s="113"/>
      <c r="R506" s="113"/>
      <c r="S506" s="113"/>
      <c r="T506" s="113"/>
      <c r="U506" s="113"/>
      <c r="V506" s="113"/>
      <c r="W506" s="113"/>
      <c r="X506" s="113"/>
      <c r="Y506" s="113"/>
      <c r="Z506" s="113"/>
    </row>
    <row r="507" spans="1:26" ht="12.75" customHeight="1" x14ac:dyDescent="0.3">
      <c r="A507" s="113"/>
      <c r="B507" s="113"/>
      <c r="C507" s="113"/>
      <c r="D507" s="113"/>
      <c r="E507" s="113"/>
      <c r="F507" s="113"/>
      <c r="G507" s="113"/>
      <c r="H507" s="113"/>
      <c r="I507" s="113"/>
      <c r="J507" s="113"/>
      <c r="K507" s="113"/>
      <c r="L507" s="113"/>
      <c r="M507" s="113"/>
      <c r="N507" s="113"/>
      <c r="O507" s="113"/>
      <c r="P507" s="113"/>
      <c r="Q507" s="113"/>
      <c r="R507" s="113"/>
      <c r="S507" s="113"/>
      <c r="T507" s="113"/>
      <c r="U507" s="113"/>
      <c r="V507" s="113"/>
      <c r="W507" s="113"/>
      <c r="X507" s="113"/>
      <c r="Y507" s="113"/>
      <c r="Z507" s="113"/>
    </row>
    <row r="508" spans="1:26" ht="12.75" customHeight="1" x14ac:dyDescent="0.3">
      <c r="A508" s="113"/>
      <c r="B508" s="113"/>
      <c r="C508" s="113"/>
      <c r="D508" s="113"/>
      <c r="E508" s="113"/>
      <c r="F508" s="113"/>
      <c r="G508" s="113"/>
      <c r="H508" s="113"/>
      <c r="I508" s="113"/>
      <c r="J508" s="113"/>
      <c r="K508" s="113"/>
      <c r="L508" s="113"/>
      <c r="M508" s="113"/>
      <c r="N508" s="113"/>
      <c r="O508" s="113"/>
      <c r="P508" s="113"/>
      <c r="Q508" s="113"/>
      <c r="R508" s="113"/>
      <c r="S508" s="113"/>
      <c r="T508" s="113"/>
      <c r="U508" s="113"/>
      <c r="V508" s="113"/>
      <c r="W508" s="113"/>
      <c r="X508" s="113"/>
      <c r="Y508" s="113"/>
      <c r="Z508" s="113"/>
    </row>
    <row r="509" spans="1:26" ht="12.75" customHeight="1" x14ac:dyDescent="0.3">
      <c r="A509" s="113"/>
      <c r="B509" s="113"/>
      <c r="C509" s="113"/>
      <c r="D509" s="113"/>
      <c r="E509" s="113"/>
      <c r="F509" s="113"/>
      <c r="G509" s="113"/>
      <c r="H509" s="113"/>
      <c r="I509" s="113"/>
      <c r="J509" s="113"/>
      <c r="K509" s="113"/>
      <c r="L509" s="113"/>
      <c r="M509" s="113"/>
      <c r="N509" s="113"/>
      <c r="O509" s="113"/>
      <c r="P509" s="113"/>
      <c r="Q509" s="113"/>
      <c r="R509" s="113"/>
      <c r="S509" s="113"/>
      <c r="T509" s="113"/>
      <c r="U509" s="113"/>
      <c r="V509" s="113"/>
      <c r="W509" s="113"/>
      <c r="X509" s="113"/>
      <c r="Y509" s="113"/>
      <c r="Z509" s="113"/>
    </row>
    <row r="510" spans="1:26" ht="12.75" customHeight="1" x14ac:dyDescent="0.3">
      <c r="A510" s="113"/>
      <c r="B510" s="113"/>
      <c r="C510" s="113"/>
      <c r="D510" s="113"/>
      <c r="E510" s="113"/>
      <c r="F510" s="113"/>
      <c r="G510" s="113"/>
      <c r="H510" s="113"/>
      <c r="I510" s="113"/>
      <c r="J510" s="113"/>
      <c r="K510" s="113"/>
      <c r="L510" s="113"/>
      <c r="M510" s="113"/>
      <c r="N510" s="113"/>
      <c r="O510" s="113"/>
      <c r="P510" s="113"/>
      <c r="Q510" s="113"/>
      <c r="R510" s="113"/>
      <c r="S510" s="113"/>
      <c r="T510" s="113"/>
      <c r="U510" s="113"/>
      <c r="V510" s="113"/>
      <c r="W510" s="113"/>
      <c r="X510" s="113"/>
      <c r="Y510" s="113"/>
      <c r="Z510" s="113"/>
    </row>
    <row r="511" spans="1:26" ht="12.75" customHeight="1" x14ac:dyDescent="0.3">
      <c r="A511" s="113"/>
      <c r="B511" s="113"/>
      <c r="C511" s="113"/>
      <c r="D511" s="113"/>
      <c r="E511" s="113"/>
      <c r="F511" s="113"/>
      <c r="G511" s="113"/>
      <c r="H511" s="113"/>
      <c r="I511" s="113"/>
      <c r="J511" s="113"/>
      <c r="K511" s="113"/>
      <c r="L511" s="113"/>
      <c r="M511" s="113"/>
      <c r="N511" s="113"/>
      <c r="O511" s="113"/>
      <c r="P511" s="113"/>
      <c r="Q511" s="113"/>
      <c r="R511" s="113"/>
      <c r="S511" s="113"/>
      <c r="T511" s="113"/>
      <c r="U511" s="113"/>
      <c r="V511" s="113"/>
      <c r="W511" s="113"/>
      <c r="X511" s="113"/>
      <c r="Y511" s="113"/>
      <c r="Z511" s="113"/>
    </row>
    <row r="512" spans="1:26" ht="12.75" customHeight="1" x14ac:dyDescent="0.3">
      <c r="A512" s="113"/>
      <c r="B512" s="113"/>
      <c r="C512" s="113"/>
      <c r="D512" s="113"/>
      <c r="E512" s="113"/>
      <c r="F512" s="113"/>
      <c r="G512" s="113"/>
      <c r="H512" s="113"/>
      <c r="I512" s="113"/>
      <c r="J512" s="113"/>
      <c r="K512" s="113"/>
      <c r="L512" s="113"/>
      <c r="M512" s="113"/>
      <c r="N512" s="113"/>
      <c r="O512" s="113"/>
      <c r="P512" s="113"/>
      <c r="Q512" s="113"/>
      <c r="R512" s="113"/>
      <c r="S512" s="113"/>
      <c r="T512" s="113"/>
      <c r="U512" s="113"/>
      <c r="V512" s="113"/>
      <c r="W512" s="113"/>
      <c r="X512" s="113"/>
      <c r="Y512" s="113"/>
      <c r="Z512" s="113"/>
    </row>
    <row r="513" spans="1:26" ht="12.75" customHeight="1" x14ac:dyDescent="0.3">
      <c r="A513" s="113"/>
      <c r="B513" s="113"/>
      <c r="C513" s="113"/>
      <c r="D513" s="113"/>
      <c r="E513" s="113"/>
      <c r="F513" s="113"/>
      <c r="G513" s="113"/>
      <c r="H513" s="113"/>
      <c r="I513" s="113"/>
      <c r="J513" s="113"/>
      <c r="K513" s="113"/>
      <c r="L513" s="113"/>
      <c r="M513" s="113"/>
      <c r="N513" s="113"/>
      <c r="O513" s="113"/>
      <c r="P513" s="113"/>
      <c r="Q513" s="113"/>
      <c r="R513" s="113"/>
      <c r="S513" s="113"/>
      <c r="T513" s="113"/>
      <c r="U513" s="113"/>
      <c r="V513" s="113"/>
      <c r="W513" s="113"/>
      <c r="X513" s="113"/>
      <c r="Y513" s="113"/>
      <c r="Z513" s="113"/>
    </row>
    <row r="514" spans="1:26" ht="12.75" customHeight="1" x14ac:dyDescent="0.3">
      <c r="A514" s="113"/>
      <c r="B514" s="113"/>
      <c r="C514" s="113"/>
      <c r="D514" s="113"/>
      <c r="E514" s="113"/>
      <c r="F514" s="113"/>
      <c r="G514" s="113"/>
      <c r="H514" s="113"/>
      <c r="I514" s="113"/>
      <c r="J514" s="113"/>
      <c r="K514" s="113"/>
      <c r="L514" s="113"/>
      <c r="M514" s="113"/>
      <c r="N514" s="113"/>
      <c r="O514" s="113"/>
      <c r="P514" s="113"/>
      <c r="Q514" s="113"/>
      <c r="R514" s="113"/>
      <c r="S514" s="113"/>
      <c r="T514" s="113"/>
      <c r="U514" s="113"/>
      <c r="V514" s="113"/>
      <c r="W514" s="113"/>
      <c r="X514" s="113"/>
      <c r="Y514" s="113"/>
      <c r="Z514" s="113"/>
    </row>
    <row r="515" spans="1:26" ht="12.75" customHeight="1" x14ac:dyDescent="0.3">
      <c r="A515" s="113"/>
      <c r="B515" s="113"/>
      <c r="C515" s="113"/>
      <c r="D515" s="113"/>
      <c r="E515" s="113"/>
      <c r="F515" s="113"/>
      <c r="G515" s="113"/>
      <c r="H515" s="113"/>
      <c r="I515" s="113"/>
      <c r="J515" s="113"/>
      <c r="K515" s="113"/>
      <c r="L515" s="113"/>
      <c r="M515" s="113"/>
      <c r="N515" s="113"/>
      <c r="O515" s="113"/>
      <c r="P515" s="113"/>
      <c r="Q515" s="113"/>
      <c r="R515" s="113"/>
      <c r="S515" s="113"/>
      <c r="T515" s="113"/>
      <c r="U515" s="113"/>
      <c r="V515" s="113"/>
      <c r="W515" s="113"/>
      <c r="X515" s="113"/>
      <c r="Y515" s="113"/>
      <c r="Z515" s="113"/>
    </row>
    <row r="516" spans="1:26" ht="12.75" customHeight="1" x14ac:dyDescent="0.3">
      <c r="A516" s="113"/>
      <c r="B516" s="113"/>
      <c r="C516" s="113"/>
      <c r="D516" s="113"/>
      <c r="E516" s="113"/>
      <c r="F516" s="113"/>
      <c r="G516" s="113"/>
      <c r="H516" s="113"/>
      <c r="I516" s="113"/>
      <c r="J516" s="113"/>
      <c r="K516" s="113"/>
      <c r="L516" s="113"/>
      <c r="M516" s="113"/>
      <c r="N516" s="113"/>
      <c r="O516" s="113"/>
      <c r="P516" s="113"/>
      <c r="Q516" s="113"/>
      <c r="R516" s="113"/>
      <c r="S516" s="113"/>
      <c r="T516" s="113"/>
      <c r="U516" s="113"/>
      <c r="V516" s="113"/>
      <c r="W516" s="113"/>
      <c r="X516" s="113"/>
      <c r="Y516" s="113"/>
      <c r="Z516" s="113"/>
    </row>
    <row r="517" spans="1:26" ht="12.75" customHeight="1" x14ac:dyDescent="0.3">
      <c r="A517" s="113"/>
      <c r="B517" s="113"/>
      <c r="C517" s="113"/>
      <c r="D517" s="113"/>
      <c r="E517" s="113"/>
      <c r="F517" s="113"/>
      <c r="G517" s="113"/>
      <c r="H517" s="113"/>
      <c r="I517" s="113"/>
      <c r="J517" s="113"/>
      <c r="K517" s="113"/>
      <c r="L517" s="113"/>
      <c r="M517" s="113"/>
      <c r="N517" s="113"/>
      <c r="O517" s="113"/>
      <c r="P517" s="113"/>
      <c r="Q517" s="113"/>
      <c r="R517" s="113"/>
      <c r="S517" s="113"/>
      <c r="T517" s="113"/>
      <c r="U517" s="113"/>
      <c r="V517" s="113"/>
      <c r="W517" s="113"/>
      <c r="X517" s="113"/>
      <c r="Y517" s="113"/>
      <c r="Z517" s="113"/>
    </row>
    <row r="518" spans="1:26" ht="12.75" customHeight="1" x14ac:dyDescent="0.3">
      <c r="A518" s="113"/>
      <c r="B518" s="113"/>
      <c r="C518" s="113"/>
      <c r="D518" s="113"/>
      <c r="E518" s="113"/>
      <c r="F518" s="113"/>
      <c r="G518" s="113"/>
      <c r="H518" s="113"/>
      <c r="I518" s="113"/>
      <c r="J518" s="113"/>
      <c r="K518" s="113"/>
      <c r="L518" s="113"/>
      <c r="M518" s="113"/>
      <c r="N518" s="113"/>
      <c r="O518" s="113"/>
      <c r="P518" s="113"/>
      <c r="Q518" s="113"/>
      <c r="R518" s="113"/>
      <c r="S518" s="113"/>
      <c r="T518" s="113"/>
      <c r="U518" s="113"/>
      <c r="V518" s="113"/>
      <c r="W518" s="113"/>
      <c r="X518" s="113"/>
      <c r="Y518" s="113"/>
      <c r="Z518" s="113"/>
    </row>
    <row r="519" spans="1:26" ht="12.75" customHeight="1" x14ac:dyDescent="0.3">
      <c r="A519" s="113"/>
      <c r="B519" s="113"/>
      <c r="C519" s="113"/>
      <c r="D519" s="113"/>
      <c r="E519" s="113"/>
      <c r="F519" s="113"/>
      <c r="G519" s="113"/>
      <c r="H519" s="113"/>
      <c r="I519" s="113"/>
      <c r="J519" s="113"/>
      <c r="K519" s="113"/>
      <c r="L519" s="113"/>
      <c r="M519" s="113"/>
      <c r="N519" s="113"/>
      <c r="O519" s="113"/>
      <c r="P519" s="113"/>
      <c r="Q519" s="113"/>
      <c r="R519" s="113"/>
      <c r="S519" s="113"/>
      <c r="T519" s="113"/>
      <c r="U519" s="113"/>
      <c r="V519" s="113"/>
      <c r="W519" s="113"/>
      <c r="X519" s="113"/>
      <c r="Y519" s="113"/>
      <c r="Z519" s="113"/>
    </row>
    <row r="520" spans="1:26" ht="12.75" customHeight="1" x14ac:dyDescent="0.3">
      <c r="A520" s="113"/>
      <c r="B520" s="113"/>
      <c r="C520" s="113"/>
      <c r="D520" s="113"/>
      <c r="E520" s="113"/>
      <c r="F520" s="113"/>
      <c r="G520" s="113"/>
      <c r="H520" s="113"/>
      <c r="I520" s="113"/>
      <c r="J520" s="113"/>
      <c r="K520" s="113"/>
      <c r="L520" s="113"/>
      <c r="M520" s="113"/>
      <c r="N520" s="113"/>
      <c r="O520" s="113"/>
      <c r="P520" s="113"/>
      <c r="Q520" s="113"/>
      <c r="R520" s="113"/>
      <c r="S520" s="113"/>
      <c r="T520" s="113"/>
      <c r="U520" s="113"/>
      <c r="V520" s="113"/>
      <c r="W520" s="113"/>
      <c r="X520" s="113"/>
      <c r="Y520" s="113"/>
      <c r="Z520" s="113"/>
    </row>
    <row r="521" spans="1:26" ht="12.75" customHeight="1" x14ac:dyDescent="0.3">
      <c r="A521" s="113"/>
      <c r="B521" s="113"/>
      <c r="C521" s="113"/>
      <c r="D521" s="113"/>
      <c r="E521" s="113"/>
      <c r="F521" s="113"/>
      <c r="G521" s="113"/>
      <c r="H521" s="113"/>
      <c r="I521" s="113"/>
      <c r="J521" s="113"/>
      <c r="K521" s="113"/>
      <c r="L521" s="113"/>
      <c r="M521" s="113"/>
      <c r="N521" s="113"/>
      <c r="O521" s="113"/>
      <c r="P521" s="113"/>
      <c r="Q521" s="113"/>
      <c r="R521" s="113"/>
      <c r="S521" s="113"/>
      <c r="T521" s="113"/>
      <c r="U521" s="113"/>
      <c r="V521" s="113"/>
      <c r="W521" s="113"/>
      <c r="X521" s="113"/>
      <c r="Y521" s="113"/>
      <c r="Z521" s="113"/>
    </row>
    <row r="522" spans="1:26" ht="12.75" customHeight="1" x14ac:dyDescent="0.3">
      <c r="A522" s="113"/>
      <c r="B522" s="113"/>
      <c r="C522" s="113"/>
      <c r="D522" s="113"/>
      <c r="E522" s="113"/>
      <c r="F522" s="113"/>
      <c r="G522" s="113"/>
      <c r="H522" s="113"/>
      <c r="I522" s="113"/>
      <c r="J522" s="113"/>
      <c r="K522" s="113"/>
      <c r="L522" s="113"/>
      <c r="M522" s="113"/>
      <c r="N522" s="113"/>
      <c r="O522" s="113"/>
      <c r="P522" s="113"/>
      <c r="Q522" s="113"/>
      <c r="R522" s="113"/>
      <c r="S522" s="113"/>
      <c r="T522" s="113"/>
      <c r="U522" s="113"/>
      <c r="V522" s="113"/>
      <c r="W522" s="113"/>
      <c r="X522" s="113"/>
      <c r="Y522" s="113"/>
      <c r="Z522" s="113"/>
    </row>
    <row r="523" spans="1:26" ht="12.75" customHeight="1" x14ac:dyDescent="0.3">
      <c r="A523" s="113"/>
      <c r="B523" s="113"/>
      <c r="C523" s="113"/>
      <c r="D523" s="113"/>
      <c r="E523" s="113"/>
      <c r="F523" s="113"/>
      <c r="G523" s="113"/>
      <c r="H523" s="113"/>
      <c r="I523" s="113"/>
      <c r="J523" s="113"/>
      <c r="K523" s="113"/>
      <c r="L523" s="113"/>
      <c r="M523" s="113"/>
      <c r="N523" s="113"/>
      <c r="O523" s="113"/>
      <c r="P523" s="113"/>
      <c r="Q523" s="113"/>
      <c r="R523" s="113"/>
      <c r="S523" s="113"/>
      <c r="T523" s="113"/>
      <c r="U523" s="113"/>
      <c r="V523" s="113"/>
      <c r="W523" s="113"/>
      <c r="X523" s="113"/>
      <c r="Y523" s="113"/>
      <c r="Z523" s="113"/>
    </row>
    <row r="524" spans="1:26" ht="12.75" customHeight="1" x14ac:dyDescent="0.3">
      <c r="A524" s="113"/>
      <c r="B524" s="113"/>
      <c r="C524" s="113"/>
      <c r="D524" s="113"/>
      <c r="E524" s="113"/>
      <c r="F524" s="113"/>
      <c r="G524" s="113"/>
      <c r="H524" s="113"/>
      <c r="I524" s="113"/>
      <c r="J524" s="113"/>
      <c r="K524" s="113"/>
      <c r="L524" s="113"/>
      <c r="M524" s="113"/>
      <c r="N524" s="113"/>
      <c r="O524" s="113"/>
      <c r="P524" s="113"/>
      <c r="Q524" s="113"/>
      <c r="R524" s="113"/>
      <c r="S524" s="113"/>
      <c r="T524" s="113"/>
      <c r="U524" s="113"/>
      <c r="V524" s="113"/>
      <c r="W524" s="113"/>
      <c r="X524" s="113"/>
      <c r="Y524" s="113"/>
      <c r="Z524" s="113"/>
    </row>
    <row r="525" spans="1:26" ht="12.75" customHeight="1" x14ac:dyDescent="0.3">
      <c r="A525" s="113"/>
      <c r="B525" s="113"/>
      <c r="C525" s="113"/>
      <c r="D525" s="113"/>
      <c r="E525" s="113"/>
      <c r="F525" s="113"/>
      <c r="G525" s="113"/>
      <c r="H525" s="113"/>
      <c r="I525" s="113"/>
      <c r="J525" s="113"/>
      <c r="K525" s="113"/>
      <c r="L525" s="113"/>
      <c r="M525" s="113"/>
      <c r="N525" s="113"/>
      <c r="O525" s="113"/>
      <c r="P525" s="113"/>
      <c r="Q525" s="113"/>
      <c r="R525" s="113"/>
      <c r="S525" s="113"/>
      <c r="T525" s="113"/>
      <c r="U525" s="113"/>
      <c r="V525" s="113"/>
      <c r="W525" s="113"/>
      <c r="X525" s="113"/>
      <c r="Y525" s="113"/>
      <c r="Z525" s="113"/>
    </row>
    <row r="526" spans="1:26" ht="12.75" customHeight="1" x14ac:dyDescent="0.3">
      <c r="A526" s="113"/>
      <c r="B526" s="113"/>
      <c r="C526" s="113"/>
      <c r="D526" s="113"/>
      <c r="E526" s="113"/>
      <c r="F526" s="113"/>
      <c r="G526" s="113"/>
      <c r="H526" s="113"/>
      <c r="I526" s="113"/>
      <c r="J526" s="113"/>
      <c r="K526" s="113"/>
      <c r="L526" s="113"/>
      <c r="M526" s="113"/>
      <c r="N526" s="113"/>
      <c r="O526" s="113"/>
      <c r="P526" s="113"/>
      <c r="Q526" s="113"/>
      <c r="R526" s="113"/>
      <c r="S526" s="113"/>
      <c r="T526" s="113"/>
      <c r="U526" s="113"/>
      <c r="V526" s="113"/>
      <c r="W526" s="113"/>
      <c r="X526" s="113"/>
      <c r="Y526" s="113"/>
      <c r="Z526" s="113"/>
    </row>
    <row r="527" spans="1:26" ht="12.75" customHeight="1" x14ac:dyDescent="0.3">
      <c r="A527" s="113"/>
      <c r="B527" s="113"/>
      <c r="C527" s="113"/>
      <c r="D527" s="113"/>
      <c r="E527" s="113"/>
      <c r="F527" s="113"/>
      <c r="G527" s="113"/>
      <c r="H527" s="113"/>
      <c r="I527" s="113"/>
      <c r="J527" s="113"/>
      <c r="K527" s="113"/>
      <c r="L527" s="113"/>
      <c r="M527" s="113"/>
      <c r="N527" s="113"/>
      <c r="O527" s="113"/>
      <c r="P527" s="113"/>
      <c r="Q527" s="113"/>
      <c r="R527" s="113"/>
      <c r="S527" s="113"/>
      <c r="T527" s="113"/>
      <c r="U527" s="113"/>
      <c r="V527" s="113"/>
      <c r="W527" s="113"/>
      <c r="X527" s="113"/>
      <c r="Y527" s="113"/>
      <c r="Z527" s="113"/>
    </row>
    <row r="528" spans="1:26" ht="12.75" customHeight="1" x14ac:dyDescent="0.3">
      <c r="A528" s="113"/>
      <c r="B528" s="113"/>
      <c r="C528" s="113"/>
      <c r="D528" s="113"/>
      <c r="E528" s="113"/>
      <c r="F528" s="113"/>
      <c r="G528" s="113"/>
      <c r="H528" s="113"/>
      <c r="I528" s="113"/>
      <c r="J528" s="113"/>
      <c r="K528" s="113"/>
      <c r="L528" s="113"/>
      <c r="M528" s="113"/>
      <c r="N528" s="113"/>
      <c r="O528" s="113"/>
      <c r="P528" s="113"/>
      <c r="Q528" s="113"/>
      <c r="R528" s="113"/>
      <c r="S528" s="113"/>
      <c r="T528" s="113"/>
      <c r="U528" s="113"/>
      <c r="V528" s="113"/>
      <c r="W528" s="113"/>
      <c r="X528" s="113"/>
      <c r="Y528" s="113"/>
      <c r="Z528" s="113"/>
    </row>
    <row r="529" spans="1:26" ht="12.75" customHeight="1" x14ac:dyDescent="0.3">
      <c r="A529" s="113"/>
      <c r="B529" s="113"/>
      <c r="C529" s="113"/>
      <c r="D529" s="113"/>
      <c r="E529" s="113"/>
      <c r="F529" s="113"/>
      <c r="G529" s="113"/>
      <c r="H529" s="113"/>
      <c r="I529" s="113"/>
      <c r="J529" s="113"/>
      <c r="K529" s="113"/>
      <c r="L529" s="113"/>
      <c r="M529" s="113"/>
      <c r="N529" s="113"/>
      <c r="O529" s="113"/>
      <c r="P529" s="113"/>
      <c r="Q529" s="113"/>
      <c r="R529" s="113"/>
      <c r="S529" s="113"/>
      <c r="T529" s="113"/>
      <c r="U529" s="113"/>
      <c r="V529" s="113"/>
      <c r="W529" s="113"/>
      <c r="X529" s="113"/>
      <c r="Y529" s="113"/>
      <c r="Z529" s="113"/>
    </row>
    <row r="530" spans="1:26" ht="12.75" customHeight="1" x14ac:dyDescent="0.3">
      <c r="A530" s="113"/>
      <c r="B530" s="113"/>
      <c r="C530" s="113"/>
      <c r="D530" s="113"/>
      <c r="E530" s="113"/>
      <c r="F530" s="113"/>
      <c r="G530" s="113"/>
      <c r="H530" s="113"/>
      <c r="I530" s="113"/>
      <c r="J530" s="113"/>
      <c r="K530" s="113"/>
      <c r="L530" s="113"/>
      <c r="M530" s="113"/>
      <c r="N530" s="113"/>
      <c r="O530" s="113"/>
      <c r="P530" s="113"/>
      <c r="Q530" s="113"/>
      <c r="R530" s="113"/>
      <c r="S530" s="113"/>
      <c r="T530" s="113"/>
      <c r="U530" s="113"/>
      <c r="V530" s="113"/>
      <c r="W530" s="113"/>
      <c r="X530" s="113"/>
      <c r="Y530" s="113"/>
      <c r="Z530" s="113"/>
    </row>
    <row r="531" spans="1:26" ht="12.75" customHeight="1" x14ac:dyDescent="0.3">
      <c r="A531" s="113"/>
      <c r="B531" s="113"/>
      <c r="C531" s="113"/>
      <c r="D531" s="113"/>
      <c r="E531" s="113"/>
      <c r="F531" s="113"/>
      <c r="G531" s="113"/>
      <c r="H531" s="113"/>
      <c r="I531" s="113"/>
      <c r="J531" s="113"/>
      <c r="K531" s="113"/>
      <c r="L531" s="113"/>
      <c r="M531" s="113"/>
      <c r="N531" s="113"/>
      <c r="O531" s="113"/>
      <c r="P531" s="113"/>
      <c r="Q531" s="113"/>
      <c r="R531" s="113"/>
      <c r="S531" s="113"/>
      <c r="T531" s="113"/>
      <c r="U531" s="113"/>
      <c r="V531" s="113"/>
      <c r="W531" s="113"/>
      <c r="X531" s="113"/>
      <c r="Y531" s="113"/>
      <c r="Z531" s="113"/>
    </row>
    <row r="532" spans="1:26" ht="12.75" customHeight="1" x14ac:dyDescent="0.3">
      <c r="A532" s="113"/>
      <c r="B532" s="113"/>
      <c r="C532" s="113"/>
      <c r="D532" s="113"/>
      <c r="E532" s="113"/>
      <c r="F532" s="113"/>
      <c r="G532" s="113"/>
      <c r="H532" s="113"/>
      <c r="I532" s="113"/>
      <c r="J532" s="113"/>
      <c r="K532" s="113"/>
      <c r="L532" s="113"/>
      <c r="M532" s="113"/>
      <c r="N532" s="113"/>
      <c r="O532" s="113"/>
      <c r="P532" s="113"/>
      <c r="Q532" s="113"/>
      <c r="R532" s="113"/>
      <c r="S532" s="113"/>
      <c r="T532" s="113"/>
      <c r="U532" s="113"/>
      <c r="V532" s="113"/>
      <c r="W532" s="113"/>
      <c r="X532" s="113"/>
      <c r="Y532" s="113"/>
      <c r="Z532" s="113"/>
    </row>
    <row r="533" spans="1:26" ht="12.75" customHeight="1" x14ac:dyDescent="0.3">
      <c r="A533" s="113"/>
      <c r="B533" s="113"/>
      <c r="C533" s="113"/>
      <c r="D533" s="113"/>
      <c r="E533" s="113"/>
      <c r="F533" s="113"/>
      <c r="G533" s="113"/>
      <c r="H533" s="113"/>
      <c r="I533" s="113"/>
      <c r="J533" s="113"/>
      <c r="K533" s="113"/>
      <c r="L533" s="113"/>
      <c r="M533" s="113"/>
      <c r="N533" s="113"/>
      <c r="O533" s="113"/>
      <c r="P533" s="113"/>
      <c r="Q533" s="113"/>
      <c r="R533" s="113"/>
      <c r="S533" s="113"/>
      <c r="T533" s="113"/>
      <c r="U533" s="113"/>
      <c r="V533" s="113"/>
      <c r="W533" s="113"/>
      <c r="X533" s="113"/>
      <c r="Y533" s="113"/>
      <c r="Z533" s="113"/>
    </row>
    <row r="534" spans="1:26" ht="12.75" customHeight="1" x14ac:dyDescent="0.3">
      <c r="A534" s="113"/>
      <c r="B534" s="113"/>
      <c r="C534" s="113"/>
      <c r="D534" s="113"/>
      <c r="E534" s="113"/>
      <c r="F534" s="113"/>
      <c r="G534" s="113"/>
      <c r="H534" s="113"/>
      <c r="I534" s="113"/>
      <c r="J534" s="113"/>
      <c r="K534" s="113"/>
      <c r="L534" s="113"/>
      <c r="M534" s="113"/>
      <c r="N534" s="113"/>
      <c r="O534" s="113"/>
      <c r="P534" s="113"/>
      <c r="Q534" s="113"/>
      <c r="R534" s="113"/>
      <c r="S534" s="113"/>
      <c r="T534" s="113"/>
      <c r="U534" s="113"/>
      <c r="V534" s="113"/>
      <c r="W534" s="113"/>
      <c r="X534" s="113"/>
      <c r="Y534" s="113"/>
      <c r="Z534" s="113"/>
    </row>
    <row r="535" spans="1:26" ht="12.75" customHeight="1" x14ac:dyDescent="0.3">
      <c r="A535" s="113"/>
      <c r="B535" s="113"/>
      <c r="C535" s="113"/>
      <c r="D535" s="113"/>
      <c r="E535" s="113"/>
      <c r="F535" s="113"/>
      <c r="G535" s="113"/>
      <c r="H535" s="113"/>
      <c r="I535" s="113"/>
      <c r="J535" s="113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13"/>
      <c r="X535" s="113"/>
      <c r="Y535" s="113"/>
      <c r="Z535" s="113"/>
    </row>
    <row r="536" spans="1:26" ht="12.75" customHeight="1" x14ac:dyDescent="0.3">
      <c r="A536" s="113"/>
      <c r="B536" s="113"/>
      <c r="C536" s="113"/>
      <c r="D536" s="113"/>
      <c r="E536" s="113"/>
      <c r="F536" s="113"/>
      <c r="G536" s="113"/>
      <c r="H536" s="113"/>
      <c r="I536" s="113"/>
      <c r="J536" s="113"/>
      <c r="K536" s="113"/>
      <c r="L536" s="113"/>
      <c r="M536" s="113"/>
      <c r="N536" s="113"/>
      <c r="O536" s="113"/>
      <c r="P536" s="113"/>
      <c r="Q536" s="113"/>
      <c r="R536" s="113"/>
      <c r="S536" s="113"/>
      <c r="T536" s="113"/>
      <c r="U536" s="113"/>
      <c r="V536" s="113"/>
      <c r="W536" s="113"/>
      <c r="X536" s="113"/>
      <c r="Y536" s="113"/>
      <c r="Z536" s="113"/>
    </row>
    <row r="537" spans="1:26" ht="12.75" customHeight="1" x14ac:dyDescent="0.3">
      <c r="A537" s="113"/>
      <c r="B537" s="113"/>
      <c r="C537" s="113"/>
      <c r="D537" s="113"/>
      <c r="E537" s="113"/>
      <c r="F537" s="113"/>
      <c r="G537" s="113"/>
      <c r="H537" s="113"/>
      <c r="I537" s="113"/>
      <c r="J537" s="113"/>
      <c r="K537" s="113"/>
      <c r="L537" s="113"/>
      <c r="M537" s="113"/>
      <c r="N537" s="113"/>
      <c r="O537" s="113"/>
      <c r="P537" s="113"/>
      <c r="Q537" s="113"/>
      <c r="R537" s="113"/>
      <c r="S537" s="113"/>
      <c r="T537" s="113"/>
      <c r="U537" s="113"/>
      <c r="V537" s="113"/>
      <c r="W537" s="113"/>
      <c r="X537" s="113"/>
      <c r="Y537" s="113"/>
      <c r="Z537" s="113"/>
    </row>
    <row r="538" spans="1:26" ht="12.75" customHeight="1" x14ac:dyDescent="0.3">
      <c r="A538" s="113"/>
      <c r="B538" s="113"/>
      <c r="C538" s="113"/>
      <c r="D538" s="113"/>
      <c r="E538" s="113"/>
      <c r="F538" s="113"/>
      <c r="G538" s="113"/>
      <c r="H538" s="113"/>
      <c r="I538" s="113"/>
      <c r="J538" s="113"/>
      <c r="K538" s="113"/>
      <c r="L538" s="113"/>
      <c r="M538" s="113"/>
      <c r="N538" s="113"/>
      <c r="O538" s="113"/>
      <c r="P538" s="113"/>
      <c r="Q538" s="113"/>
      <c r="R538" s="113"/>
      <c r="S538" s="113"/>
      <c r="T538" s="113"/>
      <c r="U538" s="113"/>
      <c r="V538" s="113"/>
      <c r="W538" s="113"/>
      <c r="X538" s="113"/>
      <c r="Y538" s="113"/>
      <c r="Z538" s="113"/>
    </row>
    <row r="539" spans="1:26" ht="12.75" customHeight="1" x14ac:dyDescent="0.3">
      <c r="A539" s="113"/>
      <c r="B539" s="113"/>
      <c r="C539" s="113"/>
      <c r="D539" s="113"/>
      <c r="E539" s="113"/>
      <c r="F539" s="113"/>
      <c r="G539" s="113"/>
      <c r="H539" s="113"/>
      <c r="I539" s="113"/>
      <c r="J539" s="113"/>
      <c r="K539" s="113"/>
      <c r="L539" s="113"/>
      <c r="M539" s="113"/>
      <c r="N539" s="113"/>
      <c r="O539" s="113"/>
      <c r="P539" s="113"/>
      <c r="Q539" s="113"/>
      <c r="R539" s="113"/>
      <c r="S539" s="113"/>
      <c r="T539" s="113"/>
      <c r="U539" s="113"/>
      <c r="V539" s="113"/>
      <c r="W539" s="113"/>
      <c r="X539" s="113"/>
      <c r="Y539" s="113"/>
      <c r="Z539" s="113"/>
    </row>
    <row r="540" spans="1:26" ht="12.75" customHeight="1" x14ac:dyDescent="0.3">
      <c r="A540" s="113"/>
      <c r="B540" s="113"/>
      <c r="C540" s="113"/>
      <c r="D540" s="113"/>
      <c r="E540" s="113"/>
      <c r="F540" s="113"/>
      <c r="G540" s="113"/>
      <c r="H540" s="113"/>
      <c r="I540" s="113"/>
      <c r="J540" s="113"/>
      <c r="K540" s="113"/>
      <c r="L540" s="113"/>
      <c r="M540" s="113"/>
      <c r="N540" s="113"/>
      <c r="O540" s="113"/>
      <c r="P540" s="113"/>
      <c r="Q540" s="113"/>
      <c r="R540" s="113"/>
      <c r="S540" s="113"/>
      <c r="T540" s="113"/>
      <c r="U540" s="113"/>
      <c r="V540" s="113"/>
      <c r="W540" s="113"/>
      <c r="X540" s="113"/>
      <c r="Y540" s="113"/>
      <c r="Z540" s="113"/>
    </row>
    <row r="541" spans="1:26" ht="12.75" customHeight="1" x14ac:dyDescent="0.3">
      <c r="A541" s="113"/>
      <c r="B541" s="113"/>
      <c r="C541" s="113"/>
      <c r="D541" s="113"/>
      <c r="E541" s="113"/>
      <c r="F541" s="113"/>
      <c r="G541" s="113"/>
      <c r="H541" s="113"/>
      <c r="I541" s="113"/>
      <c r="J541" s="113"/>
      <c r="K541" s="113"/>
      <c r="L541" s="113"/>
      <c r="M541" s="113"/>
      <c r="N541" s="113"/>
      <c r="O541" s="113"/>
      <c r="P541" s="113"/>
      <c r="Q541" s="113"/>
      <c r="R541" s="113"/>
      <c r="S541" s="113"/>
      <c r="T541" s="113"/>
      <c r="U541" s="113"/>
      <c r="V541" s="113"/>
      <c r="W541" s="113"/>
      <c r="X541" s="113"/>
      <c r="Y541" s="113"/>
      <c r="Z541" s="113"/>
    </row>
    <row r="542" spans="1:26" ht="12.75" customHeight="1" x14ac:dyDescent="0.3">
      <c r="A542" s="113"/>
      <c r="B542" s="113"/>
      <c r="C542" s="113"/>
      <c r="D542" s="113"/>
      <c r="E542" s="113"/>
      <c r="F542" s="113"/>
      <c r="G542" s="113"/>
      <c r="H542" s="113"/>
      <c r="I542" s="113"/>
      <c r="J542" s="113"/>
      <c r="K542" s="113"/>
      <c r="L542" s="113"/>
      <c r="M542" s="113"/>
      <c r="N542" s="113"/>
      <c r="O542" s="113"/>
      <c r="P542" s="113"/>
      <c r="Q542" s="113"/>
      <c r="R542" s="113"/>
      <c r="S542" s="113"/>
      <c r="T542" s="113"/>
      <c r="U542" s="113"/>
      <c r="V542" s="113"/>
      <c r="W542" s="113"/>
      <c r="X542" s="113"/>
      <c r="Y542" s="113"/>
      <c r="Z542" s="113"/>
    </row>
    <row r="543" spans="1:26" ht="12.75" customHeight="1" x14ac:dyDescent="0.3">
      <c r="A543" s="113"/>
      <c r="B543" s="113"/>
      <c r="C543" s="113"/>
      <c r="D543" s="113"/>
      <c r="E543" s="113"/>
      <c r="F543" s="113"/>
      <c r="G543" s="113"/>
      <c r="H543" s="113"/>
      <c r="I543" s="113"/>
      <c r="J543" s="113"/>
      <c r="K543" s="113"/>
      <c r="L543" s="113"/>
      <c r="M543" s="113"/>
      <c r="N543" s="113"/>
      <c r="O543" s="113"/>
      <c r="P543" s="113"/>
      <c r="Q543" s="113"/>
      <c r="R543" s="113"/>
      <c r="S543" s="113"/>
      <c r="T543" s="113"/>
      <c r="U543" s="113"/>
      <c r="V543" s="113"/>
      <c r="W543" s="113"/>
      <c r="X543" s="113"/>
      <c r="Y543" s="113"/>
      <c r="Z543" s="113"/>
    </row>
    <row r="544" spans="1:26" ht="12.75" customHeight="1" x14ac:dyDescent="0.3">
      <c r="A544" s="113"/>
      <c r="B544" s="113"/>
      <c r="C544" s="113"/>
      <c r="D544" s="113"/>
      <c r="E544" s="113"/>
      <c r="F544" s="113"/>
      <c r="G544" s="113"/>
      <c r="H544" s="113"/>
      <c r="I544" s="113"/>
      <c r="J544" s="113"/>
      <c r="K544" s="113"/>
      <c r="L544" s="113"/>
      <c r="M544" s="113"/>
      <c r="N544" s="113"/>
      <c r="O544" s="113"/>
      <c r="P544" s="113"/>
      <c r="Q544" s="113"/>
      <c r="R544" s="113"/>
      <c r="S544" s="113"/>
      <c r="T544" s="113"/>
      <c r="U544" s="113"/>
      <c r="V544" s="113"/>
      <c r="W544" s="113"/>
      <c r="X544" s="113"/>
      <c r="Y544" s="113"/>
      <c r="Z544" s="113"/>
    </row>
    <row r="545" spans="1:26" ht="12.75" customHeight="1" x14ac:dyDescent="0.3">
      <c r="A545" s="113"/>
      <c r="B545" s="113"/>
      <c r="C545" s="113"/>
      <c r="D545" s="113"/>
      <c r="E545" s="113"/>
      <c r="F545" s="113"/>
      <c r="G545" s="113"/>
      <c r="H545" s="113"/>
      <c r="I545" s="113"/>
      <c r="J545" s="113"/>
      <c r="K545" s="113"/>
      <c r="L545" s="113"/>
      <c r="M545" s="113"/>
      <c r="N545" s="113"/>
      <c r="O545" s="113"/>
      <c r="P545" s="113"/>
      <c r="Q545" s="113"/>
      <c r="R545" s="113"/>
      <c r="S545" s="113"/>
      <c r="T545" s="113"/>
      <c r="U545" s="113"/>
      <c r="V545" s="113"/>
      <c r="W545" s="113"/>
      <c r="X545" s="113"/>
      <c r="Y545" s="113"/>
      <c r="Z545" s="113"/>
    </row>
    <row r="546" spans="1:26" ht="12.75" customHeight="1" x14ac:dyDescent="0.3">
      <c r="A546" s="113"/>
      <c r="B546" s="113"/>
      <c r="C546" s="113"/>
      <c r="D546" s="113"/>
      <c r="E546" s="113"/>
      <c r="F546" s="113"/>
      <c r="G546" s="113"/>
      <c r="H546" s="113"/>
      <c r="I546" s="113"/>
      <c r="J546" s="113"/>
      <c r="K546" s="113"/>
      <c r="L546" s="113"/>
      <c r="M546" s="113"/>
      <c r="N546" s="113"/>
      <c r="O546" s="113"/>
      <c r="P546" s="113"/>
      <c r="Q546" s="113"/>
      <c r="R546" s="113"/>
      <c r="S546" s="113"/>
      <c r="T546" s="113"/>
      <c r="U546" s="113"/>
      <c r="V546" s="113"/>
      <c r="W546" s="113"/>
      <c r="X546" s="113"/>
      <c r="Y546" s="113"/>
      <c r="Z546" s="113"/>
    </row>
    <row r="547" spans="1:26" ht="12.75" customHeight="1" x14ac:dyDescent="0.3">
      <c r="A547" s="113"/>
      <c r="B547" s="113"/>
      <c r="C547" s="113"/>
      <c r="D547" s="113"/>
      <c r="E547" s="113"/>
      <c r="F547" s="113"/>
      <c r="G547" s="113"/>
      <c r="H547" s="113"/>
      <c r="I547" s="113"/>
      <c r="J547" s="113"/>
      <c r="K547" s="113"/>
      <c r="L547" s="113"/>
      <c r="M547" s="113"/>
      <c r="N547" s="113"/>
      <c r="O547" s="113"/>
      <c r="P547" s="113"/>
      <c r="Q547" s="113"/>
      <c r="R547" s="113"/>
      <c r="S547" s="113"/>
      <c r="T547" s="113"/>
      <c r="U547" s="113"/>
      <c r="V547" s="113"/>
      <c r="W547" s="113"/>
      <c r="X547" s="113"/>
      <c r="Y547" s="113"/>
      <c r="Z547" s="113"/>
    </row>
    <row r="548" spans="1:26" ht="12.75" customHeight="1" x14ac:dyDescent="0.3">
      <c r="A548" s="113"/>
      <c r="B548" s="113"/>
      <c r="C548" s="113"/>
      <c r="D548" s="113"/>
      <c r="E548" s="113"/>
      <c r="F548" s="113"/>
      <c r="G548" s="113"/>
      <c r="H548" s="113"/>
      <c r="I548" s="113"/>
      <c r="J548" s="113"/>
      <c r="K548" s="113"/>
      <c r="L548" s="113"/>
      <c r="M548" s="113"/>
      <c r="N548" s="113"/>
      <c r="O548" s="113"/>
      <c r="P548" s="113"/>
      <c r="Q548" s="113"/>
      <c r="R548" s="113"/>
      <c r="S548" s="113"/>
      <c r="T548" s="113"/>
      <c r="U548" s="113"/>
      <c r="V548" s="113"/>
      <c r="W548" s="113"/>
      <c r="X548" s="113"/>
      <c r="Y548" s="113"/>
      <c r="Z548" s="113"/>
    </row>
    <row r="549" spans="1:26" ht="12.75" customHeight="1" x14ac:dyDescent="0.3">
      <c r="A549" s="113"/>
      <c r="B549" s="113"/>
      <c r="C549" s="113"/>
      <c r="D549" s="113"/>
      <c r="E549" s="113"/>
      <c r="F549" s="113"/>
      <c r="G549" s="113"/>
      <c r="H549" s="113"/>
      <c r="I549" s="113"/>
      <c r="J549" s="113"/>
      <c r="K549" s="113"/>
      <c r="L549" s="113"/>
      <c r="M549" s="113"/>
      <c r="N549" s="113"/>
      <c r="O549" s="113"/>
      <c r="P549" s="113"/>
      <c r="Q549" s="113"/>
      <c r="R549" s="113"/>
      <c r="S549" s="113"/>
      <c r="T549" s="113"/>
      <c r="U549" s="113"/>
      <c r="V549" s="113"/>
      <c r="W549" s="113"/>
      <c r="X549" s="113"/>
      <c r="Y549" s="113"/>
      <c r="Z549" s="113"/>
    </row>
    <row r="550" spans="1:26" ht="12.75" customHeight="1" x14ac:dyDescent="0.3">
      <c r="A550" s="113"/>
      <c r="B550" s="113"/>
      <c r="C550" s="113"/>
      <c r="D550" s="113"/>
      <c r="E550" s="113"/>
      <c r="F550" s="113"/>
      <c r="G550" s="113"/>
      <c r="H550" s="113"/>
      <c r="I550" s="113"/>
      <c r="J550" s="113"/>
      <c r="K550" s="113"/>
      <c r="L550" s="113"/>
      <c r="M550" s="113"/>
      <c r="N550" s="113"/>
      <c r="O550" s="113"/>
      <c r="P550" s="113"/>
      <c r="Q550" s="113"/>
      <c r="R550" s="113"/>
      <c r="S550" s="113"/>
      <c r="T550" s="113"/>
      <c r="U550" s="113"/>
      <c r="V550" s="113"/>
      <c r="W550" s="113"/>
      <c r="X550" s="113"/>
      <c r="Y550" s="113"/>
      <c r="Z550" s="113"/>
    </row>
    <row r="551" spans="1:26" ht="12.75" customHeight="1" x14ac:dyDescent="0.3">
      <c r="A551" s="113"/>
      <c r="B551" s="113"/>
      <c r="C551" s="113"/>
      <c r="D551" s="113"/>
      <c r="E551" s="113"/>
      <c r="F551" s="113"/>
      <c r="G551" s="113"/>
      <c r="H551" s="113"/>
      <c r="I551" s="113"/>
      <c r="J551" s="113"/>
      <c r="K551" s="113"/>
      <c r="L551" s="113"/>
      <c r="M551" s="113"/>
      <c r="N551" s="113"/>
      <c r="O551" s="113"/>
      <c r="P551" s="113"/>
      <c r="Q551" s="113"/>
      <c r="R551" s="113"/>
      <c r="S551" s="113"/>
      <c r="T551" s="113"/>
      <c r="U551" s="113"/>
      <c r="V551" s="113"/>
      <c r="W551" s="113"/>
      <c r="X551" s="113"/>
      <c r="Y551" s="113"/>
      <c r="Z551" s="113"/>
    </row>
    <row r="552" spans="1:26" ht="12.75" customHeight="1" x14ac:dyDescent="0.3">
      <c r="A552" s="113"/>
      <c r="B552" s="113"/>
      <c r="C552" s="113"/>
      <c r="D552" s="113"/>
      <c r="E552" s="113"/>
      <c r="F552" s="113"/>
      <c r="G552" s="113"/>
      <c r="H552" s="113"/>
      <c r="I552" s="113"/>
      <c r="J552" s="113"/>
      <c r="K552" s="113"/>
      <c r="L552" s="113"/>
      <c r="M552" s="113"/>
      <c r="N552" s="113"/>
      <c r="O552" s="113"/>
      <c r="P552" s="113"/>
      <c r="Q552" s="113"/>
      <c r="R552" s="113"/>
      <c r="S552" s="113"/>
      <c r="T552" s="113"/>
      <c r="U552" s="113"/>
      <c r="V552" s="113"/>
      <c r="W552" s="113"/>
      <c r="X552" s="113"/>
      <c r="Y552" s="113"/>
      <c r="Z552" s="113"/>
    </row>
    <row r="553" spans="1:26" ht="12.75" customHeight="1" x14ac:dyDescent="0.3">
      <c r="A553" s="113"/>
      <c r="B553" s="113"/>
      <c r="C553" s="113"/>
      <c r="D553" s="113"/>
      <c r="E553" s="113"/>
      <c r="F553" s="113"/>
      <c r="G553" s="113"/>
      <c r="H553" s="113"/>
      <c r="I553" s="113"/>
      <c r="J553" s="113"/>
      <c r="K553" s="113"/>
      <c r="L553" s="113"/>
      <c r="M553" s="113"/>
      <c r="N553" s="113"/>
      <c r="O553" s="113"/>
      <c r="P553" s="113"/>
      <c r="Q553" s="113"/>
      <c r="R553" s="113"/>
      <c r="S553" s="113"/>
      <c r="T553" s="113"/>
      <c r="U553" s="113"/>
      <c r="V553" s="113"/>
      <c r="W553" s="113"/>
      <c r="X553" s="113"/>
      <c r="Y553" s="113"/>
      <c r="Z553" s="113"/>
    </row>
    <row r="554" spans="1:26" ht="12.75" customHeight="1" x14ac:dyDescent="0.3">
      <c r="A554" s="113"/>
      <c r="B554" s="113"/>
      <c r="C554" s="113"/>
      <c r="D554" s="113"/>
      <c r="E554" s="113"/>
      <c r="F554" s="113"/>
      <c r="G554" s="113"/>
      <c r="H554" s="113"/>
      <c r="I554" s="113"/>
      <c r="J554" s="113"/>
      <c r="K554" s="113"/>
      <c r="L554" s="113"/>
      <c r="M554" s="113"/>
      <c r="N554" s="113"/>
      <c r="O554" s="113"/>
      <c r="P554" s="113"/>
      <c r="Q554" s="113"/>
      <c r="R554" s="113"/>
      <c r="S554" s="113"/>
      <c r="T554" s="113"/>
      <c r="U554" s="113"/>
      <c r="V554" s="113"/>
      <c r="W554" s="113"/>
      <c r="X554" s="113"/>
      <c r="Y554" s="113"/>
      <c r="Z554" s="113"/>
    </row>
    <row r="555" spans="1:26" ht="12.75" customHeight="1" x14ac:dyDescent="0.3">
      <c r="A555" s="113"/>
      <c r="B555" s="113"/>
      <c r="C555" s="113"/>
      <c r="D555" s="113"/>
      <c r="E555" s="113"/>
      <c r="F555" s="113"/>
      <c r="G555" s="113"/>
      <c r="H555" s="113"/>
      <c r="I555" s="113"/>
      <c r="J555" s="113"/>
      <c r="K555" s="113"/>
      <c r="L555" s="113"/>
      <c r="M555" s="113"/>
      <c r="N555" s="113"/>
      <c r="O555" s="113"/>
      <c r="P555" s="113"/>
      <c r="Q555" s="113"/>
      <c r="R555" s="113"/>
      <c r="S555" s="113"/>
      <c r="T555" s="113"/>
      <c r="U555" s="113"/>
      <c r="V555" s="113"/>
      <c r="W555" s="113"/>
      <c r="X555" s="113"/>
      <c r="Y555" s="113"/>
      <c r="Z555" s="113"/>
    </row>
    <row r="556" spans="1:26" ht="12.75" customHeight="1" x14ac:dyDescent="0.3">
      <c r="A556" s="113"/>
      <c r="B556" s="113"/>
      <c r="C556" s="113"/>
      <c r="D556" s="113"/>
      <c r="E556" s="113"/>
      <c r="F556" s="113"/>
      <c r="G556" s="113"/>
      <c r="H556" s="113"/>
      <c r="I556" s="113"/>
      <c r="J556" s="113"/>
      <c r="K556" s="113"/>
      <c r="L556" s="113"/>
      <c r="M556" s="113"/>
      <c r="N556" s="113"/>
      <c r="O556" s="113"/>
      <c r="P556" s="113"/>
      <c r="Q556" s="113"/>
      <c r="R556" s="113"/>
      <c r="S556" s="113"/>
      <c r="T556" s="113"/>
      <c r="U556" s="113"/>
      <c r="V556" s="113"/>
      <c r="W556" s="113"/>
      <c r="X556" s="113"/>
      <c r="Y556" s="113"/>
      <c r="Z556" s="113"/>
    </row>
    <row r="557" spans="1:26" ht="12.75" customHeight="1" x14ac:dyDescent="0.3">
      <c r="A557" s="113"/>
      <c r="B557" s="113"/>
      <c r="C557" s="113"/>
      <c r="D557" s="113"/>
      <c r="E557" s="113"/>
      <c r="F557" s="113"/>
      <c r="G557" s="113"/>
      <c r="H557" s="113"/>
      <c r="I557" s="113"/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</row>
    <row r="558" spans="1:26" ht="12.75" customHeight="1" x14ac:dyDescent="0.3">
      <c r="A558" s="113"/>
      <c r="B558" s="113"/>
      <c r="C558" s="113"/>
      <c r="D558" s="113"/>
      <c r="E558" s="113"/>
      <c r="F558" s="113"/>
      <c r="G558" s="113"/>
      <c r="H558" s="113"/>
      <c r="I558" s="113"/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</row>
    <row r="559" spans="1:26" ht="12.75" customHeight="1" x14ac:dyDescent="0.3">
      <c r="A559" s="113"/>
      <c r="B559" s="113"/>
      <c r="C559" s="113"/>
      <c r="D559" s="113"/>
      <c r="E559" s="113"/>
      <c r="F559" s="113"/>
      <c r="G559" s="113"/>
      <c r="H559" s="113"/>
      <c r="I559" s="113"/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</row>
    <row r="560" spans="1:26" ht="12.75" customHeight="1" x14ac:dyDescent="0.3">
      <c r="A560" s="113"/>
      <c r="B560" s="113"/>
      <c r="C560" s="113"/>
      <c r="D560" s="113"/>
      <c r="E560" s="113"/>
      <c r="F560" s="113"/>
      <c r="G560" s="113"/>
      <c r="H560" s="113"/>
      <c r="I560" s="113"/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</row>
    <row r="561" spans="1:26" ht="12.75" customHeight="1" x14ac:dyDescent="0.3">
      <c r="A561" s="113"/>
      <c r="B561" s="113"/>
      <c r="C561" s="113"/>
      <c r="D561" s="113"/>
      <c r="E561" s="113"/>
      <c r="F561" s="113"/>
      <c r="G561" s="113"/>
      <c r="H561" s="113"/>
      <c r="I561" s="113"/>
      <c r="J561" s="113"/>
      <c r="K561" s="113"/>
      <c r="L561" s="113"/>
      <c r="M561" s="113"/>
      <c r="N561" s="113"/>
      <c r="O561" s="113"/>
      <c r="P561" s="113"/>
      <c r="Q561" s="113"/>
      <c r="R561" s="113"/>
      <c r="S561" s="113"/>
      <c r="T561" s="113"/>
      <c r="U561" s="113"/>
      <c r="V561" s="113"/>
      <c r="W561" s="113"/>
      <c r="X561" s="113"/>
      <c r="Y561" s="113"/>
      <c r="Z561" s="113"/>
    </row>
    <row r="562" spans="1:26" ht="12.75" customHeight="1" x14ac:dyDescent="0.3">
      <c r="A562" s="113"/>
      <c r="B562" s="113"/>
      <c r="C562" s="113"/>
      <c r="D562" s="113"/>
      <c r="E562" s="113"/>
      <c r="F562" s="113"/>
      <c r="G562" s="113"/>
      <c r="H562" s="113"/>
      <c r="I562" s="113"/>
      <c r="J562" s="113"/>
      <c r="K562" s="113"/>
      <c r="L562" s="113"/>
      <c r="M562" s="113"/>
      <c r="N562" s="113"/>
      <c r="O562" s="113"/>
      <c r="P562" s="113"/>
      <c r="Q562" s="113"/>
      <c r="R562" s="113"/>
      <c r="S562" s="113"/>
      <c r="T562" s="113"/>
      <c r="U562" s="113"/>
      <c r="V562" s="113"/>
      <c r="W562" s="113"/>
      <c r="X562" s="113"/>
      <c r="Y562" s="113"/>
      <c r="Z562" s="113"/>
    </row>
    <row r="563" spans="1:26" ht="12.75" customHeight="1" x14ac:dyDescent="0.3">
      <c r="A563" s="113"/>
      <c r="B563" s="113"/>
      <c r="C563" s="113"/>
      <c r="D563" s="113"/>
      <c r="E563" s="113"/>
      <c r="F563" s="113"/>
      <c r="G563" s="113"/>
      <c r="H563" s="113"/>
      <c r="I563" s="113"/>
      <c r="J563" s="113"/>
      <c r="K563" s="113"/>
      <c r="L563" s="113"/>
      <c r="M563" s="113"/>
      <c r="N563" s="113"/>
      <c r="O563" s="113"/>
      <c r="P563" s="113"/>
      <c r="Q563" s="113"/>
      <c r="R563" s="113"/>
      <c r="S563" s="113"/>
      <c r="T563" s="113"/>
      <c r="U563" s="113"/>
      <c r="V563" s="113"/>
      <c r="W563" s="113"/>
      <c r="X563" s="113"/>
      <c r="Y563" s="113"/>
      <c r="Z563" s="113"/>
    </row>
    <row r="564" spans="1:26" ht="12.75" customHeight="1" x14ac:dyDescent="0.3">
      <c r="A564" s="113"/>
      <c r="B564" s="113"/>
      <c r="C564" s="113"/>
      <c r="D564" s="113"/>
      <c r="E564" s="113"/>
      <c r="F564" s="113"/>
      <c r="G564" s="113"/>
      <c r="H564" s="113"/>
      <c r="I564" s="113"/>
      <c r="J564" s="113"/>
      <c r="K564" s="113"/>
      <c r="L564" s="113"/>
      <c r="M564" s="113"/>
      <c r="N564" s="113"/>
      <c r="O564" s="113"/>
      <c r="P564" s="113"/>
      <c r="Q564" s="113"/>
      <c r="R564" s="113"/>
      <c r="S564" s="113"/>
      <c r="T564" s="113"/>
      <c r="U564" s="113"/>
      <c r="V564" s="113"/>
      <c r="W564" s="113"/>
      <c r="X564" s="113"/>
      <c r="Y564" s="113"/>
      <c r="Z564" s="113"/>
    </row>
    <row r="565" spans="1:26" ht="12.75" customHeight="1" x14ac:dyDescent="0.3">
      <c r="A565" s="113"/>
      <c r="B565" s="113"/>
      <c r="C565" s="113"/>
      <c r="D565" s="113"/>
      <c r="E565" s="113"/>
      <c r="F565" s="113"/>
      <c r="G565" s="113"/>
      <c r="H565" s="113"/>
      <c r="I565" s="113"/>
      <c r="J565" s="113"/>
      <c r="K565" s="113"/>
      <c r="L565" s="113"/>
      <c r="M565" s="113"/>
      <c r="N565" s="113"/>
      <c r="O565" s="113"/>
      <c r="P565" s="113"/>
      <c r="Q565" s="113"/>
      <c r="R565" s="113"/>
      <c r="S565" s="113"/>
      <c r="T565" s="113"/>
      <c r="U565" s="113"/>
      <c r="V565" s="113"/>
      <c r="W565" s="113"/>
      <c r="X565" s="113"/>
      <c r="Y565" s="113"/>
      <c r="Z565" s="113"/>
    </row>
    <row r="566" spans="1:26" ht="12.75" customHeight="1" x14ac:dyDescent="0.3">
      <c r="A566" s="113"/>
      <c r="B566" s="113"/>
      <c r="C566" s="113"/>
      <c r="D566" s="113"/>
      <c r="E566" s="113"/>
      <c r="F566" s="113"/>
      <c r="G566" s="113"/>
      <c r="H566" s="113"/>
      <c r="I566" s="113"/>
      <c r="J566" s="113"/>
      <c r="K566" s="113"/>
      <c r="L566" s="113"/>
      <c r="M566" s="113"/>
      <c r="N566" s="113"/>
      <c r="O566" s="113"/>
      <c r="P566" s="113"/>
      <c r="Q566" s="113"/>
      <c r="R566" s="113"/>
      <c r="S566" s="113"/>
      <c r="T566" s="113"/>
      <c r="U566" s="113"/>
      <c r="V566" s="113"/>
      <c r="W566" s="113"/>
      <c r="X566" s="113"/>
      <c r="Y566" s="113"/>
      <c r="Z566" s="113"/>
    </row>
    <row r="567" spans="1:26" ht="12.75" customHeight="1" x14ac:dyDescent="0.3">
      <c r="A567" s="113"/>
      <c r="B567" s="113"/>
      <c r="C567" s="113"/>
      <c r="D567" s="113"/>
      <c r="E567" s="113"/>
      <c r="F567" s="113"/>
      <c r="G567" s="113"/>
      <c r="H567" s="113"/>
      <c r="I567" s="113"/>
      <c r="J567" s="113"/>
      <c r="K567" s="113"/>
      <c r="L567" s="113"/>
      <c r="M567" s="113"/>
      <c r="N567" s="113"/>
      <c r="O567" s="113"/>
      <c r="P567" s="113"/>
      <c r="Q567" s="113"/>
      <c r="R567" s="113"/>
      <c r="S567" s="113"/>
      <c r="T567" s="113"/>
      <c r="U567" s="113"/>
      <c r="V567" s="113"/>
      <c r="W567" s="113"/>
      <c r="X567" s="113"/>
      <c r="Y567" s="113"/>
      <c r="Z567" s="113"/>
    </row>
    <row r="568" spans="1:26" ht="12.75" customHeight="1" x14ac:dyDescent="0.3">
      <c r="A568" s="113"/>
      <c r="B568" s="113"/>
      <c r="C568" s="113"/>
      <c r="D568" s="113"/>
      <c r="E568" s="113"/>
      <c r="F568" s="113"/>
      <c r="G568" s="113"/>
      <c r="H568" s="113"/>
      <c r="I568" s="113"/>
      <c r="J568" s="113"/>
      <c r="K568" s="113"/>
      <c r="L568" s="113"/>
      <c r="M568" s="113"/>
      <c r="N568" s="113"/>
      <c r="O568" s="113"/>
      <c r="P568" s="113"/>
      <c r="Q568" s="113"/>
      <c r="R568" s="113"/>
      <c r="S568" s="113"/>
      <c r="T568" s="113"/>
      <c r="U568" s="113"/>
      <c r="V568" s="113"/>
      <c r="W568" s="113"/>
      <c r="X568" s="113"/>
      <c r="Y568" s="113"/>
      <c r="Z568" s="113"/>
    </row>
    <row r="569" spans="1:26" ht="12.75" customHeight="1" x14ac:dyDescent="0.3">
      <c r="A569" s="113"/>
      <c r="B569" s="113"/>
      <c r="C569" s="113"/>
      <c r="D569" s="113"/>
      <c r="E569" s="113"/>
      <c r="F569" s="113"/>
      <c r="G569" s="113"/>
      <c r="H569" s="113"/>
      <c r="I569" s="113"/>
      <c r="J569" s="113"/>
      <c r="K569" s="113"/>
      <c r="L569" s="113"/>
      <c r="M569" s="113"/>
      <c r="N569" s="113"/>
      <c r="O569" s="113"/>
      <c r="P569" s="113"/>
      <c r="Q569" s="113"/>
      <c r="R569" s="113"/>
      <c r="S569" s="113"/>
      <c r="T569" s="113"/>
      <c r="U569" s="113"/>
      <c r="V569" s="113"/>
      <c r="W569" s="113"/>
      <c r="X569" s="113"/>
      <c r="Y569" s="113"/>
      <c r="Z569" s="113"/>
    </row>
    <row r="570" spans="1:26" ht="12.75" customHeight="1" x14ac:dyDescent="0.3">
      <c r="A570" s="113"/>
      <c r="B570" s="113"/>
      <c r="C570" s="113"/>
      <c r="D570" s="113"/>
      <c r="E570" s="113"/>
      <c r="F570" s="113"/>
      <c r="G570" s="113"/>
      <c r="H570" s="113"/>
      <c r="I570" s="113"/>
      <c r="J570" s="113"/>
      <c r="K570" s="113"/>
      <c r="L570" s="113"/>
      <c r="M570" s="113"/>
      <c r="N570" s="113"/>
      <c r="O570" s="113"/>
      <c r="P570" s="113"/>
      <c r="Q570" s="113"/>
      <c r="R570" s="113"/>
      <c r="S570" s="113"/>
      <c r="T570" s="113"/>
      <c r="U570" s="113"/>
      <c r="V570" s="113"/>
      <c r="W570" s="113"/>
      <c r="X570" s="113"/>
      <c r="Y570" s="113"/>
      <c r="Z570" s="113"/>
    </row>
    <row r="571" spans="1:26" ht="12.75" customHeight="1" x14ac:dyDescent="0.3">
      <c r="A571" s="113"/>
      <c r="B571" s="113"/>
      <c r="C571" s="113"/>
      <c r="D571" s="113"/>
      <c r="E571" s="113"/>
      <c r="F571" s="113"/>
      <c r="G571" s="113"/>
      <c r="H571" s="113"/>
      <c r="I571" s="113"/>
      <c r="J571" s="113"/>
      <c r="K571" s="113"/>
      <c r="L571" s="113"/>
      <c r="M571" s="113"/>
      <c r="N571" s="113"/>
      <c r="O571" s="113"/>
      <c r="P571" s="113"/>
      <c r="Q571" s="113"/>
      <c r="R571" s="113"/>
      <c r="S571" s="113"/>
      <c r="T571" s="113"/>
      <c r="U571" s="113"/>
      <c r="V571" s="113"/>
      <c r="W571" s="113"/>
      <c r="X571" s="113"/>
      <c r="Y571" s="113"/>
      <c r="Z571" s="113"/>
    </row>
    <row r="572" spans="1:26" ht="12.75" customHeight="1" x14ac:dyDescent="0.3">
      <c r="A572" s="113"/>
      <c r="B572" s="113"/>
      <c r="C572" s="113"/>
      <c r="D572" s="113"/>
      <c r="E572" s="113"/>
      <c r="F572" s="113"/>
      <c r="G572" s="113"/>
      <c r="H572" s="113"/>
      <c r="I572" s="113"/>
      <c r="J572" s="113"/>
      <c r="K572" s="113"/>
      <c r="L572" s="113"/>
      <c r="M572" s="113"/>
      <c r="N572" s="113"/>
      <c r="O572" s="113"/>
      <c r="P572" s="113"/>
      <c r="Q572" s="113"/>
      <c r="R572" s="113"/>
      <c r="S572" s="113"/>
      <c r="T572" s="113"/>
      <c r="U572" s="113"/>
      <c r="V572" s="113"/>
      <c r="W572" s="113"/>
      <c r="X572" s="113"/>
      <c r="Y572" s="113"/>
      <c r="Z572" s="113"/>
    </row>
    <row r="573" spans="1:26" ht="12.75" customHeight="1" x14ac:dyDescent="0.3">
      <c r="A573" s="113"/>
      <c r="B573" s="113"/>
      <c r="C573" s="113"/>
      <c r="D573" s="113"/>
      <c r="E573" s="113"/>
      <c r="F573" s="113"/>
      <c r="G573" s="113"/>
      <c r="H573" s="113"/>
      <c r="I573" s="113"/>
      <c r="J573" s="113"/>
      <c r="K573" s="113"/>
      <c r="L573" s="113"/>
      <c r="M573" s="113"/>
      <c r="N573" s="113"/>
      <c r="O573" s="113"/>
      <c r="P573" s="113"/>
      <c r="Q573" s="113"/>
      <c r="R573" s="113"/>
      <c r="S573" s="113"/>
      <c r="T573" s="113"/>
      <c r="U573" s="113"/>
      <c r="V573" s="113"/>
      <c r="W573" s="113"/>
      <c r="X573" s="113"/>
      <c r="Y573" s="113"/>
      <c r="Z573" s="113"/>
    </row>
    <row r="574" spans="1:26" ht="12.75" customHeight="1" x14ac:dyDescent="0.3">
      <c r="A574" s="113"/>
      <c r="B574" s="113"/>
      <c r="C574" s="113"/>
      <c r="D574" s="113"/>
      <c r="E574" s="113"/>
      <c r="F574" s="113"/>
      <c r="G574" s="113"/>
      <c r="H574" s="113"/>
      <c r="I574" s="113"/>
      <c r="J574" s="113"/>
      <c r="K574" s="113"/>
      <c r="L574" s="113"/>
      <c r="M574" s="113"/>
      <c r="N574" s="113"/>
      <c r="O574" s="113"/>
      <c r="P574" s="113"/>
      <c r="Q574" s="113"/>
      <c r="R574" s="113"/>
      <c r="S574" s="113"/>
      <c r="T574" s="113"/>
      <c r="U574" s="113"/>
      <c r="V574" s="113"/>
      <c r="W574" s="113"/>
      <c r="X574" s="113"/>
      <c r="Y574" s="113"/>
      <c r="Z574" s="113"/>
    </row>
    <row r="575" spans="1:26" ht="12.75" customHeight="1" x14ac:dyDescent="0.3">
      <c r="A575" s="113"/>
      <c r="B575" s="113"/>
      <c r="C575" s="113"/>
      <c r="D575" s="113"/>
      <c r="E575" s="113"/>
      <c r="F575" s="113"/>
      <c r="G575" s="113"/>
      <c r="H575" s="113"/>
      <c r="I575" s="113"/>
      <c r="J575" s="113"/>
      <c r="K575" s="113"/>
      <c r="L575" s="113"/>
      <c r="M575" s="113"/>
      <c r="N575" s="113"/>
      <c r="O575" s="113"/>
      <c r="P575" s="113"/>
      <c r="Q575" s="113"/>
      <c r="R575" s="113"/>
      <c r="S575" s="113"/>
      <c r="T575" s="113"/>
      <c r="U575" s="113"/>
      <c r="V575" s="113"/>
      <c r="W575" s="113"/>
      <c r="X575" s="113"/>
      <c r="Y575" s="113"/>
      <c r="Z575" s="113"/>
    </row>
    <row r="576" spans="1:26" ht="12.75" customHeight="1" x14ac:dyDescent="0.3">
      <c r="A576" s="113"/>
      <c r="B576" s="113"/>
      <c r="C576" s="113"/>
      <c r="D576" s="113"/>
      <c r="E576" s="113"/>
      <c r="F576" s="113"/>
      <c r="G576" s="113"/>
      <c r="H576" s="113"/>
      <c r="I576" s="113"/>
      <c r="J576" s="113"/>
      <c r="K576" s="113"/>
      <c r="L576" s="113"/>
      <c r="M576" s="113"/>
      <c r="N576" s="113"/>
      <c r="O576" s="113"/>
      <c r="P576" s="113"/>
      <c r="Q576" s="113"/>
      <c r="R576" s="113"/>
      <c r="S576" s="113"/>
      <c r="T576" s="113"/>
      <c r="U576" s="113"/>
      <c r="V576" s="113"/>
      <c r="W576" s="113"/>
      <c r="X576" s="113"/>
      <c r="Y576" s="113"/>
      <c r="Z576" s="113"/>
    </row>
    <row r="577" spans="1:26" ht="12.75" customHeight="1" x14ac:dyDescent="0.3">
      <c r="A577" s="113"/>
      <c r="B577" s="113"/>
      <c r="C577" s="113"/>
      <c r="D577" s="113"/>
      <c r="E577" s="113"/>
      <c r="F577" s="113"/>
      <c r="G577" s="113"/>
      <c r="H577" s="113"/>
      <c r="I577" s="113"/>
      <c r="J577" s="113"/>
      <c r="K577" s="113"/>
      <c r="L577" s="113"/>
      <c r="M577" s="113"/>
      <c r="N577" s="113"/>
      <c r="O577" s="113"/>
      <c r="P577" s="113"/>
      <c r="Q577" s="113"/>
      <c r="R577" s="113"/>
      <c r="S577" s="113"/>
      <c r="T577" s="113"/>
      <c r="U577" s="113"/>
      <c r="V577" s="113"/>
      <c r="W577" s="113"/>
      <c r="X577" s="113"/>
      <c r="Y577" s="113"/>
      <c r="Z577" s="113"/>
    </row>
    <row r="578" spans="1:26" ht="12.75" customHeight="1" x14ac:dyDescent="0.3">
      <c r="A578" s="113"/>
      <c r="B578" s="113"/>
      <c r="C578" s="113"/>
      <c r="D578" s="113"/>
      <c r="E578" s="113"/>
      <c r="F578" s="113"/>
      <c r="G578" s="113"/>
      <c r="H578" s="113"/>
      <c r="I578" s="113"/>
      <c r="J578" s="113"/>
      <c r="K578" s="113"/>
      <c r="L578" s="113"/>
      <c r="M578" s="113"/>
      <c r="N578" s="113"/>
      <c r="O578" s="113"/>
      <c r="P578" s="113"/>
      <c r="Q578" s="113"/>
      <c r="R578" s="113"/>
      <c r="S578" s="113"/>
      <c r="T578" s="113"/>
      <c r="U578" s="113"/>
      <c r="V578" s="113"/>
      <c r="W578" s="113"/>
      <c r="X578" s="113"/>
      <c r="Y578" s="113"/>
      <c r="Z578" s="113"/>
    </row>
    <row r="579" spans="1:26" ht="12.75" customHeight="1" x14ac:dyDescent="0.3">
      <c r="A579" s="113"/>
      <c r="B579" s="113"/>
      <c r="C579" s="113"/>
      <c r="D579" s="113"/>
      <c r="E579" s="113"/>
      <c r="F579" s="113"/>
      <c r="G579" s="113"/>
      <c r="H579" s="113"/>
      <c r="I579" s="113"/>
      <c r="J579" s="113"/>
      <c r="K579" s="113"/>
      <c r="L579" s="113"/>
      <c r="M579" s="113"/>
      <c r="N579" s="113"/>
      <c r="O579" s="113"/>
      <c r="P579" s="113"/>
      <c r="Q579" s="113"/>
      <c r="R579" s="113"/>
      <c r="S579" s="113"/>
      <c r="T579" s="113"/>
      <c r="U579" s="113"/>
      <c r="V579" s="113"/>
      <c r="W579" s="113"/>
      <c r="X579" s="113"/>
      <c r="Y579" s="113"/>
      <c r="Z579" s="113"/>
    </row>
    <row r="580" spans="1:26" ht="12.75" customHeight="1" x14ac:dyDescent="0.3">
      <c r="A580" s="113"/>
      <c r="B580" s="113"/>
      <c r="C580" s="113"/>
      <c r="D580" s="113"/>
      <c r="E580" s="113"/>
      <c r="F580" s="113"/>
      <c r="G580" s="113"/>
      <c r="H580" s="113"/>
      <c r="I580" s="113"/>
      <c r="J580" s="113"/>
      <c r="K580" s="113"/>
      <c r="L580" s="113"/>
      <c r="M580" s="113"/>
      <c r="N580" s="113"/>
      <c r="O580" s="113"/>
      <c r="P580" s="113"/>
      <c r="Q580" s="113"/>
      <c r="R580" s="113"/>
      <c r="S580" s="113"/>
      <c r="T580" s="113"/>
      <c r="U580" s="113"/>
      <c r="V580" s="113"/>
      <c r="W580" s="113"/>
      <c r="X580" s="113"/>
      <c r="Y580" s="113"/>
      <c r="Z580" s="113"/>
    </row>
    <row r="581" spans="1:26" ht="12.75" customHeight="1" x14ac:dyDescent="0.3">
      <c r="A581" s="113"/>
      <c r="B581" s="113"/>
      <c r="C581" s="113"/>
      <c r="D581" s="113"/>
      <c r="E581" s="113"/>
      <c r="F581" s="113"/>
      <c r="G581" s="113"/>
      <c r="H581" s="113"/>
      <c r="I581" s="113"/>
      <c r="J581" s="113"/>
      <c r="K581" s="113"/>
      <c r="L581" s="113"/>
      <c r="M581" s="113"/>
      <c r="N581" s="113"/>
      <c r="O581" s="113"/>
      <c r="P581" s="113"/>
      <c r="Q581" s="113"/>
      <c r="R581" s="113"/>
      <c r="S581" s="113"/>
      <c r="T581" s="113"/>
      <c r="U581" s="113"/>
      <c r="V581" s="113"/>
      <c r="W581" s="113"/>
      <c r="X581" s="113"/>
      <c r="Y581" s="113"/>
      <c r="Z581" s="113"/>
    </row>
    <row r="582" spans="1:26" ht="12.75" customHeight="1" x14ac:dyDescent="0.3">
      <c r="A582" s="113"/>
      <c r="B582" s="113"/>
      <c r="C582" s="113"/>
      <c r="D582" s="113"/>
      <c r="E582" s="113"/>
      <c r="F582" s="113"/>
      <c r="G582" s="113"/>
      <c r="H582" s="113"/>
      <c r="I582" s="113"/>
      <c r="J582" s="113"/>
      <c r="K582" s="113"/>
      <c r="L582" s="113"/>
      <c r="M582" s="113"/>
      <c r="N582" s="113"/>
      <c r="O582" s="113"/>
      <c r="P582" s="113"/>
      <c r="Q582" s="113"/>
      <c r="R582" s="113"/>
      <c r="S582" s="113"/>
      <c r="T582" s="113"/>
      <c r="U582" s="113"/>
      <c r="V582" s="113"/>
      <c r="W582" s="113"/>
      <c r="X582" s="113"/>
      <c r="Y582" s="113"/>
      <c r="Z582" s="113"/>
    </row>
    <row r="583" spans="1:26" ht="12.75" customHeight="1" x14ac:dyDescent="0.3">
      <c r="A583" s="113"/>
      <c r="B583" s="113"/>
      <c r="C583" s="113"/>
      <c r="D583" s="113"/>
      <c r="E583" s="113"/>
      <c r="F583" s="113"/>
      <c r="G583" s="113"/>
      <c r="H583" s="113"/>
      <c r="I583" s="113"/>
      <c r="J583" s="113"/>
      <c r="K583" s="113"/>
      <c r="L583" s="113"/>
      <c r="M583" s="113"/>
      <c r="N583" s="113"/>
      <c r="O583" s="113"/>
      <c r="P583" s="113"/>
      <c r="Q583" s="113"/>
      <c r="R583" s="113"/>
      <c r="S583" s="113"/>
      <c r="T583" s="113"/>
      <c r="U583" s="113"/>
      <c r="V583" s="113"/>
      <c r="W583" s="113"/>
      <c r="X583" s="113"/>
      <c r="Y583" s="113"/>
      <c r="Z583" s="113"/>
    </row>
    <row r="584" spans="1:26" ht="12.75" customHeight="1" x14ac:dyDescent="0.3">
      <c r="A584" s="113"/>
      <c r="B584" s="113"/>
      <c r="C584" s="113"/>
      <c r="D584" s="113"/>
      <c r="E584" s="113"/>
      <c r="F584" s="113"/>
      <c r="G584" s="113"/>
      <c r="H584" s="113"/>
      <c r="I584" s="113"/>
      <c r="J584" s="113"/>
      <c r="K584" s="113"/>
      <c r="L584" s="113"/>
      <c r="M584" s="113"/>
      <c r="N584" s="113"/>
      <c r="O584" s="113"/>
      <c r="P584" s="113"/>
      <c r="Q584" s="113"/>
      <c r="R584" s="113"/>
      <c r="S584" s="113"/>
      <c r="T584" s="113"/>
      <c r="U584" s="113"/>
      <c r="V584" s="113"/>
      <c r="W584" s="113"/>
      <c r="X584" s="113"/>
      <c r="Y584" s="113"/>
      <c r="Z584" s="113"/>
    </row>
    <row r="585" spans="1:26" ht="12.75" customHeight="1" x14ac:dyDescent="0.3">
      <c r="A585" s="113"/>
      <c r="B585" s="113"/>
      <c r="C585" s="113"/>
      <c r="D585" s="113"/>
      <c r="E585" s="113"/>
      <c r="F585" s="113"/>
      <c r="G585" s="113"/>
      <c r="H585" s="113"/>
      <c r="I585" s="113"/>
      <c r="J585" s="113"/>
      <c r="K585" s="113"/>
      <c r="L585" s="113"/>
      <c r="M585" s="113"/>
      <c r="N585" s="113"/>
      <c r="O585" s="113"/>
      <c r="P585" s="113"/>
      <c r="Q585" s="113"/>
      <c r="R585" s="113"/>
      <c r="S585" s="113"/>
      <c r="T585" s="113"/>
      <c r="U585" s="113"/>
      <c r="V585" s="113"/>
      <c r="W585" s="113"/>
      <c r="X585" s="113"/>
      <c r="Y585" s="113"/>
      <c r="Z585" s="113"/>
    </row>
    <row r="586" spans="1:26" ht="12.75" customHeight="1" x14ac:dyDescent="0.3">
      <c r="A586" s="113"/>
      <c r="B586" s="113"/>
      <c r="C586" s="113"/>
      <c r="D586" s="113"/>
      <c r="E586" s="113"/>
      <c r="F586" s="113"/>
      <c r="G586" s="113"/>
      <c r="H586" s="113"/>
      <c r="I586" s="113"/>
      <c r="J586" s="113"/>
      <c r="K586" s="113"/>
      <c r="L586" s="113"/>
      <c r="M586" s="113"/>
      <c r="N586" s="113"/>
      <c r="O586" s="113"/>
      <c r="P586" s="113"/>
      <c r="Q586" s="113"/>
      <c r="R586" s="113"/>
      <c r="S586" s="113"/>
      <c r="T586" s="113"/>
      <c r="U586" s="113"/>
      <c r="V586" s="113"/>
      <c r="W586" s="113"/>
      <c r="X586" s="113"/>
      <c r="Y586" s="113"/>
      <c r="Z586" s="113"/>
    </row>
    <row r="587" spans="1:26" ht="12.75" customHeight="1" x14ac:dyDescent="0.3">
      <c r="A587" s="113"/>
      <c r="B587" s="113"/>
      <c r="C587" s="113"/>
      <c r="D587" s="113"/>
      <c r="E587" s="113"/>
      <c r="F587" s="113"/>
      <c r="G587" s="113"/>
      <c r="H587" s="113"/>
      <c r="I587" s="113"/>
      <c r="J587" s="113"/>
      <c r="K587" s="113"/>
      <c r="L587" s="113"/>
      <c r="M587" s="113"/>
      <c r="N587" s="113"/>
      <c r="O587" s="113"/>
      <c r="P587" s="113"/>
      <c r="Q587" s="113"/>
      <c r="R587" s="113"/>
      <c r="S587" s="113"/>
      <c r="T587" s="113"/>
      <c r="U587" s="113"/>
      <c r="V587" s="113"/>
      <c r="W587" s="113"/>
      <c r="X587" s="113"/>
      <c r="Y587" s="113"/>
      <c r="Z587" s="113"/>
    </row>
    <row r="588" spans="1:26" ht="12.75" customHeight="1" x14ac:dyDescent="0.3">
      <c r="A588" s="113"/>
      <c r="B588" s="113"/>
      <c r="C588" s="113"/>
      <c r="D588" s="113"/>
      <c r="E588" s="113"/>
      <c r="F588" s="113"/>
      <c r="G588" s="113"/>
      <c r="H588" s="113"/>
      <c r="I588" s="113"/>
      <c r="J588" s="113"/>
      <c r="K588" s="113"/>
      <c r="L588" s="113"/>
      <c r="M588" s="113"/>
      <c r="N588" s="113"/>
      <c r="O588" s="113"/>
      <c r="P588" s="113"/>
      <c r="Q588" s="113"/>
      <c r="R588" s="113"/>
      <c r="S588" s="113"/>
      <c r="T588" s="113"/>
      <c r="U588" s="113"/>
      <c r="V588" s="113"/>
      <c r="W588" s="113"/>
      <c r="X588" s="113"/>
      <c r="Y588" s="113"/>
      <c r="Z588" s="113"/>
    </row>
    <row r="589" spans="1:26" ht="12.75" customHeight="1" x14ac:dyDescent="0.3">
      <c r="A589" s="113"/>
      <c r="B589" s="113"/>
      <c r="C589" s="113"/>
      <c r="D589" s="113"/>
      <c r="E589" s="113"/>
      <c r="F589" s="113"/>
      <c r="G589" s="113"/>
      <c r="H589" s="113"/>
      <c r="I589" s="113"/>
      <c r="J589" s="113"/>
      <c r="K589" s="113"/>
      <c r="L589" s="113"/>
      <c r="M589" s="113"/>
      <c r="N589" s="113"/>
      <c r="O589" s="113"/>
      <c r="P589" s="113"/>
      <c r="Q589" s="113"/>
      <c r="R589" s="113"/>
      <c r="S589" s="113"/>
      <c r="T589" s="113"/>
      <c r="U589" s="113"/>
      <c r="V589" s="113"/>
      <c r="W589" s="113"/>
      <c r="X589" s="113"/>
      <c r="Y589" s="113"/>
      <c r="Z589" s="113"/>
    </row>
    <row r="590" spans="1:26" ht="12.75" customHeight="1" x14ac:dyDescent="0.3">
      <c r="A590" s="113"/>
      <c r="B590" s="113"/>
      <c r="C590" s="113"/>
      <c r="D590" s="113"/>
      <c r="E590" s="113"/>
      <c r="F590" s="113"/>
      <c r="G590" s="113"/>
      <c r="H590" s="113"/>
      <c r="I590" s="113"/>
      <c r="J590" s="113"/>
      <c r="K590" s="113"/>
      <c r="L590" s="113"/>
      <c r="M590" s="113"/>
      <c r="N590" s="113"/>
      <c r="O590" s="113"/>
      <c r="P590" s="113"/>
      <c r="Q590" s="113"/>
      <c r="R590" s="113"/>
      <c r="S590" s="113"/>
      <c r="T590" s="113"/>
      <c r="U590" s="113"/>
      <c r="V590" s="113"/>
      <c r="W590" s="113"/>
      <c r="X590" s="113"/>
      <c r="Y590" s="113"/>
      <c r="Z590" s="113"/>
    </row>
    <row r="591" spans="1:26" ht="12.75" customHeight="1" x14ac:dyDescent="0.3">
      <c r="A591" s="113"/>
      <c r="B591" s="113"/>
      <c r="C591" s="113"/>
      <c r="D591" s="113"/>
      <c r="E591" s="113"/>
      <c r="F591" s="113"/>
      <c r="G591" s="113"/>
      <c r="H591" s="113"/>
      <c r="I591" s="113"/>
      <c r="J591" s="113"/>
      <c r="K591" s="113"/>
      <c r="L591" s="113"/>
      <c r="M591" s="113"/>
      <c r="N591" s="113"/>
      <c r="O591" s="113"/>
      <c r="P591" s="113"/>
      <c r="Q591" s="113"/>
      <c r="R591" s="113"/>
      <c r="S591" s="113"/>
      <c r="T591" s="113"/>
      <c r="U591" s="113"/>
      <c r="V591" s="113"/>
      <c r="W591" s="113"/>
      <c r="X591" s="113"/>
      <c r="Y591" s="113"/>
      <c r="Z591" s="113"/>
    </row>
    <row r="592" spans="1:26" ht="12.75" customHeight="1" x14ac:dyDescent="0.3">
      <c r="A592" s="113"/>
      <c r="B592" s="113"/>
      <c r="C592" s="113"/>
      <c r="D592" s="113"/>
      <c r="E592" s="113"/>
      <c r="F592" s="113"/>
      <c r="G592" s="113"/>
      <c r="H592" s="113"/>
      <c r="I592" s="113"/>
      <c r="J592" s="113"/>
      <c r="K592" s="113"/>
      <c r="L592" s="113"/>
      <c r="M592" s="113"/>
      <c r="N592" s="113"/>
      <c r="O592" s="113"/>
      <c r="P592" s="113"/>
      <c r="Q592" s="113"/>
      <c r="R592" s="113"/>
      <c r="S592" s="113"/>
      <c r="T592" s="113"/>
      <c r="U592" s="113"/>
      <c r="V592" s="113"/>
      <c r="W592" s="113"/>
      <c r="X592" s="113"/>
      <c r="Y592" s="113"/>
      <c r="Z592" s="113"/>
    </row>
    <row r="593" spans="1:26" ht="12.75" customHeight="1" x14ac:dyDescent="0.3">
      <c r="A593" s="113"/>
      <c r="B593" s="113"/>
      <c r="C593" s="113"/>
      <c r="D593" s="113"/>
      <c r="E593" s="113"/>
      <c r="F593" s="113"/>
      <c r="G593" s="113"/>
      <c r="H593" s="113"/>
      <c r="I593" s="113"/>
      <c r="J593" s="113"/>
      <c r="K593" s="113"/>
      <c r="L593" s="113"/>
      <c r="M593" s="113"/>
      <c r="N593" s="113"/>
      <c r="O593" s="113"/>
      <c r="P593" s="113"/>
      <c r="Q593" s="113"/>
      <c r="R593" s="113"/>
      <c r="S593" s="113"/>
      <c r="T593" s="113"/>
      <c r="U593" s="113"/>
      <c r="V593" s="113"/>
      <c r="W593" s="113"/>
      <c r="X593" s="113"/>
      <c r="Y593" s="113"/>
      <c r="Z593" s="113"/>
    </row>
    <row r="594" spans="1:26" ht="12.75" customHeight="1" x14ac:dyDescent="0.3">
      <c r="A594" s="113"/>
      <c r="B594" s="113"/>
      <c r="C594" s="113"/>
      <c r="D594" s="113"/>
      <c r="E594" s="113"/>
      <c r="F594" s="113"/>
      <c r="G594" s="113"/>
      <c r="H594" s="113"/>
      <c r="I594" s="113"/>
      <c r="J594" s="113"/>
      <c r="K594" s="113"/>
      <c r="L594" s="113"/>
      <c r="M594" s="113"/>
      <c r="N594" s="113"/>
      <c r="O594" s="113"/>
      <c r="P594" s="113"/>
      <c r="Q594" s="113"/>
      <c r="R594" s="113"/>
      <c r="S594" s="113"/>
      <c r="T594" s="113"/>
      <c r="U594" s="113"/>
      <c r="V594" s="113"/>
      <c r="W594" s="113"/>
      <c r="X594" s="113"/>
      <c r="Y594" s="113"/>
      <c r="Z594" s="113"/>
    </row>
    <row r="595" spans="1:26" ht="12.75" customHeight="1" x14ac:dyDescent="0.3">
      <c r="A595" s="113"/>
      <c r="B595" s="113"/>
      <c r="C595" s="113"/>
      <c r="D595" s="113"/>
      <c r="E595" s="113"/>
      <c r="F595" s="113"/>
      <c r="G595" s="113"/>
      <c r="H595" s="113"/>
      <c r="I595" s="113"/>
      <c r="J595" s="113"/>
      <c r="K595" s="113"/>
      <c r="L595" s="113"/>
      <c r="M595" s="113"/>
      <c r="N595" s="113"/>
      <c r="O595" s="113"/>
      <c r="P595" s="113"/>
      <c r="Q595" s="113"/>
      <c r="R595" s="113"/>
      <c r="S595" s="113"/>
      <c r="T595" s="113"/>
      <c r="U595" s="113"/>
      <c r="V595" s="113"/>
      <c r="W595" s="113"/>
      <c r="X595" s="113"/>
      <c r="Y595" s="113"/>
      <c r="Z595" s="113"/>
    </row>
    <row r="596" spans="1:26" ht="12.75" customHeight="1" x14ac:dyDescent="0.3">
      <c r="A596" s="113"/>
      <c r="B596" s="113"/>
      <c r="C596" s="113"/>
      <c r="D596" s="113"/>
      <c r="E596" s="113"/>
      <c r="F596" s="113"/>
      <c r="G596" s="113"/>
      <c r="H596" s="113"/>
      <c r="I596" s="113"/>
      <c r="J596" s="113"/>
      <c r="K596" s="113"/>
      <c r="L596" s="113"/>
      <c r="M596" s="113"/>
      <c r="N596" s="113"/>
      <c r="O596" s="113"/>
      <c r="P596" s="113"/>
      <c r="Q596" s="113"/>
      <c r="R596" s="113"/>
      <c r="S596" s="113"/>
      <c r="T596" s="113"/>
      <c r="U596" s="113"/>
      <c r="V596" s="113"/>
      <c r="W596" s="113"/>
      <c r="X596" s="113"/>
      <c r="Y596" s="113"/>
      <c r="Z596" s="113"/>
    </row>
    <row r="597" spans="1:26" ht="12.75" customHeight="1" x14ac:dyDescent="0.3">
      <c r="A597" s="113"/>
      <c r="B597" s="113"/>
      <c r="C597" s="113"/>
      <c r="D597" s="113"/>
      <c r="E597" s="113"/>
      <c r="F597" s="113"/>
      <c r="G597" s="113"/>
      <c r="H597" s="113"/>
      <c r="I597" s="113"/>
      <c r="J597" s="113"/>
      <c r="K597" s="113"/>
      <c r="L597" s="113"/>
      <c r="M597" s="113"/>
      <c r="N597" s="113"/>
      <c r="O597" s="113"/>
      <c r="P597" s="113"/>
      <c r="Q597" s="113"/>
      <c r="R597" s="113"/>
      <c r="S597" s="113"/>
      <c r="T597" s="113"/>
      <c r="U597" s="113"/>
      <c r="V597" s="113"/>
      <c r="W597" s="113"/>
      <c r="X597" s="113"/>
      <c r="Y597" s="113"/>
      <c r="Z597" s="113"/>
    </row>
    <row r="598" spans="1:26" ht="12.75" customHeight="1" x14ac:dyDescent="0.3">
      <c r="A598" s="113"/>
      <c r="B598" s="113"/>
      <c r="C598" s="113"/>
      <c r="D598" s="113"/>
      <c r="E598" s="113"/>
      <c r="F598" s="113"/>
      <c r="G598" s="113"/>
      <c r="H598" s="113"/>
      <c r="I598" s="113"/>
      <c r="J598" s="113"/>
      <c r="K598" s="113"/>
      <c r="L598" s="113"/>
      <c r="M598" s="113"/>
      <c r="N598" s="113"/>
      <c r="O598" s="113"/>
      <c r="P598" s="113"/>
      <c r="Q598" s="113"/>
      <c r="R598" s="113"/>
      <c r="S598" s="113"/>
      <c r="T598" s="113"/>
      <c r="U598" s="113"/>
      <c r="V598" s="113"/>
      <c r="W598" s="113"/>
      <c r="X598" s="113"/>
      <c r="Y598" s="113"/>
      <c r="Z598" s="113"/>
    </row>
    <row r="599" spans="1:26" ht="12.75" customHeight="1" x14ac:dyDescent="0.3">
      <c r="A599" s="113"/>
      <c r="B599" s="113"/>
      <c r="C599" s="113"/>
      <c r="D599" s="113"/>
      <c r="E599" s="113"/>
      <c r="F599" s="113"/>
      <c r="G599" s="113"/>
      <c r="H599" s="113"/>
      <c r="I599" s="113"/>
      <c r="J599" s="113"/>
      <c r="K599" s="113"/>
      <c r="L599" s="113"/>
      <c r="M599" s="113"/>
      <c r="N599" s="113"/>
      <c r="O599" s="113"/>
      <c r="P599" s="113"/>
      <c r="Q599" s="113"/>
      <c r="R599" s="113"/>
      <c r="S599" s="113"/>
      <c r="T599" s="113"/>
      <c r="U599" s="113"/>
      <c r="V599" s="113"/>
      <c r="W599" s="113"/>
      <c r="X599" s="113"/>
      <c r="Y599" s="113"/>
      <c r="Z599" s="113"/>
    </row>
    <row r="600" spans="1:26" ht="12.75" customHeight="1" x14ac:dyDescent="0.3">
      <c r="A600" s="113"/>
      <c r="B600" s="113"/>
      <c r="C600" s="113"/>
      <c r="D600" s="113"/>
      <c r="E600" s="113"/>
      <c r="F600" s="113"/>
      <c r="G600" s="113"/>
      <c r="H600" s="113"/>
      <c r="I600" s="113"/>
      <c r="J600" s="113"/>
      <c r="K600" s="113"/>
      <c r="L600" s="113"/>
      <c r="M600" s="113"/>
      <c r="N600" s="113"/>
      <c r="O600" s="113"/>
      <c r="P600" s="113"/>
      <c r="Q600" s="113"/>
      <c r="R600" s="113"/>
      <c r="S600" s="113"/>
      <c r="T600" s="113"/>
      <c r="U600" s="113"/>
      <c r="V600" s="113"/>
      <c r="W600" s="113"/>
      <c r="X600" s="113"/>
      <c r="Y600" s="113"/>
      <c r="Z600" s="113"/>
    </row>
    <row r="601" spans="1:26" ht="12.75" customHeight="1" x14ac:dyDescent="0.3">
      <c r="A601" s="113"/>
      <c r="B601" s="113"/>
      <c r="C601" s="113"/>
      <c r="D601" s="113"/>
      <c r="E601" s="113"/>
      <c r="F601" s="113"/>
      <c r="G601" s="113"/>
      <c r="H601" s="113"/>
      <c r="I601" s="113"/>
      <c r="J601" s="113"/>
      <c r="K601" s="113"/>
      <c r="L601" s="113"/>
      <c r="M601" s="113"/>
      <c r="N601" s="113"/>
      <c r="O601" s="113"/>
      <c r="P601" s="113"/>
      <c r="Q601" s="113"/>
      <c r="R601" s="113"/>
      <c r="S601" s="113"/>
      <c r="T601" s="113"/>
      <c r="U601" s="113"/>
      <c r="V601" s="113"/>
      <c r="W601" s="113"/>
      <c r="X601" s="113"/>
      <c r="Y601" s="113"/>
      <c r="Z601" s="113"/>
    </row>
    <row r="602" spans="1:26" ht="12.75" customHeight="1" x14ac:dyDescent="0.3">
      <c r="A602" s="113"/>
      <c r="B602" s="113"/>
      <c r="C602" s="113"/>
      <c r="D602" s="113"/>
      <c r="E602" s="113"/>
      <c r="F602" s="113"/>
      <c r="G602" s="113"/>
      <c r="H602" s="113"/>
      <c r="I602" s="113"/>
      <c r="J602" s="113"/>
      <c r="K602" s="113"/>
      <c r="L602" s="113"/>
      <c r="M602" s="113"/>
      <c r="N602" s="113"/>
      <c r="O602" s="113"/>
      <c r="P602" s="113"/>
      <c r="Q602" s="113"/>
      <c r="R602" s="113"/>
      <c r="S602" s="113"/>
      <c r="T602" s="113"/>
      <c r="U602" s="113"/>
      <c r="V602" s="113"/>
      <c r="W602" s="113"/>
      <c r="X602" s="113"/>
      <c r="Y602" s="113"/>
      <c r="Z602" s="113"/>
    </row>
    <row r="603" spans="1:26" ht="12.75" customHeight="1" x14ac:dyDescent="0.3">
      <c r="A603" s="113"/>
      <c r="B603" s="113"/>
      <c r="C603" s="113"/>
      <c r="D603" s="113"/>
      <c r="E603" s="113"/>
      <c r="F603" s="113"/>
      <c r="G603" s="113"/>
      <c r="H603" s="113"/>
      <c r="I603" s="113"/>
      <c r="J603" s="113"/>
      <c r="K603" s="113"/>
      <c r="L603" s="113"/>
      <c r="M603" s="113"/>
      <c r="N603" s="113"/>
      <c r="O603" s="113"/>
      <c r="P603" s="113"/>
      <c r="Q603" s="113"/>
      <c r="R603" s="113"/>
      <c r="S603" s="113"/>
      <c r="T603" s="113"/>
      <c r="U603" s="113"/>
      <c r="V603" s="113"/>
      <c r="W603" s="113"/>
      <c r="X603" s="113"/>
      <c r="Y603" s="113"/>
      <c r="Z603" s="113"/>
    </row>
    <row r="604" spans="1:26" ht="12.75" customHeight="1" x14ac:dyDescent="0.3">
      <c r="A604" s="113"/>
      <c r="B604" s="113"/>
      <c r="C604" s="113"/>
      <c r="D604" s="113"/>
      <c r="E604" s="113"/>
      <c r="F604" s="113"/>
      <c r="G604" s="113"/>
      <c r="H604" s="113"/>
      <c r="I604" s="113"/>
      <c r="J604" s="113"/>
      <c r="K604" s="113"/>
      <c r="L604" s="113"/>
      <c r="M604" s="113"/>
      <c r="N604" s="113"/>
      <c r="O604" s="113"/>
      <c r="P604" s="113"/>
      <c r="Q604" s="113"/>
      <c r="R604" s="113"/>
      <c r="S604" s="113"/>
      <c r="T604" s="113"/>
      <c r="U604" s="113"/>
      <c r="V604" s="113"/>
      <c r="W604" s="113"/>
      <c r="X604" s="113"/>
      <c r="Y604" s="113"/>
      <c r="Z604" s="113"/>
    </row>
    <row r="605" spans="1:26" ht="12.75" customHeight="1" x14ac:dyDescent="0.3">
      <c r="A605" s="113"/>
      <c r="B605" s="113"/>
      <c r="C605" s="113"/>
      <c r="D605" s="113"/>
      <c r="E605" s="113"/>
      <c r="F605" s="113"/>
      <c r="G605" s="113"/>
      <c r="H605" s="113"/>
      <c r="I605" s="113"/>
      <c r="J605" s="113"/>
      <c r="K605" s="113"/>
      <c r="L605" s="113"/>
      <c r="M605" s="113"/>
      <c r="N605" s="113"/>
      <c r="O605" s="113"/>
      <c r="P605" s="113"/>
      <c r="Q605" s="113"/>
      <c r="R605" s="113"/>
      <c r="S605" s="113"/>
      <c r="T605" s="113"/>
      <c r="U605" s="113"/>
      <c r="V605" s="113"/>
      <c r="W605" s="113"/>
      <c r="X605" s="113"/>
      <c r="Y605" s="113"/>
      <c r="Z605" s="113"/>
    </row>
    <row r="606" spans="1:26" ht="12.75" customHeight="1" x14ac:dyDescent="0.3">
      <c r="A606" s="113"/>
      <c r="B606" s="113"/>
      <c r="C606" s="113"/>
      <c r="D606" s="113"/>
      <c r="E606" s="113"/>
      <c r="F606" s="113"/>
      <c r="G606" s="113"/>
      <c r="H606" s="113"/>
      <c r="I606" s="113"/>
      <c r="J606" s="113"/>
      <c r="K606" s="113"/>
      <c r="L606" s="113"/>
      <c r="M606" s="113"/>
      <c r="N606" s="113"/>
      <c r="O606" s="113"/>
      <c r="P606" s="113"/>
      <c r="Q606" s="113"/>
      <c r="R606" s="113"/>
      <c r="S606" s="113"/>
      <c r="T606" s="113"/>
      <c r="U606" s="113"/>
      <c r="V606" s="113"/>
      <c r="W606" s="113"/>
      <c r="X606" s="113"/>
      <c r="Y606" s="113"/>
      <c r="Z606" s="113"/>
    </row>
    <row r="607" spans="1:26" ht="12.75" customHeight="1" x14ac:dyDescent="0.3">
      <c r="A607" s="113"/>
      <c r="B607" s="113"/>
      <c r="C607" s="113"/>
      <c r="D607" s="113"/>
      <c r="E607" s="113"/>
      <c r="F607" s="113"/>
      <c r="G607" s="113"/>
      <c r="H607" s="113"/>
      <c r="I607" s="113"/>
      <c r="J607" s="113"/>
      <c r="K607" s="113"/>
      <c r="L607" s="113"/>
      <c r="M607" s="113"/>
      <c r="N607" s="113"/>
      <c r="O607" s="113"/>
      <c r="P607" s="113"/>
      <c r="Q607" s="113"/>
      <c r="R607" s="113"/>
      <c r="S607" s="113"/>
      <c r="T607" s="113"/>
      <c r="U607" s="113"/>
      <c r="V607" s="113"/>
      <c r="W607" s="113"/>
      <c r="X607" s="113"/>
      <c r="Y607" s="113"/>
      <c r="Z607" s="113"/>
    </row>
    <row r="608" spans="1:26" ht="12.75" customHeight="1" x14ac:dyDescent="0.3">
      <c r="A608" s="113"/>
      <c r="B608" s="113"/>
      <c r="C608" s="113"/>
      <c r="D608" s="113"/>
      <c r="E608" s="113"/>
      <c r="F608" s="113"/>
      <c r="G608" s="113"/>
      <c r="H608" s="113"/>
      <c r="I608" s="113"/>
      <c r="J608" s="113"/>
      <c r="K608" s="113"/>
      <c r="L608" s="113"/>
      <c r="M608" s="113"/>
      <c r="N608" s="113"/>
      <c r="O608" s="113"/>
      <c r="P608" s="113"/>
      <c r="Q608" s="113"/>
      <c r="R608" s="113"/>
      <c r="S608" s="113"/>
      <c r="T608" s="113"/>
      <c r="U608" s="113"/>
      <c r="V608" s="113"/>
      <c r="W608" s="113"/>
      <c r="X608" s="113"/>
      <c r="Y608" s="113"/>
      <c r="Z608" s="113"/>
    </row>
    <row r="609" spans="1:26" ht="12.75" customHeight="1" x14ac:dyDescent="0.3">
      <c r="A609" s="113"/>
      <c r="B609" s="113"/>
      <c r="C609" s="113"/>
      <c r="D609" s="113"/>
      <c r="E609" s="113"/>
      <c r="F609" s="113"/>
      <c r="G609" s="113"/>
      <c r="H609" s="113"/>
      <c r="I609" s="113"/>
      <c r="J609" s="113"/>
      <c r="K609" s="113"/>
      <c r="L609" s="113"/>
      <c r="M609" s="113"/>
      <c r="N609" s="113"/>
      <c r="O609" s="113"/>
      <c r="P609" s="113"/>
      <c r="Q609" s="113"/>
      <c r="R609" s="113"/>
      <c r="S609" s="113"/>
      <c r="T609" s="113"/>
      <c r="U609" s="113"/>
      <c r="V609" s="113"/>
      <c r="W609" s="113"/>
      <c r="X609" s="113"/>
      <c r="Y609" s="113"/>
      <c r="Z609" s="113"/>
    </row>
    <row r="610" spans="1:26" ht="12.75" customHeight="1" x14ac:dyDescent="0.3">
      <c r="A610" s="113"/>
      <c r="B610" s="113"/>
      <c r="C610" s="113"/>
      <c r="D610" s="113"/>
      <c r="E610" s="113"/>
      <c r="F610" s="113"/>
      <c r="G610" s="113"/>
      <c r="H610" s="113"/>
      <c r="I610" s="113"/>
      <c r="J610" s="113"/>
      <c r="K610" s="113"/>
      <c r="L610" s="113"/>
      <c r="M610" s="113"/>
      <c r="N610" s="113"/>
      <c r="O610" s="113"/>
      <c r="P610" s="113"/>
      <c r="Q610" s="113"/>
      <c r="R610" s="113"/>
      <c r="S610" s="113"/>
      <c r="T610" s="113"/>
      <c r="U610" s="113"/>
      <c r="V610" s="113"/>
      <c r="W610" s="113"/>
      <c r="X610" s="113"/>
      <c r="Y610" s="113"/>
      <c r="Z610" s="113"/>
    </row>
    <row r="611" spans="1:26" ht="12.75" customHeight="1" x14ac:dyDescent="0.3">
      <c r="A611" s="113"/>
      <c r="B611" s="113"/>
      <c r="C611" s="113"/>
      <c r="D611" s="113"/>
      <c r="E611" s="113"/>
      <c r="F611" s="113"/>
      <c r="G611" s="113"/>
      <c r="H611" s="113"/>
      <c r="I611" s="113"/>
      <c r="J611" s="113"/>
      <c r="K611" s="113"/>
      <c r="L611" s="113"/>
      <c r="M611" s="113"/>
      <c r="N611" s="113"/>
      <c r="O611" s="113"/>
      <c r="P611" s="113"/>
      <c r="Q611" s="113"/>
      <c r="R611" s="113"/>
      <c r="S611" s="113"/>
      <c r="T611" s="113"/>
      <c r="U611" s="113"/>
      <c r="V611" s="113"/>
      <c r="W611" s="113"/>
      <c r="X611" s="113"/>
      <c r="Y611" s="113"/>
      <c r="Z611" s="113"/>
    </row>
    <row r="612" spans="1:26" ht="12.75" customHeight="1" x14ac:dyDescent="0.3">
      <c r="A612" s="113"/>
      <c r="B612" s="113"/>
      <c r="C612" s="113"/>
      <c r="D612" s="113"/>
      <c r="E612" s="113"/>
      <c r="F612" s="113"/>
      <c r="G612" s="113"/>
      <c r="H612" s="113"/>
      <c r="I612" s="113"/>
      <c r="J612" s="113"/>
      <c r="K612" s="113"/>
      <c r="L612" s="113"/>
      <c r="M612" s="113"/>
      <c r="N612" s="113"/>
      <c r="O612" s="113"/>
      <c r="P612" s="113"/>
      <c r="Q612" s="113"/>
      <c r="R612" s="113"/>
      <c r="S612" s="113"/>
      <c r="T612" s="113"/>
      <c r="U612" s="113"/>
      <c r="V612" s="113"/>
      <c r="W612" s="113"/>
      <c r="X612" s="113"/>
      <c r="Y612" s="113"/>
      <c r="Z612" s="113"/>
    </row>
    <row r="613" spans="1:26" ht="12.75" customHeight="1" x14ac:dyDescent="0.3">
      <c r="A613" s="113"/>
      <c r="B613" s="113"/>
      <c r="C613" s="113"/>
      <c r="D613" s="113"/>
      <c r="E613" s="113"/>
      <c r="F613" s="113"/>
      <c r="G613" s="113"/>
      <c r="H613" s="113"/>
      <c r="I613" s="113"/>
      <c r="J613" s="113"/>
      <c r="K613" s="113"/>
      <c r="L613" s="113"/>
      <c r="M613" s="113"/>
      <c r="N613" s="113"/>
      <c r="O613" s="113"/>
      <c r="P613" s="113"/>
      <c r="Q613" s="113"/>
      <c r="R613" s="113"/>
      <c r="S613" s="113"/>
      <c r="T613" s="113"/>
      <c r="U613" s="113"/>
      <c r="V613" s="113"/>
      <c r="W613" s="113"/>
      <c r="X613" s="113"/>
      <c r="Y613" s="113"/>
      <c r="Z613" s="113"/>
    </row>
    <row r="614" spans="1:26" ht="12.75" customHeight="1" x14ac:dyDescent="0.3">
      <c r="A614" s="113"/>
      <c r="B614" s="113"/>
      <c r="C614" s="113"/>
      <c r="D614" s="113"/>
      <c r="E614" s="113"/>
      <c r="F614" s="113"/>
      <c r="G614" s="113"/>
      <c r="H614" s="113"/>
      <c r="I614" s="113"/>
      <c r="J614" s="113"/>
      <c r="K614" s="113"/>
      <c r="L614" s="113"/>
      <c r="M614" s="113"/>
      <c r="N614" s="113"/>
      <c r="O614" s="113"/>
      <c r="P614" s="113"/>
      <c r="Q614" s="113"/>
      <c r="R614" s="113"/>
      <c r="S614" s="113"/>
      <c r="T614" s="113"/>
      <c r="U614" s="113"/>
      <c r="V614" s="113"/>
      <c r="W614" s="113"/>
      <c r="X614" s="113"/>
      <c r="Y614" s="113"/>
      <c r="Z614" s="113"/>
    </row>
    <row r="615" spans="1:26" ht="12.75" customHeight="1" x14ac:dyDescent="0.3">
      <c r="A615" s="113"/>
      <c r="B615" s="113"/>
      <c r="C615" s="113"/>
      <c r="D615" s="113"/>
      <c r="E615" s="113"/>
      <c r="F615" s="113"/>
      <c r="G615" s="113"/>
      <c r="H615" s="113"/>
      <c r="I615" s="113"/>
      <c r="J615" s="113"/>
      <c r="K615" s="113"/>
      <c r="L615" s="113"/>
      <c r="M615" s="113"/>
      <c r="N615" s="113"/>
      <c r="O615" s="113"/>
      <c r="P615" s="113"/>
      <c r="Q615" s="113"/>
      <c r="R615" s="113"/>
      <c r="S615" s="113"/>
      <c r="T615" s="113"/>
      <c r="U615" s="113"/>
      <c r="V615" s="113"/>
      <c r="W615" s="113"/>
      <c r="X615" s="113"/>
      <c r="Y615" s="113"/>
      <c r="Z615" s="113"/>
    </row>
    <row r="616" spans="1:26" ht="12.75" customHeight="1" x14ac:dyDescent="0.3">
      <c r="A616" s="113"/>
      <c r="B616" s="113"/>
      <c r="C616" s="113"/>
      <c r="D616" s="113"/>
      <c r="E616" s="113"/>
      <c r="F616" s="113"/>
      <c r="G616" s="113"/>
      <c r="H616" s="113"/>
      <c r="I616" s="113"/>
      <c r="J616" s="113"/>
      <c r="K616" s="113"/>
      <c r="L616" s="113"/>
      <c r="M616" s="113"/>
      <c r="N616" s="113"/>
      <c r="O616" s="113"/>
      <c r="P616" s="113"/>
      <c r="Q616" s="113"/>
      <c r="R616" s="113"/>
      <c r="S616" s="113"/>
      <c r="T616" s="113"/>
      <c r="U616" s="113"/>
      <c r="V616" s="113"/>
      <c r="W616" s="113"/>
      <c r="X616" s="113"/>
      <c r="Y616" s="113"/>
      <c r="Z616" s="113"/>
    </row>
    <row r="617" spans="1:26" ht="12.75" customHeight="1" x14ac:dyDescent="0.3">
      <c r="A617" s="113"/>
      <c r="B617" s="113"/>
      <c r="C617" s="113"/>
      <c r="D617" s="113"/>
      <c r="E617" s="113"/>
      <c r="F617" s="113"/>
      <c r="G617" s="113"/>
      <c r="H617" s="113"/>
      <c r="I617" s="113"/>
      <c r="J617" s="113"/>
      <c r="K617" s="113"/>
      <c r="L617" s="113"/>
      <c r="M617" s="113"/>
      <c r="N617" s="113"/>
      <c r="O617" s="113"/>
      <c r="P617" s="113"/>
      <c r="Q617" s="113"/>
      <c r="R617" s="113"/>
      <c r="S617" s="113"/>
      <c r="T617" s="113"/>
      <c r="U617" s="113"/>
      <c r="V617" s="113"/>
      <c r="W617" s="113"/>
      <c r="X617" s="113"/>
      <c r="Y617" s="113"/>
      <c r="Z617" s="113"/>
    </row>
    <row r="618" spans="1:26" ht="12.75" customHeight="1" x14ac:dyDescent="0.3">
      <c r="A618" s="113"/>
      <c r="B618" s="113"/>
      <c r="C618" s="113"/>
      <c r="D618" s="113"/>
      <c r="E618" s="113"/>
      <c r="F618" s="113"/>
      <c r="G618" s="113"/>
      <c r="H618" s="113"/>
      <c r="I618" s="113"/>
      <c r="J618" s="113"/>
      <c r="K618" s="113"/>
      <c r="L618" s="113"/>
      <c r="M618" s="113"/>
      <c r="N618" s="113"/>
      <c r="O618" s="113"/>
      <c r="P618" s="113"/>
      <c r="Q618" s="113"/>
      <c r="R618" s="113"/>
      <c r="S618" s="113"/>
      <c r="T618" s="113"/>
      <c r="U618" s="113"/>
      <c r="V618" s="113"/>
      <c r="W618" s="113"/>
      <c r="X618" s="113"/>
      <c r="Y618" s="113"/>
      <c r="Z618" s="113"/>
    </row>
    <row r="619" spans="1:26" ht="12.75" customHeight="1" x14ac:dyDescent="0.3">
      <c r="A619" s="113"/>
      <c r="B619" s="113"/>
      <c r="C619" s="113"/>
      <c r="D619" s="113"/>
      <c r="E619" s="113"/>
      <c r="F619" s="113"/>
      <c r="G619" s="113"/>
      <c r="H619" s="113"/>
      <c r="I619" s="113"/>
      <c r="J619" s="113"/>
      <c r="K619" s="113"/>
      <c r="L619" s="113"/>
      <c r="M619" s="113"/>
      <c r="N619" s="113"/>
      <c r="O619" s="113"/>
      <c r="P619" s="113"/>
      <c r="Q619" s="113"/>
      <c r="R619" s="113"/>
      <c r="S619" s="113"/>
      <c r="T619" s="113"/>
      <c r="U619" s="113"/>
      <c r="V619" s="113"/>
      <c r="W619" s="113"/>
      <c r="X619" s="113"/>
      <c r="Y619" s="113"/>
      <c r="Z619" s="113"/>
    </row>
    <row r="620" spans="1:26" ht="12.75" customHeight="1" x14ac:dyDescent="0.3">
      <c r="A620" s="113"/>
      <c r="B620" s="113"/>
      <c r="C620" s="113"/>
      <c r="D620" s="113"/>
      <c r="E620" s="113"/>
      <c r="F620" s="113"/>
      <c r="G620" s="113"/>
      <c r="H620" s="113"/>
      <c r="I620" s="113"/>
      <c r="J620" s="113"/>
      <c r="K620" s="113"/>
      <c r="L620" s="113"/>
      <c r="M620" s="113"/>
      <c r="N620" s="113"/>
      <c r="O620" s="113"/>
      <c r="P620" s="113"/>
      <c r="Q620" s="113"/>
      <c r="R620" s="113"/>
      <c r="S620" s="113"/>
      <c r="T620" s="113"/>
      <c r="U620" s="113"/>
      <c r="V620" s="113"/>
      <c r="W620" s="113"/>
      <c r="X620" s="113"/>
      <c r="Y620" s="113"/>
      <c r="Z620" s="113"/>
    </row>
    <row r="621" spans="1:26" ht="12.75" customHeight="1" x14ac:dyDescent="0.3">
      <c r="A621" s="113"/>
      <c r="B621" s="113"/>
      <c r="C621" s="113"/>
      <c r="D621" s="113"/>
      <c r="E621" s="113"/>
      <c r="F621" s="113"/>
      <c r="G621" s="113"/>
      <c r="H621" s="113"/>
      <c r="I621" s="113"/>
      <c r="J621" s="113"/>
      <c r="K621" s="113"/>
      <c r="L621" s="113"/>
      <c r="M621" s="113"/>
      <c r="N621" s="113"/>
      <c r="O621" s="113"/>
      <c r="P621" s="113"/>
      <c r="Q621" s="113"/>
      <c r="R621" s="113"/>
      <c r="S621" s="113"/>
      <c r="T621" s="113"/>
      <c r="U621" s="113"/>
      <c r="V621" s="113"/>
      <c r="W621" s="113"/>
      <c r="X621" s="113"/>
      <c r="Y621" s="113"/>
      <c r="Z621" s="113"/>
    </row>
    <row r="622" spans="1:26" ht="12.75" customHeight="1" x14ac:dyDescent="0.3">
      <c r="A622" s="113"/>
      <c r="B622" s="113"/>
      <c r="C622" s="113"/>
      <c r="D622" s="113"/>
      <c r="E622" s="113"/>
      <c r="F622" s="113"/>
      <c r="G622" s="113"/>
      <c r="H622" s="113"/>
      <c r="I622" s="113"/>
      <c r="J622" s="113"/>
      <c r="K622" s="113"/>
      <c r="L622" s="113"/>
      <c r="M622" s="113"/>
      <c r="N622" s="113"/>
      <c r="O622" s="113"/>
      <c r="P622" s="113"/>
      <c r="Q622" s="113"/>
      <c r="R622" s="113"/>
      <c r="S622" s="113"/>
      <c r="T622" s="113"/>
      <c r="U622" s="113"/>
      <c r="V622" s="113"/>
      <c r="W622" s="113"/>
      <c r="X622" s="113"/>
      <c r="Y622" s="113"/>
      <c r="Z622" s="113"/>
    </row>
    <row r="623" spans="1:26" ht="12.75" customHeight="1" x14ac:dyDescent="0.3">
      <c r="A623" s="113"/>
      <c r="B623" s="113"/>
      <c r="C623" s="113"/>
      <c r="D623" s="113"/>
      <c r="E623" s="113"/>
      <c r="F623" s="113"/>
      <c r="G623" s="113"/>
      <c r="H623" s="113"/>
      <c r="I623" s="113"/>
      <c r="J623" s="113"/>
      <c r="K623" s="113"/>
      <c r="L623" s="113"/>
      <c r="M623" s="113"/>
      <c r="N623" s="113"/>
      <c r="O623" s="113"/>
      <c r="P623" s="113"/>
      <c r="Q623" s="113"/>
      <c r="R623" s="113"/>
      <c r="S623" s="113"/>
      <c r="T623" s="113"/>
      <c r="U623" s="113"/>
      <c r="V623" s="113"/>
      <c r="W623" s="113"/>
      <c r="X623" s="113"/>
      <c r="Y623" s="113"/>
      <c r="Z623" s="113"/>
    </row>
    <row r="624" spans="1:26" ht="12.75" customHeight="1" x14ac:dyDescent="0.3">
      <c r="A624" s="113"/>
      <c r="B624" s="113"/>
      <c r="C624" s="113"/>
      <c r="D624" s="113"/>
      <c r="E624" s="113"/>
      <c r="F624" s="113"/>
      <c r="G624" s="113"/>
      <c r="H624" s="113"/>
      <c r="I624" s="113"/>
      <c r="J624" s="113"/>
      <c r="K624" s="113"/>
      <c r="L624" s="113"/>
      <c r="M624" s="113"/>
      <c r="N624" s="113"/>
      <c r="O624" s="113"/>
      <c r="P624" s="113"/>
      <c r="Q624" s="113"/>
      <c r="R624" s="113"/>
      <c r="S624" s="113"/>
      <c r="T624" s="113"/>
      <c r="U624" s="113"/>
      <c r="V624" s="113"/>
      <c r="W624" s="113"/>
      <c r="X624" s="113"/>
      <c r="Y624" s="113"/>
      <c r="Z624" s="113"/>
    </row>
    <row r="625" spans="1:26" ht="12.75" customHeight="1" x14ac:dyDescent="0.3">
      <c r="A625" s="113"/>
      <c r="B625" s="113"/>
      <c r="C625" s="113"/>
      <c r="D625" s="113"/>
      <c r="E625" s="113"/>
      <c r="F625" s="113"/>
      <c r="G625" s="113"/>
      <c r="H625" s="113"/>
      <c r="I625" s="113"/>
      <c r="J625" s="113"/>
      <c r="K625" s="113"/>
      <c r="L625" s="113"/>
      <c r="M625" s="113"/>
      <c r="N625" s="113"/>
      <c r="O625" s="113"/>
      <c r="P625" s="113"/>
      <c r="Q625" s="113"/>
      <c r="R625" s="113"/>
      <c r="S625" s="113"/>
      <c r="T625" s="113"/>
      <c r="U625" s="113"/>
      <c r="V625" s="113"/>
      <c r="W625" s="113"/>
      <c r="X625" s="113"/>
      <c r="Y625" s="113"/>
      <c r="Z625" s="113"/>
    </row>
    <row r="626" spans="1:26" ht="12.75" customHeight="1" x14ac:dyDescent="0.3">
      <c r="A626" s="113"/>
      <c r="B626" s="113"/>
      <c r="C626" s="113"/>
      <c r="D626" s="113"/>
      <c r="E626" s="113"/>
      <c r="F626" s="113"/>
      <c r="G626" s="113"/>
      <c r="H626" s="113"/>
      <c r="I626" s="113"/>
      <c r="J626" s="113"/>
      <c r="K626" s="113"/>
      <c r="L626" s="113"/>
      <c r="M626" s="113"/>
      <c r="N626" s="113"/>
      <c r="O626" s="113"/>
      <c r="P626" s="113"/>
      <c r="Q626" s="113"/>
      <c r="R626" s="113"/>
      <c r="S626" s="113"/>
      <c r="T626" s="113"/>
      <c r="U626" s="113"/>
      <c r="V626" s="113"/>
      <c r="W626" s="113"/>
      <c r="X626" s="113"/>
      <c r="Y626" s="113"/>
      <c r="Z626" s="113"/>
    </row>
    <row r="627" spans="1:26" ht="12.75" customHeight="1" x14ac:dyDescent="0.3">
      <c r="A627" s="113"/>
      <c r="B627" s="113"/>
      <c r="C627" s="113"/>
      <c r="D627" s="113"/>
      <c r="E627" s="113"/>
      <c r="F627" s="113"/>
      <c r="G627" s="113"/>
      <c r="H627" s="113"/>
      <c r="I627" s="113"/>
      <c r="J627" s="113"/>
      <c r="K627" s="113"/>
      <c r="L627" s="113"/>
      <c r="M627" s="113"/>
      <c r="N627" s="113"/>
      <c r="O627" s="113"/>
      <c r="P627" s="113"/>
      <c r="Q627" s="113"/>
      <c r="R627" s="113"/>
      <c r="S627" s="113"/>
      <c r="T627" s="113"/>
      <c r="U627" s="113"/>
      <c r="V627" s="113"/>
      <c r="W627" s="113"/>
      <c r="X627" s="113"/>
      <c r="Y627" s="113"/>
      <c r="Z627" s="113"/>
    </row>
    <row r="628" spans="1:26" ht="12.75" customHeight="1" x14ac:dyDescent="0.3">
      <c r="A628" s="113"/>
      <c r="B628" s="113"/>
      <c r="C628" s="113"/>
      <c r="D628" s="113"/>
      <c r="E628" s="113"/>
      <c r="F628" s="113"/>
      <c r="G628" s="113"/>
      <c r="H628" s="113"/>
      <c r="I628" s="113"/>
      <c r="J628" s="113"/>
      <c r="K628" s="113"/>
      <c r="L628" s="113"/>
      <c r="M628" s="113"/>
      <c r="N628" s="113"/>
      <c r="O628" s="113"/>
      <c r="P628" s="113"/>
      <c r="Q628" s="113"/>
      <c r="R628" s="113"/>
      <c r="S628" s="113"/>
      <c r="T628" s="113"/>
      <c r="U628" s="113"/>
      <c r="V628" s="113"/>
      <c r="W628" s="113"/>
      <c r="X628" s="113"/>
      <c r="Y628" s="113"/>
      <c r="Z628" s="113"/>
    </row>
    <row r="629" spans="1:26" ht="12.75" customHeight="1" x14ac:dyDescent="0.3">
      <c r="A629" s="113"/>
      <c r="B629" s="113"/>
      <c r="C629" s="113"/>
      <c r="D629" s="113"/>
      <c r="E629" s="113"/>
      <c r="F629" s="113"/>
      <c r="G629" s="113"/>
      <c r="H629" s="113"/>
      <c r="I629" s="113"/>
      <c r="J629" s="113"/>
      <c r="K629" s="113"/>
      <c r="L629" s="113"/>
      <c r="M629" s="113"/>
      <c r="N629" s="113"/>
      <c r="O629" s="113"/>
      <c r="P629" s="113"/>
      <c r="Q629" s="113"/>
      <c r="R629" s="113"/>
      <c r="S629" s="113"/>
      <c r="T629" s="113"/>
      <c r="U629" s="113"/>
      <c r="V629" s="113"/>
      <c r="W629" s="113"/>
      <c r="X629" s="113"/>
      <c r="Y629" s="113"/>
      <c r="Z629" s="113"/>
    </row>
    <row r="630" spans="1:26" ht="12.75" customHeight="1" x14ac:dyDescent="0.3">
      <c r="A630" s="113"/>
      <c r="B630" s="113"/>
      <c r="C630" s="113"/>
      <c r="D630" s="113"/>
      <c r="E630" s="113"/>
      <c r="F630" s="113"/>
      <c r="G630" s="113"/>
      <c r="H630" s="113"/>
      <c r="I630" s="113"/>
      <c r="J630" s="113"/>
      <c r="K630" s="113"/>
      <c r="L630" s="113"/>
      <c r="M630" s="113"/>
      <c r="N630" s="113"/>
      <c r="O630" s="113"/>
      <c r="P630" s="113"/>
      <c r="Q630" s="113"/>
      <c r="R630" s="113"/>
      <c r="S630" s="113"/>
      <c r="T630" s="113"/>
      <c r="U630" s="113"/>
      <c r="V630" s="113"/>
      <c r="W630" s="113"/>
      <c r="X630" s="113"/>
      <c r="Y630" s="113"/>
      <c r="Z630" s="113"/>
    </row>
    <row r="631" spans="1:26" ht="12.75" customHeight="1" x14ac:dyDescent="0.3">
      <c r="A631" s="113"/>
      <c r="B631" s="113"/>
      <c r="C631" s="113"/>
      <c r="D631" s="113"/>
      <c r="E631" s="113"/>
      <c r="F631" s="113"/>
      <c r="G631" s="113"/>
      <c r="H631" s="113"/>
      <c r="I631" s="113"/>
      <c r="J631" s="113"/>
      <c r="K631" s="113"/>
      <c r="L631" s="113"/>
      <c r="M631" s="113"/>
      <c r="N631" s="113"/>
      <c r="O631" s="113"/>
      <c r="P631" s="113"/>
      <c r="Q631" s="113"/>
      <c r="R631" s="113"/>
      <c r="S631" s="113"/>
      <c r="T631" s="113"/>
      <c r="U631" s="113"/>
      <c r="V631" s="113"/>
      <c r="W631" s="113"/>
      <c r="X631" s="113"/>
      <c r="Y631" s="113"/>
      <c r="Z631" s="113"/>
    </row>
    <row r="632" spans="1:26" ht="12.75" customHeight="1" x14ac:dyDescent="0.3">
      <c r="A632" s="113"/>
      <c r="B632" s="113"/>
      <c r="C632" s="113"/>
      <c r="D632" s="113"/>
      <c r="E632" s="113"/>
      <c r="F632" s="113"/>
      <c r="G632" s="113"/>
      <c r="H632" s="113"/>
      <c r="I632" s="113"/>
      <c r="J632" s="113"/>
      <c r="K632" s="113"/>
      <c r="L632" s="113"/>
      <c r="M632" s="113"/>
      <c r="N632" s="113"/>
      <c r="O632" s="113"/>
      <c r="P632" s="113"/>
      <c r="Q632" s="113"/>
      <c r="R632" s="113"/>
      <c r="S632" s="113"/>
      <c r="T632" s="113"/>
      <c r="U632" s="113"/>
      <c r="V632" s="113"/>
      <c r="W632" s="113"/>
      <c r="X632" s="113"/>
      <c r="Y632" s="113"/>
      <c r="Z632" s="113"/>
    </row>
    <row r="633" spans="1:26" ht="12.75" customHeight="1" x14ac:dyDescent="0.3">
      <c r="A633" s="113"/>
      <c r="B633" s="113"/>
      <c r="C633" s="113"/>
      <c r="D633" s="113"/>
      <c r="E633" s="113"/>
      <c r="F633" s="113"/>
      <c r="G633" s="113"/>
      <c r="H633" s="113"/>
      <c r="I633" s="113"/>
      <c r="J633" s="113"/>
      <c r="K633" s="113"/>
      <c r="L633" s="113"/>
      <c r="M633" s="113"/>
      <c r="N633" s="113"/>
      <c r="O633" s="113"/>
      <c r="P633" s="113"/>
      <c r="Q633" s="113"/>
      <c r="R633" s="113"/>
      <c r="S633" s="113"/>
      <c r="T633" s="113"/>
      <c r="U633" s="113"/>
      <c r="V633" s="113"/>
      <c r="W633" s="113"/>
      <c r="X633" s="113"/>
      <c r="Y633" s="113"/>
      <c r="Z633" s="113"/>
    </row>
    <row r="634" spans="1:26" ht="12.75" customHeight="1" x14ac:dyDescent="0.3">
      <c r="A634" s="113"/>
      <c r="B634" s="113"/>
      <c r="C634" s="113"/>
      <c r="D634" s="113"/>
      <c r="E634" s="113"/>
      <c r="F634" s="113"/>
      <c r="G634" s="113"/>
      <c r="H634" s="113"/>
      <c r="I634" s="113"/>
      <c r="J634" s="113"/>
      <c r="K634" s="113"/>
      <c r="L634" s="113"/>
      <c r="M634" s="113"/>
      <c r="N634" s="113"/>
      <c r="O634" s="113"/>
      <c r="P634" s="113"/>
      <c r="Q634" s="113"/>
      <c r="R634" s="113"/>
      <c r="S634" s="113"/>
      <c r="T634" s="113"/>
      <c r="U634" s="113"/>
      <c r="V634" s="113"/>
      <c r="W634" s="113"/>
      <c r="X634" s="113"/>
      <c r="Y634" s="113"/>
      <c r="Z634" s="113"/>
    </row>
    <row r="635" spans="1:26" ht="12.75" customHeight="1" x14ac:dyDescent="0.3">
      <c r="A635" s="113"/>
      <c r="B635" s="113"/>
      <c r="C635" s="113"/>
      <c r="D635" s="113"/>
      <c r="E635" s="113"/>
      <c r="F635" s="113"/>
      <c r="G635" s="113"/>
      <c r="H635" s="113"/>
      <c r="I635" s="113"/>
      <c r="J635" s="113"/>
      <c r="K635" s="113"/>
      <c r="L635" s="113"/>
      <c r="M635" s="113"/>
      <c r="N635" s="113"/>
      <c r="O635" s="113"/>
      <c r="P635" s="113"/>
      <c r="Q635" s="113"/>
      <c r="R635" s="113"/>
      <c r="S635" s="113"/>
      <c r="T635" s="113"/>
      <c r="U635" s="113"/>
      <c r="V635" s="113"/>
      <c r="W635" s="113"/>
      <c r="X635" s="113"/>
      <c r="Y635" s="113"/>
      <c r="Z635" s="113"/>
    </row>
    <row r="636" spans="1:26" ht="12.75" customHeight="1" x14ac:dyDescent="0.3">
      <c r="A636" s="113"/>
      <c r="B636" s="113"/>
      <c r="C636" s="113"/>
      <c r="D636" s="113"/>
      <c r="E636" s="113"/>
      <c r="F636" s="113"/>
      <c r="G636" s="113"/>
      <c r="H636" s="113"/>
      <c r="I636" s="113"/>
      <c r="J636" s="113"/>
      <c r="K636" s="113"/>
      <c r="L636" s="113"/>
      <c r="M636" s="113"/>
      <c r="N636" s="113"/>
      <c r="O636" s="113"/>
      <c r="P636" s="113"/>
      <c r="Q636" s="113"/>
      <c r="R636" s="113"/>
      <c r="S636" s="113"/>
      <c r="T636" s="113"/>
      <c r="U636" s="113"/>
      <c r="V636" s="113"/>
      <c r="W636" s="113"/>
      <c r="X636" s="113"/>
      <c r="Y636" s="113"/>
      <c r="Z636" s="113"/>
    </row>
    <row r="637" spans="1:26" ht="12.75" customHeight="1" x14ac:dyDescent="0.3">
      <c r="A637" s="113"/>
      <c r="B637" s="113"/>
      <c r="C637" s="113"/>
      <c r="D637" s="113"/>
      <c r="E637" s="113"/>
      <c r="F637" s="113"/>
      <c r="G637" s="113"/>
      <c r="H637" s="113"/>
      <c r="I637" s="113"/>
      <c r="J637" s="113"/>
      <c r="K637" s="113"/>
      <c r="L637" s="113"/>
      <c r="M637" s="113"/>
      <c r="N637" s="113"/>
      <c r="O637" s="113"/>
      <c r="P637" s="113"/>
      <c r="Q637" s="113"/>
      <c r="R637" s="113"/>
      <c r="S637" s="113"/>
      <c r="T637" s="113"/>
      <c r="U637" s="113"/>
      <c r="V637" s="113"/>
      <c r="W637" s="113"/>
      <c r="X637" s="113"/>
      <c r="Y637" s="113"/>
      <c r="Z637" s="113"/>
    </row>
    <row r="638" spans="1:26" ht="12.75" customHeight="1" x14ac:dyDescent="0.3">
      <c r="A638" s="113"/>
      <c r="B638" s="113"/>
      <c r="C638" s="113"/>
      <c r="D638" s="113"/>
      <c r="E638" s="113"/>
      <c r="F638" s="113"/>
      <c r="G638" s="113"/>
      <c r="H638" s="113"/>
      <c r="I638" s="113"/>
      <c r="J638" s="113"/>
      <c r="K638" s="113"/>
      <c r="L638" s="113"/>
      <c r="M638" s="113"/>
      <c r="N638" s="113"/>
      <c r="O638" s="113"/>
      <c r="P638" s="113"/>
      <c r="Q638" s="113"/>
      <c r="R638" s="113"/>
      <c r="S638" s="113"/>
      <c r="T638" s="113"/>
      <c r="U638" s="113"/>
      <c r="V638" s="113"/>
      <c r="W638" s="113"/>
      <c r="X638" s="113"/>
      <c r="Y638" s="113"/>
      <c r="Z638" s="113"/>
    </row>
    <row r="639" spans="1:26" ht="12.75" customHeight="1" x14ac:dyDescent="0.3">
      <c r="A639" s="113"/>
      <c r="B639" s="113"/>
      <c r="C639" s="113"/>
      <c r="D639" s="113"/>
      <c r="E639" s="113"/>
      <c r="F639" s="113"/>
      <c r="G639" s="113"/>
      <c r="H639" s="113"/>
      <c r="I639" s="113"/>
      <c r="J639" s="113"/>
      <c r="K639" s="113"/>
      <c r="L639" s="113"/>
      <c r="M639" s="113"/>
      <c r="N639" s="113"/>
      <c r="O639" s="113"/>
      <c r="P639" s="113"/>
      <c r="Q639" s="113"/>
      <c r="R639" s="113"/>
      <c r="S639" s="113"/>
      <c r="T639" s="113"/>
      <c r="U639" s="113"/>
      <c r="V639" s="113"/>
      <c r="W639" s="113"/>
      <c r="X639" s="113"/>
      <c r="Y639" s="113"/>
      <c r="Z639" s="113"/>
    </row>
    <row r="640" spans="1:26" ht="12.75" customHeight="1" x14ac:dyDescent="0.3">
      <c r="A640" s="113"/>
      <c r="B640" s="113"/>
      <c r="C640" s="113"/>
      <c r="D640" s="113"/>
      <c r="E640" s="113"/>
      <c r="F640" s="113"/>
      <c r="G640" s="113"/>
      <c r="H640" s="113"/>
      <c r="I640" s="113"/>
      <c r="J640" s="113"/>
      <c r="K640" s="113"/>
      <c r="L640" s="113"/>
      <c r="M640" s="113"/>
      <c r="N640" s="113"/>
      <c r="O640" s="113"/>
      <c r="P640" s="113"/>
      <c r="Q640" s="113"/>
      <c r="R640" s="113"/>
      <c r="S640" s="113"/>
      <c r="T640" s="113"/>
      <c r="U640" s="113"/>
      <c r="V640" s="113"/>
      <c r="W640" s="113"/>
      <c r="X640" s="113"/>
      <c r="Y640" s="113"/>
      <c r="Z640" s="113"/>
    </row>
    <row r="641" spans="1:26" ht="12.75" customHeight="1" x14ac:dyDescent="0.3">
      <c r="A641" s="113"/>
      <c r="B641" s="113"/>
      <c r="C641" s="113"/>
      <c r="D641" s="113"/>
      <c r="E641" s="113"/>
      <c r="F641" s="113"/>
      <c r="G641" s="113"/>
      <c r="H641" s="113"/>
      <c r="I641" s="113"/>
      <c r="J641" s="113"/>
      <c r="K641" s="113"/>
      <c r="L641" s="113"/>
      <c r="M641" s="113"/>
      <c r="N641" s="113"/>
      <c r="O641" s="113"/>
      <c r="P641" s="113"/>
      <c r="Q641" s="113"/>
      <c r="R641" s="113"/>
      <c r="S641" s="113"/>
      <c r="T641" s="113"/>
      <c r="U641" s="113"/>
      <c r="V641" s="113"/>
      <c r="W641" s="113"/>
      <c r="X641" s="113"/>
      <c r="Y641" s="113"/>
      <c r="Z641" s="113"/>
    </row>
    <row r="642" spans="1:26" ht="12.75" customHeight="1" x14ac:dyDescent="0.3">
      <c r="A642" s="113"/>
      <c r="B642" s="113"/>
      <c r="C642" s="113"/>
      <c r="D642" s="113"/>
      <c r="E642" s="113"/>
      <c r="F642" s="113"/>
      <c r="G642" s="113"/>
      <c r="H642" s="113"/>
      <c r="I642" s="113"/>
      <c r="J642" s="113"/>
      <c r="K642" s="113"/>
      <c r="L642" s="113"/>
      <c r="M642" s="113"/>
      <c r="N642" s="113"/>
      <c r="O642" s="113"/>
      <c r="P642" s="113"/>
      <c r="Q642" s="113"/>
      <c r="R642" s="113"/>
      <c r="S642" s="113"/>
      <c r="T642" s="113"/>
      <c r="U642" s="113"/>
      <c r="V642" s="113"/>
      <c r="W642" s="113"/>
      <c r="X642" s="113"/>
      <c r="Y642" s="113"/>
      <c r="Z642" s="113"/>
    </row>
    <row r="643" spans="1:26" ht="12.75" customHeight="1" x14ac:dyDescent="0.3">
      <c r="A643" s="113"/>
      <c r="B643" s="113"/>
      <c r="C643" s="113"/>
      <c r="D643" s="113"/>
      <c r="E643" s="113"/>
      <c r="F643" s="113"/>
      <c r="G643" s="113"/>
      <c r="H643" s="113"/>
      <c r="I643" s="113"/>
      <c r="J643" s="113"/>
      <c r="K643" s="113"/>
      <c r="L643" s="113"/>
      <c r="M643" s="113"/>
      <c r="N643" s="113"/>
      <c r="O643" s="113"/>
      <c r="P643" s="113"/>
      <c r="Q643" s="113"/>
      <c r="R643" s="113"/>
      <c r="S643" s="113"/>
      <c r="T643" s="113"/>
      <c r="U643" s="113"/>
      <c r="V643" s="113"/>
      <c r="W643" s="113"/>
      <c r="X643" s="113"/>
      <c r="Y643" s="113"/>
      <c r="Z643" s="113"/>
    </row>
    <row r="644" spans="1:26" ht="12.75" customHeight="1" x14ac:dyDescent="0.3">
      <c r="A644" s="113"/>
      <c r="B644" s="113"/>
      <c r="C644" s="113"/>
      <c r="D644" s="113"/>
      <c r="E644" s="113"/>
      <c r="F644" s="113"/>
      <c r="G644" s="113"/>
      <c r="H644" s="113"/>
      <c r="I644" s="113"/>
      <c r="J644" s="113"/>
      <c r="K644" s="113"/>
      <c r="L644" s="113"/>
      <c r="M644" s="113"/>
      <c r="N644" s="113"/>
      <c r="O644" s="113"/>
      <c r="P644" s="113"/>
      <c r="Q644" s="113"/>
      <c r="R644" s="113"/>
      <c r="S644" s="113"/>
      <c r="T644" s="113"/>
      <c r="U644" s="113"/>
      <c r="V644" s="113"/>
      <c r="W644" s="113"/>
      <c r="X644" s="113"/>
      <c r="Y644" s="113"/>
      <c r="Z644" s="113"/>
    </row>
    <row r="645" spans="1:26" ht="12.75" customHeight="1" x14ac:dyDescent="0.3">
      <c r="A645" s="113"/>
      <c r="B645" s="113"/>
      <c r="C645" s="113"/>
      <c r="D645" s="113"/>
      <c r="E645" s="113"/>
      <c r="F645" s="113"/>
      <c r="G645" s="113"/>
      <c r="H645" s="113"/>
      <c r="I645" s="113"/>
      <c r="J645" s="113"/>
      <c r="K645" s="113"/>
      <c r="L645" s="113"/>
      <c r="M645" s="113"/>
      <c r="N645" s="113"/>
      <c r="O645" s="113"/>
      <c r="P645" s="113"/>
      <c r="Q645" s="113"/>
      <c r="R645" s="113"/>
      <c r="S645" s="113"/>
      <c r="T645" s="113"/>
      <c r="U645" s="113"/>
      <c r="V645" s="113"/>
      <c r="W645" s="113"/>
      <c r="X645" s="113"/>
      <c r="Y645" s="113"/>
      <c r="Z645" s="113"/>
    </row>
    <row r="646" spans="1:26" ht="12.75" customHeight="1" x14ac:dyDescent="0.3">
      <c r="A646" s="113"/>
      <c r="B646" s="113"/>
      <c r="C646" s="113"/>
      <c r="D646" s="113"/>
      <c r="E646" s="113"/>
      <c r="F646" s="113"/>
      <c r="G646" s="113"/>
      <c r="H646" s="113"/>
      <c r="I646" s="113"/>
      <c r="J646" s="113"/>
      <c r="K646" s="113"/>
      <c r="L646" s="113"/>
      <c r="M646" s="113"/>
      <c r="N646" s="113"/>
      <c r="O646" s="113"/>
      <c r="P646" s="113"/>
      <c r="Q646" s="113"/>
      <c r="R646" s="113"/>
      <c r="S646" s="113"/>
      <c r="T646" s="113"/>
      <c r="U646" s="113"/>
      <c r="V646" s="113"/>
      <c r="W646" s="113"/>
      <c r="X646" s="113"/>
      <c r="Y646" s="113"/>
      <c r="Z646" s="113"/>
    </row>
    <row r="647" spans="1:26" ht="12.75" customHeight="1" x14ac:dyDescent="0.3">
      <c r="A647" s="113"/>
      <c r="B647" s="113"/>
      <c r="C647" s="113"/>
      <c r="D647" s="113"/>
      <c r="E647" s="113"/>
      <c r="F647" s="113"/>
      <c r="G647" s="113"/>
      <c r="H647" s="113"/>
      <c r="I647" s="113"/>
      <c r="J647" s="113"/>
      <c r="K647" s="113"/>
      <c r="L647" s="113"/>
      <c r="M647" s="113"/>
      <c r="N647" s="113"/>
      <c r="O647" s="113"/>
      <c r="P647" s="113"/>
      <c r="Q647" s="113"/>
      <c r="R647" s="113"/>
      <c r="S647" s="113"/>
      <c r="T647" s="113"/>
      <c r="U647" s="113"/>
      <c r="V647" s="113"/>
      <c r="W647" s="113"/>
      <c r="X647" s="113"/>
      <c r="Y647" s="113"/>
      <c r="Z647" s="113"/>
    </row>
    <row r="648" spans="1:26" ht="12.75" customHeight="1" x14ac:dyDescent="0.3">
      <c r="A648" s="113"/>
      <c r="B648" s="113"/>
      <c r="C648" s="113"/>
      <c r="D648" s="113"/>
      <c r="E648" s="113"/>
      <c r="F648" s="113"/>
      <c r="G648" s="113"/>
      <c r="H648" s="113"/>
      <c r="I648" s="113"/>
      <c r="J648" s="113"/>
      <c r="K648" s="113"/>
      <c r="L648" s="113"/>
      <c r="M648" s="113"/>
      <c r="N648" s="113"/>
      <c r="O648" s="113"/>
      <c r="P648" s="113"/>
      <c r="Q648" s="113"/>
      <c r="R648" s="113"/>
      <c r="S648" s="113"/>
      <c r="T648" s="113"/>
      <c r="U648" s="113"/>
      <c r="V648" s="113"/>
      <c r="W648" s="113"/>
      <c r="X648" s="113"/>
      <c r="Y648" s="113"/>
      <c r="Z648" s="113"/>
    </row>
    <row r="649" spans="1:26" ht="12.75" customHeight="1" x14ac:dyDescent="0.3">
      <c r="A649" s="113"/>
      <c r="B649" s="113"/>
      <c r="C649" s="113"/>
      <c r="D649" s="113"/>
      <c r="E649" s="113"/>
      <c r="F649" s="113"/>
      <c r="G649" s="113"/>
      <c r="H649" s="113"/>
      <c r="I649" s="113"/>
      <c r="J649" s="113"/>
      <c r="K649" s="113"/>
      <c r="L649" s="113"/>
      <c r="M649" s="113"/>
      <c r="N649" s="113"/>
      <c r="O649" s="113"/>
      <c r="P649" s="113"/>
      <c r="Q649" s="113"/>
      <c r="R649" s="113"/>
      <c r="S649" s="113"/>
      <c r="T649" s="113"/>
      <c r="U649" s="113"/>
      <c r="V649" s="113"/>
      <c r="W649" s="113"/>
      <c r="X649" s="113"/>
      <c r="Y649" s="113"/>
      <c r="Z649" s="113"/>
    </row>
    <row r="650" spans="1:26" ht="12.75" customHeight="1" x14ac:dyDescent="0.3">
      <c r="A650" s="113"/>
      <c r="B650" s="113"/>
      <c r="C650" s="113"/>
      <c r="D650" s="113"/>
      <c r="E650" s="113"/>
      <c r="F650" s="113"/>
      <c r="G650" s="113"/>
      <c r="H650" s="113"/>
      <c r="I650" s="113"/>
      <c r="J650" s="113"/>
      <c r="K650" s="113"/>
      <c r="L650" s="113"/>
      <c r="M650" s="113"/>
      <c r="N650" s="113"/>
      <c r="O650" s="113"/>
      <c r="P650" s="113"/>
      <c r="Q650" s="113"/>
      <c r="R650" s="113"/>
      <c r="S650" s="113"/>
      <c r="T650" s="113"/>
      <c r="U650" s="113"/>
      <c r="V650" s="113"/>
      <c r="W650" s="113"/>
      <c r="X650" s="113"/>
      <c r="Y650" s="113"/>
      <c r="Z650" s="113"/>
    </row>
    <row r="651" spans="1:26" ht="12.75" customHeight="1" x14ac:dyDescent="0.3">
      <c r="A651" s="113"/>
      <c r="B651" s="113"/>
      <c r="C651" s="113"/>
      <c r="D651" s="113"/>
      <c r="E651" s="113"/>
      <c r="F651" s="113"/>
      <c r="G651" s="113"/>
      <c r="H651" s="113"/>
      <c r="I651" s="113"/>
      <c r="J651" s="113"/>
      <c r="K651" s="113"/>
      <c r="L651" s="113"/>
      <c r="M651" s="113"/>
      <c r="N651" s="113"/>
      <c r="O651" s="113"/>
      <c r="P651" s="113"/>
      <c r="Q651" s="113"/>
      <c r="R651" s="113"/>
      <c r="S651" s="113"/>
      <c r="T651" s="113"/>
      <c r="U651" s="113"/>
      <c r="V651" s="113"/>
      <c r="W651" s="113"/>
      <c r="X651" s="113"/>
      <c r="Y651" s="113"/>
      <c r="Z651" s="113"/>
    </row>
    <row r="652" spans="1:26" ht="12.75" customHeight="1" x14ac:dyDescent="0.3">
      <c r="A652" s="113"/>
      <c r="B652" s="113"/>
      <c r="C652" s="113"/>
      <c r="D652" s="113"/>
      <c r="E652" s="113"/>
      <c r="F652" s="113"/>
      <c r="G652" s="113"/>
      <c r="H652" s="113"/>
      <c r="I652" s="113"/>
      <c r="J652" s="113"/>
      <c r="K652" s="113"/>
      <c r="L652" s="113"/>
      <c r="M652" s="113"/>
      <c r="N652" s="113"/>
      <c r="O652" s="113"/>
      <c r="P652" s="113"/>
      <c r="Q652" s="113"/>
      <c r="R652" s="113"/>
      <c r="S652" s="113"/>
      <c r="T652" s="113"/>
      <c r="U652" s="113"/>
      <c r="V652" s="113"/>
      <c r="W652" s="113"/>
      <c r="X652" s="113"/>
      <c r="Y652" s="113"/>
      <c r="Z652" s="113"/>
    </row>
    <row r="653" spans="1:26" ht="12.75" customHeight="1" x14ac:dyDescent="0.3">
      <c r="A653" s="113"/>
      <c r="B653" s="113"/>
      <c r="C653" s="113"/>
      <c r="D653" s="113"/>
      <c r="E653" s="113"/>
      <c r="F653" s="113"/>
      <c r="G653" s="113"/>
      <c r="H653" s="113"/>
      <c r="I653" s="113"/>
      <c r="J653" s="113"/>
      <c r="K653" s="113"/>
      <c r="L653" s="113"/>
      <c r="M653" s="113"/>
      <c r="N653" s="113"/>
      <c r="O653" s="113"/>
      <c r="P653" s="113"/>
      <c r="Q653" s="113"/>
      <c r="R653" s="113"/>
      <c r="S653" s="113"/>
      <c r="T653" s="113"/>
      <c r="U653" s="113"/>
      <c r="V653" s="113"/>
      <c r="W653" s="113"/>
      <c r="X653" s="113"/>
      <c r="Y653" s="113"/>
      <c r="Z653" s="113"/>
    </row>
    <row r="654" spans="1:26" ht="12.75" customHeight="1" x14ac:dyDescent="0.3">
      <c r="A654" s="113"/>
      <c r="B654" s="113"/>
      <c r="C654" s="113"/>
      <c r="D654" s="113"/>
      <c r="E654" s="113"/>
      <c r="F654" s="113"/>
      <c r="G654" s="113"/>
      <c r="H654" s="113"/>
      <c r="I654" s="113"/>
      <c r="J654" s="113"/>
      <c r="K654" s="113"/>
      <c r="L654" s="113"/>
      <c r="M654" s="113"/>
      <c r="N654" s="113"/>
      <c r="O654" s="113"/>
      <c r="P654" s="113"/>
      <c r="Q654" s="113"/>
      <c r="R654" s="113"/>
      <c r="S654" s="113"/>
      <c r="T654" s="113"/>
      <c r="U654" s="113"/>
      <c r="V654" s="113"/>
      <c r="W654" s="113"/>
      <c r="X654" s="113"/>
      <c r="Y654" s="113"/>
      <c r="Z654" s="113"/>
    </row>
    <row r="655" spans="1:26" ht="12.75" customHeight="1" x14ac:dyDescent="0.3">
      <c r="A655" s="113"/>
      <c r="B655" s="113"/>
      <c r="C655" s="113"/>
      <c r="D655" s="113"/>
      <c r="E655" s="113"/>
      <c r="F655" s="113"/>
      <c r="G655" s="113"/>
      <c r="H655" s="113"/>
      <c r="I655" s="113"/>
      <c r="J655" s="113"/>
      <c r="K655" s="113"/>
      <c r="L655" s="113"/>
      <c r="M655" s="113"/>
      <c r="N655" s="113"/>
      <c r="O655" s="113"/>
      <c r="P655" s="113"/>
      <c r="Q655" s="113"/>
      <c r="R655" s="113"/>
      <c r="S655" s="113"/>
      <c r="T655" s="113"/>
      <c r="U655" s="113"/>
      <c r="V655" s="113"/>
      <c r="W655" s="113"/>
      <c r="X655" s="113"/>
      <c r="Y655" s="113"/>
      <c r="Z655" s="113"/>
    </row>
    <row r="656" spans="1:26" ht="12.75" customHeight="1" x14ac:dyDescent="0.3">
      <c r="A656" s="113"/>
      <c r="B656" s="113"/>
      <c r="C656" s="113"/>
      <c r="D656" s="113"/>
      <c r="E656" s="113"/>
      <c r="F656" s="113"/>
      <c r="G656" s="113"/>
      <c r="H656" s="113"/>
      <c r="I656" s="113"/>
      <c r="J656" s="113"/>
      <c r="K656" s="113"/>
      <c r="L656" s="113"/>
      <c r="M656" s="113"/>
      <c r="N656" s="113"/>
      <c r="O656" s="113"/>
      <c r="P656" s="113"/>
      <c r="Q656" s="113"/>
      <c r="R656" s="113"/>
      <c r="S656" s="113"/>
      <c r="T656" s="113"/>
      <c r="U656" s="113"/>
      <c r="V656" s="113"/>
      <c r="W656" s="113"/>
      <c r="X656" s="113"/>
      <c r="Y656" s="113"/>
      <c r="Z656" s="113"/>
    </row>
    <row r="657" spans="1:26" ht="12.75" customHeight="1" x14ac:dyDescent="0.3">
      <c r="A657" s="113"/>
      <c r="B657" s="113"/>
      <c r="C657" s="113"/>
      <c r="D657" s="113"/>
      <c r="E657" s="113"/>
      <c r="F657" s="113"/>
      <c r="G657" s="113"/>
      <c r="H657" s="113"/>
      <c r="I657" s="113"/>
      <c r="J657" s="113"/>
      <c r="K657" s="113"/>
      <c r="L657" s="113"/>
      <c r="M657" s="113"/>
      <c r="N657" s="113"/>
      <c r="O657" s="113"/>
      <c r="P657" s="113"/>
      <c r="Q657" s="113"/>
      <c r="R657" s="113"/>
      <c r="S657" s="113"/>
      <c r="T657" s="113"/>
      <c r="U657" s="113"/>
      <c r="V657" s="113"/>
      <c r="W657" s="113"/>
      <c r="X657" s="113"/>
      <c r="Y657" s="113"/>
      <c r="Z657" s="113"/>
    </row>
    <row r="658" spans="1:26" ht="12.75" customHeight="1" x14ac:dyDescent="0.3">
      <c r="A658" s="113"/>
      <c r="B658" s="113"/>
      <c r="C658" s="113"/>
      <c r="D658" s="113"/>
      <c r="E658" s="113"/>
      <c r="F658" s="113"/>
      <c r="G658" s="113"/>
      <c r="H658" s="113"/>
      <c r="I658" s="113"/>
      <c r="J658" s="113"/>
      <c r="K658" s="113"/>
      <c r="L658" s="113"/>
      <c r="M658" s="113"/>
      <c r="N658" s="113"/>
      <c r="O658" s="113"/>
      <c r="P658" s="113"/>
      <c r="Q658" s="113"/>
      <c r="R658" s="113"/>
      <c r="S658" s="113"/>
      <c r="T658" s="113"/>
      <c r="U658" s="113"/>
      <c r="V658" s="113"/>
      <c r="W658" s="113"/>
      <c r="X658" s="113"/>
      <c r="Y658" s="113"/>
      <c r="Z658" s="113"/>
    </row>
    <row r="659" spans="1:26" ht="12.75" customHeight="1" x14ac:dyDescent="0.3">
      <c r="A659" s="113"/>
      <c r="B659" s="113"/>
      <c r="C659" s="113"/>
      <c r="D659" s="113"/>
      <c r="E659" s="113"/>
      <c r="F659" s="113"/>
      <c r="G659" s="113"/>
      <c r="H659" s="113"/>
      <c r="I659" s="113"/>
      <c r="J659" s="113"/>
      <c r="K659" s="113"/>
      <c r="L659" s="113"/>
      <c r="M659" s="113"/>
      <c r="N659" s="113"/>
      <c r="O659" s="113"/>
      <c r="P659" s="113"/>
      <c r="Q659" s="113"/>
      <c r="R659" s="113"/>
      <c r="S659" s="113"/>
      <c r="T659" s="113"/>
      <c r="U659" s="113"/>
      <c r="V659" s="113"/>
      <c r="W659" s="113"/>
      <c r="X659" s="113"/>
      <c r="Y659" s="113"/>
      <c r="Z659" s="113"/>
    </row>
    <row r="660" spans="1:26" ht="12.75" customHeight="1" x14ac:dyDescent="0.3">
      <c r="A660" s="113"/>
      <c r="B660" s="113"/>
      <c r="C660" s="113"/>
      <c r="D660" s="113"/>
      <c r="E660" s="113"/>
      <c r="F660" s="113"/>
      <c r="G660" s="113"/>
      <c r="H660" s="113"/>
      <c r="I660" s="113"/>
      <c r="J660" s="113"/>
      <c r="K660" s="113"/>
      <c r="L660" s="113"/>
      <c r="M660" s="113"/>
      <c r="N660" s="113"/>
      <c r="O660" s="113"/>
      <c r="P660" s="113"/>
      <c r="Q660" s="113"/>
      <c r="R660" s="113"/>
      <c r="S660" s="113"/>
      <c r="T660" s="113"/>
      <c r="U660" s="113"/>
      <c r="V660" s="113"/>
      <c r="W660" s="113"/>
      <c r="X660" s="113"/>
      <c r="Y660" s="113"/>
      <c r="Z660" s="113"/>
    </row>
    <row r="661" spans="1:26" ht="12.75" customHeight="1" x14ac:dyDescent="0.3">
      <c r="A661" s="113"/>
      <c r="B661" s="113"/>
      <c r="C661" s="113"/>
      <c r="D661" s="113"/>
      <c r="E661" s="113"/>
      <c r="F661" s="113"/>
      <c r="G661" s="113"/>
      <c r="H661" s="113"/>
      <c r="I661" s="113"/>
      <c r="J661" s="113"/>
      <c r="K661" s="113"/>
      <c r="L661" s="113"/>
      <c r="M661" s="113"/>
      <c r="N661" s="113"/>
      <c r="O661" s="113"/>
      <c r="P661" s="113"/>
      <c r="Q661" s="113"/>
      <c r="R661" s="113"/>
      <c r="S661" s="113"/>
      <c r="T661" s="113"/>
      <c r="U661" s="113"/>
      <c r="V661" s="113"/>
      <c r="W661" s="113"/>
      <c r="X661" s="113"/>
      <c r="Y661" s="113"/>
      <c r="Z661" s="113"/>
    </row>
    <row r="662" spans="1:26" ht="12.75" customHeight="1" x14ac:dyDescent="0.3">
      <c r="A662" s="113"/>
      <c r="B662" s="113"/>
      <c r="C662" s="113"/>
      <c r="D662" s="113"/>
      <c r="E662" s="113"/>
      <c r="F662" s="113"/>
      <c r="G662" s="113"/>
      <c r="H662" s="113"/>
      <c r="I662" s="113"/>
      <c r="J662" s="113"/>
      <c r="K662" s="113"/>
      <c r="L662" s="113"/>
      <c r="M662" s="113"/>
      <c r="N662" s="113"/>
      <c r="O662" s="113"/>
      <c r="P662" s="113"/>
      <c r="Q662" s="113"/>
      <c r="R662" s="113"/>
      <c r="S662" s="113"/>
      <c r="T662" s="113"/>
      <c r="U662" s="113"/>
      <c r="V662" s="113"/>
      <c r="W662" s="113"/>
      <c r="X662" s="113"/>
      <c r="Y662" s="113"/>
      <c r="Z662" s="113"/>
    </row>
    <row r="663" spans="1:26" ht="12.75" customHeight="1" x14ac:dyDescent="0.3">
      <c r="A663" s="113"/>
      <c r="B663" s="113"/>
      <c r="C663" s="113"/>
      <c r="D663" s="113"/>
      <c r="E663" s="113"/>
      <c r="F663" s="113"/>
      <c r="G663" s="113"/>
      <c r="H663" s="113"/>
      <c r="I663" s="113"/>
      <c r="J663" s="113"/>
      <c r="K663" s="113"/>
      <c r="L663" s="113"/>
      <c r="M663" s="113"/>
      <c r="N663" s="113"/>
      <c r="O663" s="113"/>
      <c r="P663" s="113"/>
      <c r="Q663" s="113"/>
      <c r="R663" s="113"/>
      <c r="S663" s="113"/>
      <c r="T663" s="113"/>
      <c r="U663" s="113"/>
      <c r="V663" s="113"/>
      <c r="W663" s="113"/>
      <c r="X663" s="113"/>
      <c r="Y663" s="113"/>
      <c r="Z663" s="113"/>
    </row>
    <row r="664" spans="1:26" ht="12.75" customHeight="1" x14ac:dyDescent="0.3">
      <c r="A664" s="113"/>
      <c r="B664" s="113"/>
      <c r="C664" s="113"/>
      <c r="D664" s="113"/>
      <c r="E664" s="113"/>
      <c r="F664" s="113"/>
      <c r="G664" s="113"/>
      <c r="H664" s="113"/>
      <c r="I664" s="113"/>
      <c r="J664" s="113"/>
      <c r="K664" s="113"/>
      <c r="L664" s="113"/>
      <c r="M664" s="113"/>
      <c r="N664" s="113"/>
      <c r="O664" s="113"/>
      <c r="P664" s="113"/>
      <c r="Q664" s="113"/>
      <c r="R664" s="113"/>
      <c r="S664" s="113"/>
      <c r="T664" s="113"/>
      <c r="U664" s="113"/>
      <c r="V664" s="113"/>
      <c r="W664" s="113"/>
      <c r="X664" s="113"/>
      <c r="Y664" s="113"/>
      <c r="Z664" s="113"/>
    </row>
    <row r="665" spans="1:26" ht="12.75" customHeight="1" x14ac:dyDescent="0.3">
      <c r="A665" s="113"/>
      <c r="B665" s="113"/>
      <c r="C665" s="113"/>
      <c r="D665" s="113"/>
      <c r="E665" s="113"/>
      <c r="F665" s="113"/>
      <c r="G665" s="113"/>
      <c r="H665" s="113"/>
      <c r="I665" s="113"/>
      <c r="J665" s="113"/>
      <c r="K665" s="113"/>
      <c r="L665" s="113"/>
      <c r="M665" s="113"/>
      <c r="N665" s="113"/>
      <c r="O665" s="113"/>
      <c r="P665" s="113"/>
      <c r="Q665" s="113"/>
      <c r="R665" s="113"/>
      <c r="S665" s="113"/>
      <c r="T665" s="113"/>
      <c r="U665" s="113"/>
      <c r="V665" s="113"/>
      <c r="W665" s="113"/>
      <c r="X665" s="113"/>
      <c r="Y665" s="113"/>
      <c r="Z665" s="113"/>
    </row>
    <row r="666" spans="1:26" ht="12.75" customHeight="1" x14ac:dyDescent="0.3">
      <c r="A666" s="113"/>
      <c r="B666" s="113"/>
      <c r="C666" s="113"/>
      <c r="D666" s="113"/>
      <c r="E666" s="113"/>
      <c r="F666" s="113"/>
      <c r="G666" s="113"/>
      <c r="H666" s="113"/>
      <c r="I666" s="113"/>
      <c r="J666" s="113"/>
      <c r="K666" s="113"/>
      <c r="L666" s="113"/>
      <c r="M666" s="113"/>
      <c r="N666" s="113"/>
      <c r="O666" s="113"/>
      <c r="P666" s="113"/>
      <c r="Q666" s="113"/>
      <c r="R666" s="113"/>
      <c r="S666" s="113"/>
      <c r="T666" s="113"/>
      <c r="U666" s="113"/>
      <c r="V666" s="113"/>
      <c r="W666" s="113"/>
      <c r="X666" s="113"/>
      <c r="Y666" s="113"/>
      <c r="Z666" s="113"/>
    </row>
    <row r="667" spans="1:26" ht="12.75" customHeight="1" x14ac:dyDescent="0.3">
      <c r="A667" s="113"/>
      <c r="B667" s="113"/>
      <c r="C667" s="113"/>
      <c r="D667" s="113"/>
      <c r="E667" s="113"/>
      <c r="F667" s="113"/>
      <c r="G667" s="113"/>
      <c r="H667" s="113"/>
      <c r="I667" s="113"/>
      <c r="J667" s="113"/>
      <c r="K667" s="113"/>
      <c r="L667" s="113"/>
      <c r="M667" s="113"/>
      <c r="N667" s="113"/>
      <c r="O667" s="113"/>
      <c r="P667" s="113"/>
      <c r="Q667" s="113"/>
      <c r="R667" s="113"/>
      <c r="S667" s="113"/>
      <c r="T667" s="113"/>
      <c r="U667" s="113"/>
      <c r="V667" s="113"/>
      <c r="W667" s="113"/>
      <c r="X667" s="113"/>
      <c r="Y667" s="113"/>
      <c r="Z667" s="113"/>
    </row>
    <row r="668" spans="1:26" ht="12.75" customHeight="1" x14ac:dyDescent="0.3">
      <c r="A668" s="113"/>
      <c r="B668" s="113"/>
      <c r="C668" s="113"/>
      <c r="D668" s="113"/>
      <c r="E668" s="113"/>
      <c r="F668" s="113"/>
      <c r="G668" s="113"/>
      <c r="H668" s="113"/>
      <c r="I668" s="113"/>
      <c r="J668" s="113"/>
      <c r="K668" s="113"/>
      <c r="L668" s="113"/>
      <c r="M668" s="113"/>
      <c r="N668" s="113"/>
      <c r="O668" s="113"/>
      <c r="P668" s="113"/>
      <c r="Q668" s="113"/>
      <c r="R668" s="113"/>
      <c r="S668" s="113"/>
      <c r="T668" s="113"/>
      <c r="U668" s="113"/>
      <c r="V668" s="113"/>
      <c r="W668" s="113"/>
      <c r="X668" s="113"/>
      <c r="Y668" s="113"/>
      <c r="Z668" s="113"/>
    </row>
    <row r="669" spans="1:26" ht="12.75" customHeight="1" x14ac:dyDescent="0.3">
      <c r="A669" s="113"/>
      <c r="B669" s="113"/>
      <c r="C669" s="113"/>
      <c r="D669" s="113"/>
      <c r="E669" s="113"/>
      <c r="F669" s="113"/>
      <c r="G669" s="113"/>
      <c r="H669" s="113"/>
      <c r="I669" s="113"/>
      <c r="J669" s="113"/>
      <c r="K669" s="113"/>
      <c r="L669" s="113"/>
      <c r="M669" s="113"/>
      <c r="N669" s="113"/>
      <c r="O669" s="113"/>
      <c r="P669" s="113"/>
      <c r="Q669" s="113"/>
      <c r="R669" s="113"/>
      <c r="S669" s="113"/>
      <c r="T669" s="113"/>
      <c r="U669" s="113"/>
      <c r="V669" s="113"/>
      <c r="W669" s="113"/>
      <c r="X669" s="113"/>
      <c r="Y669" s="113"/>
      <c r="Z669" s="113"/>
    </row>
    <row r="670" spans="1:26" ht="12.75" customHeight="1" x14ac:dyDescent="0.3">
      <c r="A670" s="113"/>
      <c r="B670" s="113"/>
      <c r="C670" s="113"/>
      <c r="D670" s="113"/>
      <c r="E670" s="113"/>
      <c r="F670" s="113"/>
      <c r="G670" s="113"/>
      <c r="H670" s="113"/>
      <c r="I670" s="113"/>
      <c r="J670" s="113"/>
      <c r="K670" s="113"/>
      <c r="L670" s="113"/>
      <c r="M670" s="113"/>
      <c r="N670" s="113"/>
      <c r="O670" s="113"/>
      <c r="P670" s="113"/>
      <c r="Q670" s="113"/>
      <c r="R670" s="113"/>
      <c r="S670" s="113"/>
      <c r="T670" s="113"/>
      <c r="U670" s="113"/>
      <c r="V670" s="113"/>
      <c r="W670" s="113"/>
      <c r="X670" s="113"/>
      <c r="Y670" s="113"/>
      <c r="Z670" s="113"/>
    </row>
    <row r="671" spans="1:26" ht="12.75" customHeight="1" x14ac:dyDescent="0.3">
      <c r="A671" s="113"/>
      <c r="B671" s="113"/>
      <c r="C671" s="113"/>
      <c r="D671" s="113"/>
      <c r="E671" s="113"/>
      <c r="F671" s="113"/>
      <c r="G671" s="113"/>
      <c r="H671" s="113"/>
      <c r="I671" s="113"/>
      <c r="J671" s="113"/>
      <c r="K671" s="113"/>
      <c r="L671" s="113"/>
      <c r="M671" s="113"/>
      <c r="N671" s="113"/>
      <c r="O671" s="113"/>
      <c r="P671" s="113"/>
      <c r="Q671" s="113"/>
      <c r="R671" s="113"/>
      <c r="S671" s="113"/>
      <c r="T671" s="113"/>
      <c r="U671" s="113"/>
      <c r="V671" s="113"/>
      <c r="W671" s="113"/>
      <c r="X671" s="113"/>
      <c r="Y671" s="113"/>
      <c r="Z671" s="113"/>
    </row>
    <row r="672" spans="1:26" ht="12.75" customHeight="1" x14ac:dyDescent="0.3">
      <c r="A672" s="113"/>
      <c r="B672" s="113"/>
      <c r="C672" s="113"/>
      <c r="D672" s="113"/>
      <c r="E672" s="113"/>
      <c r="F672" s="113"/>
      <c r="G672" s="113"/>
      <c r="H672" s="113"/>
      <c r="I672" s="113"/>
      <c r="J672" s="113"/>
      <c r="K672" s="113"/>
      <c r="L672" s="113"/>
      <c r="M672" s="113"/>
      <c r="N672" s="113"/>
      <c r="O672" s="113"/>
      <c r="P672" s="113"/>
      <c r="Q672" s="113"/>
      <c r="R672" s="113"/>
      <c r="S672" s="113"/>
      <c r="T672" s="113"/>
      <c r="U672" s="113"/>
      <c r="V672" s="113"/>
      <c r="W672" s="113"/>
      <c r="X672" s="113"/>
      <c r="Y672" s="113"/>
      <c r="Z672" s="113"/>
    </row>
    <row r="673" spans="1:26" ht="12.75" customHeight="1" x14ac:dyDescent="0.3">
      <c r="A673" s="113"/>
      <c r="B673" s="113"/>
      <c r="C673" s="113"/>
      <c r="D673" s="113"/>
      <c r="E673" s="113"/>
      <c r="F673" s="113"/>
      <c r="G673" s="113"/>
      <c r="H673" s="113"/>
      <c r="I673" s="113"/>
      <c r="J673" s="113"/>
      <c r="K673" s="113"/>
      <c r="L673" s="113"/>
      <c r="M673" s="113"/>
      <c r="N673" s="113"/>
      <c r="O673" s="113"/>
      <c r="P673" s="113"/>
      <c r="Q673" s="113"/>
      <c r="R673" s="113"/>
      <c r="S673" s="113"/>
      <c r="T673" s="113"/>
      <c r="U673" s="113"/>
      <c r="V673" s="113"/>
      <c r="W673" s="113"/>
      <c r="X673" s="113"/>
      <c r="Y673" s="113"/>
      <c r="Z673" s="113"/>
    </row>
    <row r="674" spans="1:26" ht="12.75" customHeight="1" x14ac:dyDescent="0.3">
      <c r="A674" s="113"/>
      <c r="B674" s="113"/>
      <c r="C674" s="113"/>
      <c r="D674" s="113"/>
      <c r="E674" s="113"/>
      <c r="F674" s="113"/>
      <c r="G674" s="113"/>
      <c r="H674" s="113"/>
      <c r="I674" s="113"/>
      <c r="J674" s="113"/>
      <c r="K674" s="113"/>
      <c r="L674" s="113"/>
      <c r="M674" s="113"/>
      <c r="N674" s="113"/>
      <c r="O674" s="113"/>
      <c r="P674" s="113"/>
      <c r="Q674" s="113"/>
      <c r="R674" s="113"/>
      <c r="S674" s="113"/>
      <c r="T674" s="113"/>
      <c r="U674" s="113"/>
      <c r="V674" s="113"/>
      <c r="W674" s="113"/>
      <c r="X674" s="113"/>
      <c r="Y674" s="113"/>
      <c r="Z674" s="113"/>
    </row>
    <row r="675" spans="1:26" ht="12.75" customHeight="1" x14ac:dyDescent="0.3">
      <c r="A675" s="113"/>
      <c r="B675" s="113"/>
      <c r="C675" s="113"/>
      <c r="D675" s="113"/>
      <c r="E675" s="113"/>
      <c r="F675" s="113"/>
      <c r="G675" s="113"/>
      <c r="H675" s="113"/>
      <c r="I675" s="113"/>
      <c r="J675" s="113"/>
      <c r="K675" s="113"/>
      <c r="L675" s="113"/>
      <c r="M675" s="113"/>
      <c r="N675" s="113"/>
      <c r="O675" s="113"/>
      <c r="P675" s="113"/>
      <c r="Q675" s="113"/>
      <c r="R675" s="113"/>
      <c r="S675" s="113"/>
      <c r="T675" s="113"/>
      <c r="U675" s="113"/>
      <c r="V675" s="113"/>
      <c r="W675" s="113"/>
      <c r="X675" s="113"/>
      <c r="Y675" s="113"/>
      <c r="Z675" s="113"/>
    </row>
    <row r="676" spans="1:26" ht="12.75" customHeight="1" x14ac:dyDescent="0.3">
      <c r="A676" s="113"/>
      <c r="B676" s="113"/>
      <c r="C676" s="113"/>
      <c r="D676" s="113"/>
      <c r="E676" s="113"/>
      <c r="F676" s="113"/>
      <c r="G676" s="113"/>
      <c r="H676" s="113"/>
      <c r="I676" s="113"/>
      <c r="J676" s="113"/>
      <c r="K676" s="113"/>
      <c r="L676" s="113"/>
      <c r="M676" s="113"/>
      <c r="N676" s="113"/>
      <c r="O676" s="113"/>
      <c r="P676" s="113"/>
      <c r="Q676" s="113"/>
      <c r="R676" s="113"/>
      <c r="S676" s="113"/>
      <c r="T676" s="113"/>
      <c r="U676" s="113"/>
      <c r="V676" s="113"/>
      <c r="W676" s="113"/>
      <c r="X676" s="113"/>
      <c r="Y676" s="113"/>
      <c r="Z676" s="113"/>
    </row>
    <row r="677" spans="1:26" ht="12.75" customHeight="1" x14ac:dyDescent="0.3">
      <c r="A677" s="113"/>
      <c r="B677" s="113"/>
      <c r="C677" s="113"/>
      <c r="D677" s="113"/>
      <c r="E677" s="113"/>
      <c r="F677" s="113"/>
      <c r="G677" s="113"/>
      <c r="H677" s="113"/>
      <c r="I677" s="113"/>
      <c r="J677" s="113"/>
      <c r="K677" s="113"/>
      <c r="L677" s="113"/>
      <c r="M677" s="113"/>
      <c r="N677" s="113"/>
      <c r="O677" s="113"/>
      <c r="P677" s="113"/>
      <c r="Q677" s="113"/>
      <c r="R677" s="113"/>
      <c r="S677" s="113"/>
      <c r="T677" s="113"/>
      <c r="U677" s="113"/>
      <c r="V677" s="113"/>
      <c r="W677" s="113"/>
      <c r="X677" s="113"/>
      <c r="Y677" s="113"/>
      <c r="Z677" s="113"/>
    </row>
    <row r="678" spans="1:26" ht="12.75" customHeight="1" x14ac:dyDescent="0.3">
      <c r="A678" s="113"/>
      <c r="B678" s="113"/>
      <c r="C678" s="113"/>
      <c r="D678" s="113"/>
      <c r="E678" s="113"/>
      <c r="F678" s="113"/>
      <c r="G678" s="113"/>
      <c r="H678" s="113"/>
      <c r="I678" s="113"/>
      <c r="J678" s="113"/>
      <c r="K678" s="113"/>
      <c r="L678" s="113"/>
      <c r="M678" s="113"/>
      <c r="N678" s="113"/>
      <c r="O678" s="113"/>
      <c r="P678" s="113"/>
      <c r="Q678" s="113"/>
      <c r="R678" s="113"/>
      <c r="S678" s="113"/>
      <c r="T678" s="113"/>
      <c r="U678" s="113"/>
      <c r="V678" s="113"/>
      <c r="W678" s="113"/>
      <c r="X678" s="113"/>
      <c r="Y678" s="113"/>
      <c r="Z678" s="113"/>
    </row>
    <row r="679" spans="1:26" ht="12.75" customHeight="1" x14ac:dyDescent="0.3">
      <c r="A679" s="113"/>
      <c r="B679" s="113"/>
      <c r="C679" s="113"/>
      <c r="D679" s="113"/>
      <c r="E679" s="113"/>
      <c r="F679" s="113"/>
      <c r="G679" s="113"/>
      <c r="H679" s="113"/>
      <c r="I679" s="113"/>
      <c r="J679" s="113"/>
      <c r="K679" s="113"/>
      <c r="L679" s="113"/>
      <c r="M679" s="113"/>
      <c r="N679" s="113"/>
      <c r="O679" s="113"/>
      <c r="P679" s="113"/>
      <c r="Q679" s="113"/>
      <c r="R679" s="113"/>
      <c r="S679" s="113"/>
      <c r="T679" s="113"/>
      <c r="U679" s="113"/>
      <c r="V679" s="113"/>
      <c r="W679" s="113"/>
      <c r="X679" s="113"/>
      <c r="Y679" s="113"/>
      <c r="Z679" s="113"/>
    </row>
    <row r="680" spans="1:26" ht="12.75" customHeight="1" x14ac:dyDescent="0.3">
      <c r="A680" s="113"/>
      <c r="B680" s="113"/>
      <c r="C680" s="113"/>
      <c r="D680" s="113"/>
      <c r="E680" s="113"/>
      <c r="F680" s="113"/>
      <c r="G680" s="113"/>
      <c r="H680" s="113"/>
      <c r="I680" s="113"/>
      <c r="J680" s="113"/>
      <c r="K680" s="113"/>
      <c r="L680" s="113"/>
      <c r="M680" s="113"/>
      <c r="N680" s="113"/>
      <c r="O680" s="113"/>
      <c r="P680" s="113"/>
      <c r="Q680" s="113"/>
      <c r="R680" s="113"/>
      <c r="S680" s="113"/>
      <c r="T680" s="113"/>
      <c r="U680" s="113"/>
      <c r="V680" s="113"/>
      <c r="W680" s="113"/>
      <c r="X680" s="113"/>
      <c r="Y680" s="113"/>
      <c r="Z680" s="113"/>
    </row>
    <row r="681" spans="1:26" ht="12.75" customHeight="1" x14ac:dyDescent="0.3">
      <c r="A681" s="113"/>
      <c r="B681" s="113"/>
      <c r="C681" s="113"/>
      <c r="D681" s="113"/>
      <c r="E681" s="113"/>
      <c r="F681" s="113"/>
      <c r="G681" s="113"/>
      <c r="H681" s="113"/>
      <c r="I681" s="113"/>
      <c r="J681" s="113"/>
      <c r="K681" s="113"/>
      <c r="L681" s="113"/>
      <c r="M681" s="113"/>
      <c r="N681" s="113"/>
      <c r="O681" s="113"/>
      <c r="P681" s="113"/>
      <c r="Q681" s="113"/>
      <c r="R681" s="113"/>
      <c r="S681" s="113"/>
      <c r="T681" s="113"/>
      <c r="U681" s="113"/>
      <c r="V681" s="113"/>
      <c r="W681" s="113"/>
      <c r="X681" s="113"/>
      <c r="Y681" s="113"/>
      <c r="Z681" s="113"/>
    </row>
    <row r="682" spans="1:26" ht="12.75" customHeight="1" x14ac:dyDescent="0.3">
      <c r="A682" s="113"/>
      <c r="B682" s="113"/>
      <c r="C682" s="113"/>
      <c r="D682" s="113"/>
      <c r="E682" s="113"/>
      <c r="F682" s="113"/>
      <c r="G682" s="113"/>
      <c r="H682" s="113"/>
      <c r="I682" s="113"/>
      <c r="J682" s="113"/>
      <c r="K682" s="113"/>
      <c r="L682" s="113"/>
      <c r="M682" s="113"/>
      <c r="N682" s="113"/>
      <c r="O682" s="113"/>
      <c r="P682" s="113"/>
      <c r="Q682" s="113"/>
      <c r="R682" s="113"/>
      <c r="S682" s="113"/>
      <c r="T682" s="113"/>
      <c r="U682" s="113"/>
      <c r="V682" s="113"/>
      <c r="W682" s="113"/>
      <c r="X682" s="113"/>
      <c r="Y682" s="113"/>
      <c r="Z682" s="113"/>
    </row>
    <row r="683" spans="1:26" ht="12.75" customHeight="1" x14ac:dyDescent="0.3">
      <c r="A683" s="113"/>
      <c r="B683" s="113"/>
      <c r="C683" s="113"/>
      <c r="D683" s="113"/>
      <c r="E683" s="113"/>
      <c r="F683" s="113"/>
      <c r="G683" s="113"/>
      <c r="H683" s="113"/>
      <c r="I683" s="113"/>
      <c r="J683" s="113"/>
      <c r="K683" s="113"/>
      <c r="L683" s="113"/>
      <c r="M683" s="113"/>
      <c r="N683" s="113"/>
      <c r="O683" s="113"/>
      <c r="P683" s="113"/>
      <c r="Q683" s="113"/>
      <c r="R683" s="113"/>
      <c r="S683" s="113"/>
      <c r="T683" s="113"/>
      <c r="U683" s="113"/>
      <c r="V683" s="113"/>
      <c r="W683" s="113"/>
      <c r="X683" s="113"/>
      <c r="Y683" s="113"/>
      <c r="Z683" s="113"/>
    </row>
    <row r="684" spans="1:26" ht="12.75" customHeight="1" x14ac:dyDescent="0.3">
      <c r="A684" s="113"/>
      <c r="B684" s="113"/>
      <c r="C684" s="113"/>
      <c r="D684" s="113"/>
      <c r="E684" s="113"/>
      <c r="F684" s="113"/>
      <c r="G684" s="113"/>
      <c r="H684" s="113"/>
      <c r="I684" s="113"/>
      <c r="J684" s="113"/>
      <c r="K684" s="113"/>
      <c r="L684" s="113"/>
      <c r="M684" s="113"/>
      <c r="N684" s="113"/>
      <c r="O684" s="113"/>
      <c r="P684" s="113"/>
      <c r="Q684" s="113"/>
      <c r="R684" s="113"/>
      <c r="S684" s="113"/>
      <c r="T684" s="113"/>
      <c r="U684" s="113"/>
      <c r="V684" s="113"/>
      <c r="W684" s="113"/>
      <c r="X684" s="113"/>
      <c r="Y684" s="113"/>
      <c r="Z684" s="113"/>
    </row>
    <row r="685" spans="1:26" ht="12.75" customHeight="1" x14ac:dyDescent="0.3">
      <c r="A685" s="113"/>
      <c r="B685" s="113"/>
      <c r="C685" s="113"/>
      <c r="D685" s="113"/>
      <c r="E685" s="113"/>
      <c r="F685" s="113"/>
      <c r="G685" s="113"/>
      <c r="H685" s="113"/>
      <c r="I685" s="113"/>
      <c r="J685" s="113"/>
      <c r="K685" s="113"/>
      <c r="L685" s="113"/>
      <c r="M685" s="113"/>
      <c r="N685" s="113"/>
      <c r="O685" s="113"/>
      <c r="P685" s="113"/>
      <c r="Q685" s="113"/>
      <c r="R685" s="113"/>
      <c r="S685" s="113"/>
      <c r="T685" s="113"/>
      <c r="U685" s="113"/>
      <c r="V685" s="113"/>
      <c r="W685" s="113"/>
      <c r="X685" s="113"/>
      <c r="Y685" s="113"/>
      <c r="Z685" s="113"/>
    </row>
    <row r="686" spans="1:26" ht="12.75" customHeight="1" x14ac:dyDescent="0.3">
      <c r="A686" s="113"/>
      <c r="B686" s="113"/>
      <c r="C686" s="113"/>
      <c r="D686" s="113"/>
      <c r="E686" s="113"/>
      <c r="F686" s="113"/>
      <c r="G686" s="113"/>
      <c r="H686" s="113"/>
      <c r="I686" s="113"/>
      <c r="J686" s="113"/>
      <c r="K686" s="113"/>
      <c r="L686" s="113"/>
      <c r="M686" s="113"/>
      <c r="N686" s="113"/>
      <c r="O686" s="113"/>
      <c r="P686" s="113"/>
      <c r="Q686" s="113"/>
      <c r="R686" s="113"/>
      <c r="S686" s="113"/>
      <c r="T686" s="113"/>
      <c r="U686" s="113"/>
      <c r="V686" s="113"/>
      <c r="W686" s="113"/>
      <c r="X686" s="113"/>
      <c r="Y686" s="113"/>
      <c r="Z686" s="113"/>
    </row>
    <row r="687" spans="1:26" ht="12.75" customHeight="1" x14ac:dyDescent="0.3">
      <c r="A687" s="113"/>
      <c r="B687" s="113"/>
      <c r="C687" s="113"/>
      <c r="D687" s="113"/>
      <c r="E687" s="113"/>
      <c r="F687" s="113"/>
      <c r="G687" s="113"/>
      <c r="H687" s="113"/>
      <c r="I687" s="113"/>
      <c r="J687" s="113"/>
      <c r="K687" s="113"/>
      <c r="L687" s="113"/>
      <c r="M687" s="113"/>
      <c r="N687" s="113"/>
      <c r="O687" s="113"/>
      <c r="P687" s="113"/>
      <c r="Q687" s="113"/>
      <c r="R687" s="113"/>
      <c r="S687" s="113"/>
      <c r="T687" s="113"/>
      <c r="U687" s="113"/>
      <c r="V687" s="113"/>
      <c r="W687" s="113"/>
      <c r="X687" s="113"/>
      <c r="Y687" s="113"/>
      <c r="Z687" s="113"/>
    </row>
    <row r="688" spans="1:26" ht="12.75" customHeight="1" x14ac:dyDescent="0.3">
      <c r="A688" s="113"/>
      <c r="B688" s="113"/>
      <c r="C688" s="113"/>
      <c r="D688" s="113"/>
      <c r="E688" s="113"/>
      <c r="F688" s="113"/>
      <c r="G688" s="113"/>
      <c r="H688" s="113"/>
      <c r="I688" s="113"/>
      <c r="J688" s="113"/>
      <c r="K688" s="113"/>
      <c r="L688" s="113"/>
      <c r="M688" s="113"/>
      <c r="N688" s="113"/>
      <c r="O688" s="113"/>
      <c r="P688" s="113"/>
      <c r="Q688" s="113"/>
      <c r="R688" s="113"/>
      <c r="S688" s="113"/>
      <c r="T688" s="113"/>
      <c r="U688" s="113"/>
      <c r="V688" s="113"/>
      <c r="W688" s="113"/>
      <c r="X688" s="113"/>
      <c r="Y688" s="113"/>
      <c r="Z688" s="113"/>
    </row>
    <row r="689" spans="1:26" ht="12.75" customHeight="1" x14ac:dyDescent="0.3">
      <c r="A689" s="113"/>
      <c r="B689" s="113"/>
      <c r="C689" s="113"/>
      <c r="D689" s="113"/>
      <c r="E689" s="113"/>
      <c r="F689" s="113"/>
      <c r="G689" s="113"/>
      <c r="H689" s="113"/>
      <c r="I689" s="113"/>
      <c r="J689" s="113"/>
      <c r="K689" s="113"/>
      <c r="L689" s="113"/>
      <c r="M689" s="113"/>
      <c r="N689" s="113"/>
      <c r="O689" s="113"/>
      <c r="P689" s="113"/>
      <c r="Q689" s="113"/>
      <c r="R689" s="113"/>
      <c r="S689" s="113"/>
      <c r="T689" s="113"/>
      <c r="U689" s="113"/>
      <c r="V689" s="113"/>
      <c r="W689" s="113"/>
      <c r="X689" s="113"/>
      <c r="Y689" s="113"/>
      <c r="Z689" s="113"/>
    </row>
    <row r="690" spans="1:26" ht="12.75" customHeight="1" x14ac:dyDescent="0.3">
      <c r="A690" s="113"/>
      <c r="B690" s="113"/>
      <c r="C690" s="113"/>
      <c r="D690" s="113"/>
      <c r="E690" s="113"/>
      <c r="F690" s="113"/>
      <c r="G690" s="113"/>
      <c r="H690" s="113"/>
      <c r="I690" s="113"/>
      <c r="J690" s="113"/>
      <c r="K690" s="113"/>
      <c r="L690" s="113"/>
      <c r="M690" s="113"/>
      <c r="N690" s="113"/>
      <c r="O690" s="113"/>
      <c r="P690" s="113"/>
      <c r="Q690" s="113"/>
      <c r="R690" s="113"/>
      <c r="S690" s="113"/>
      <c r="T690" s="113"/>
      <c r="U690" s="113"/>
      <c r="V690" s="113"/>
      <c r="W690" s="113"/>
      <c r="X690" s="113"/>
      <c r="Y690" s="113"/>
      <c r="Z690" s="113"/>
    </row>
    <row r="691" spans="1:26" ht="12.75" customHeight="1" x14ac:dyDescent="0.3">
      <c r="A691" s="113"/>
      <c r="B691" s="113"/>
      <c r="C691" s="113"/>
      <c r="D691" s="113"/>
      <c r="E691" s="113"/>
      <c r="F691" s="113"/>
      <c r="G691" s="113"/>
      <c r="H691" s="113"/>
      <c r="I691" s="113"/>
      <c r="J691" s="113"/>
      <c r="K691" s="113"/>
      <c r="L691" s="113"/>
      <c r="M691" s="113"/>
      <c r="N691" s="113"/>
      <c r="O691" s="113"/>
      <c r="P691" s="113"/>
      <c r="Q691" s="113"/>
      <c r="R691" s="113"/>
      <c r="S691" s="113"/>
      <c r="T691" s="113"/>
      <c r="U691" s="113"/>
      <c r="V691" s="113"/>
      <c r="W691" s="113"/>
      <c r="X691" s="113"/>
      <c r="Y691" s="113"/>
      <c r="Z691" s="113"/>
    </row>
    <row r="692" spans="1:26" ht="12.75" customHeight="1" x14ac:dyDescent="0.3">
      <c r="A692" s="113"/>
      <c r="B692" s="113"/>
      <c r="C692" s="113"/>
      <c r="D692" s="113"/>
      <c r="E692" s="113"/>
      <c r="F692" s="113"/>
      <c r="G692" s="113"/>
      <c r="H692" s="113"/>
      <c r="I692" s="113"/>
      <c r="J692" s="113"/>
      <c r="K692" s="113"/>
      <c r="L692" s="113"/>
      <c r="M692" s="113"/>
      <c r="N692" s="113"/>
      <c r="O692" s="113"/>
      <c r="P692" s="113"/>
      <c r="Q692" s="113"/>
      <c r="R692" s="113"/>
      <c r="S692" s="113"/>
      <c r="T692" s="113"/>
      <c r="U692" s="113"/>
      <c r="V692" s="113"/>
      <c r="W692" s="113"/>
      <c r="X692" s="113"/>
      <c r="Y692" s="113"/>
      <c r="Z692" s="113"/>
    </row>
    <row r="693" spans="1:26" ht="12.75" customHeight="1" x14ac:dyDescent="0.3">
      <c r="A693" s="113"/>
      <c r="B693" s="113"/>
      <c r="C693" s="113"/>
      <c r="D693" s="113"/>
      <c r="E693" s="113"/>
      <c r="F693" s="113"/>
      <c r="G693" s="113"/>
      <c r="H693" s="113"/>
      <c r="I693" s="113"/>
      <c r="J693" s="113"/>
      <c r="K693" s="113"/>
      <c r="L693" s="113"/>
      <c r="M693" s="113"/>
      <c r="N693" s="113"/>
      <c r="O693" s="113"/>
      <c r="P693" s="113"/>
      <c r="Q693" s="113"/>
      <c r="R693" s="113"/>
      <c r="S693" s="113"/>
      <c r="T693" s="113"/>
      <c r="U693" s="113"/>
      <c r="V693" s="113"/>
      <c r="W693" s="113"/>
      <c r="X693" s="113"/>
      <c r="Y693" s="113"/>
      <c r="Z693" s="113"/>
    </row>
    <row r="694" spans="1:26" ht="12.75" customHeight="1" x14ac:dyDescent="0.3">
      <c r="A694" s="113"/>
      <c r="B694" s="113"/>
      <c r="C694" s="113"/>
      <c r="D694" s="113"/>
      <c r="E694" s="113"/>
      <c r="F694" s="113"/>
      <c r="G694" s="113"/>
      <c r="H694" s="113"/>
      <c r="I694" s="113"/>
      <c r="J694" s="113"/>
      <c r="K694" s="113"/>
      <c r="L694" s="113"/>
      <c r="M694" s="113"/>
      <c r="N694" s="113"/>
      <c r="O694" s="113"/>
      <c r="P694" s="113"/>
      <c r="Q694" s="113"/>
      <c r="R694" s="113"/>
      <c r="S694" s="113"/>
      <c r="T694" s="113"/>
      <c r="U694" s="113"/>
      <c r="V694" s="113"/>
      <c r="W694" s="113"/>
      <c r="X694" s="113"/>
      <c r="Y694" s="113"/>
      <c r="Z694" s="113"/>
    </row>
    <row r="695" spans="1:26" ht="12.75" customHeight="1" x14ac:dyDescent="0.3">
      <c r="A695" s="113"/>
      <c r="B695" s="113"/>
      <c r="C695" s="113"/>
      <c r="D695" s="113"/>
      <c r="E695" s="113"/>
      <c r="F695" s="113"/>
      <c r="G695" s="113"/>
      <c r="H695" s="113"/>
      <c r="I695" s="113"/>
      <c r="J695" s="113"/>
      <c r="K695" s="113"/>
      <c r="L695" s="113"/>
      <c r="M695" s="113"/>
      <c r="N695" s="113"/>
      <c r="O695" s="113"/>
      <c r="P695" s="113"/>
      <c r="Q695" s="113"/>
      <c r="R695" s="113"/>
      <c r="S695" s="113"/>
      <c r="T695" s="113"/>
      <c r="U695" s="113"/>
      <c r="V695" s="113"/>
      <c r="W695" s="113"/>
      <c r="X695" s="113"/>
      <c r="Y695" s="113"/>
      <c r="Z695" s="113"/>
    </row>
    <row r="696" spans="1:26" ht="12.75" customHeight="1" x14ac:dyDescent="0.3">
      <c r="A696" s="113"/>
      <c r="B696" s="113"/>
      <c r="C696" s="113"/>
      <c r="D696" s="113"/>
      <c r="E696" s="113"/>
      <c r="F696" s="113"/>
      <c r="G696" s="113"/>
      <c r="H696" s="113"/>
      <c r="I696" s="113"/>
      <c r="J696" s="113"/>
      <c r="K696" s="113"/>
      <c r="L696" s="113"/>
      <c r="M696" s="113"/>
      <c r="N696" s="113"/>
      <c r="O696" s="113"/>
      <c r="P696" s="113"/>
      <c r="Q696" s="113"/>
      <c r="R696" s="113"/>
      <c r="S696" s="113"/>
      <c r="T696" s="113"/>
      <c r="U696" s="113"/>
      <c r="V696" s="113"/>
      <c r="W696" s="113"/>
      <c r="X696" s="113"/>
      <c r="Y696" s="113"/>
      <c r="Z696" s="113"/>
    </row>
    <row r="697" spans="1:26" ht="12.75" customHeight="1" x14ac:dyDescent="0.3">
      <c r="A697" s="113"/>
      <c r="B697" s="113"/>
      <c r="C697" s="113"/>
      <c r="D697" s="113"/>
      <c r="E697" s="113"/>
      <c r="F697" s="113"/>
      <c r="G697" s="113"/>
      <c r="H697" s="113"/>
      <c r="I697" s="113"/>
      <c r="J697" s="113"/>
      <c r="K697" s="113"/>
      <c r="L697" s="113"/>
      <c r="M697" s="113"/>
      <c r="N697" s="113"/>
      <c r="O697" s="113"/>
      <c r="P697" s="113"/>
      <c r="Q697" s="113"/>
      <c r="R697" s="113"/>
      <c r="S697" s="113"/>
      <c r="T697" s="113"/>
      <c r="U697" s="113"/>
      <c r="V697" s="113"/>
      <c r="W697" s="113"/>
      <c r="X697" s="113"/>
      <c r="Y697" s="113"/>
      <c r="Z697" s="113"/>
    </row>
    <row r="698" spans="1:26" ht="12.75" customHeight="1" x14ac:dyDescent="0.3">
      <c r="A698" s="113"/>
      <c r="B698" s="113"/>
      <c r="C698" s="113"/>
      <c r="D698" s="113"/>
      <c r="E698" s="113"/>
      <c r="F698" s="113"/>
      <c r="G698" s="113"/>
      <c r="H698" s="113"/>
      <c r="I698" s="113"/>
      <c r="J698" s="113"/>
      <c r="K698" s="113"/>
      <c r="L698" s="113"/>
      <c r="M698" s="113"/>
      <c r="N698" s="113"/>
      <c r="O698" s="113"/>
      <c r="P698" s="113"/>
      <c r="Q698" s="113"/>
      <c r="R698" s="113"/>
      <c r="S698" s="113"/>
      <c r="T698" s="113"/>
      <c r="U698" s="113"/>
      <c r="V698" s="113"/>
      <c r="W698" s="113"/>
      <c r="X698" s="113"/>
      <c r="Y698" s="113"/>
      <c r="Z698" s="113"/>
    </row>
    <row r="699" spans="1:26" ht="12.75" customHeight="1" x14ac:dyDescent="0.3">
      <c r="A699" s="113"/>
      <c r="B699" s="113"/>
      <c r="C699" s="113"/>
      <c r="D699" s="113"/>
      <c r="E699" s="113"/>
      <c r="F699" s="113"/>
      <c r="G699" s="113"/>
      <c r="H699" s="113"/>
      <c r="I699" s="113"/>
      <c r="J699" s="113"/>
      <c r="K699" s="113"/>
      <c r="L699" s="113"/>
      <c r="M699" s="113"/>
      <c r="N699" s="113"/>
      <c r="O699" s="113"/>
      <c r="P699" s="113"/>
      <c r="Q699" s="113"/>
      <c r="R699" s="113"/>
      <c r="S699" s="113"/>
      <c r="T699" s="113"/>
      <c r="U699" s="113"/>
      <c r="V699" s="113"/>
      <c r="W699" s="113"/>
      <c r="X699" s="113"/>
      <c r="Y699" s="113"/>
      <c r="Z699" s="113"/>
    </row>
    <row r="700" spans="1:26" ht="12.75" customHeight="1" x14ac:dyDescent="0.3">
      <c r="A700" s="113"/>
      <c r="B700" s="113"/>
      <c r="C700" s="113"/>
      <c r="D700" s="113"/>
      <c r="E700" s="113"/>
      <c r="F700" s="113"/>
      <c r="G700" s="113"/>
      <c r="H700" s="113"/>
      <c r="I700" s="113"/>
      <c r="J700" s="113"/>
      <c r="K700" s="113"/>
      <c r="L700" s="113"/>
      <c r="M700" s="113"/>
      <c r="N700" s="113"/>
      <c r="O700" s="113"/>
      <c r="P700" s="113"/>
      <c r="Q700" s="113"/>
      <c r="R700" s="113"/>
      <c r="S700" s="113"/>
      <c r="T700" s="113"/>
      <c r="U700" s="113"/>
      <c r="V700" s="113"/>
      <c r="W700" s="113"/>
      <c r="X700" s="113"/>
      <c r="Y700" s="113"/>
      <c r="Z700" s="113"/>
    </row>
    <row r="701" spans="1:26" ht="12.75" customHeight="1" x14ac:dyDescent="0.3">
      <c r="A701" s="113"/>
      <c r="B701" s="113"/>
      <c r="C701" s="113"/>
      <c r="D701" s="113"/>
      <c r="E701" s="113"/>
      <c r="F701" s="113"/>
      <c r="G701" s="113"/>
      <c r="H701" s="113"/>
      <c r="I701" s="113"/>
      <c r="J701" s="113"/>
      <c r="K701" s="113"/>
      <c r="L701" s="113"/>
      <c r="M701" s="113"/>
      <c r="N701" s="113"/>
      <c r="O701" s="113"/>
      <c r="P701" s="113"/>
      <c r="Q701" s="113"/>
      <c r="R701" s="113"/>
      <c r="S701" s="113"/>
      <c r="T701" s="113"/>
      <c r="U701" s="113"/>
      <c r="V701" s="113"/>
      <c r="W701" s="113"/>
      <c r="X701" s="113"/>
      <c r="Y701" s="113"/>
      <c r="Z701" s="113"/>
    </row>
    <row r="702" spans="1:26" ht="12.75" customHeight="1" x14ac:dyDescent="0.3">
      <c r="A702" s="113"/>
      <c r="B702" s="113"/>
      <c r="C702" s="113"/>
      <c r="D702" s="113"/>
      <c r="E702" s="113"/>
      <c r="F702" s="113"/>
      <c r="G702" s="113"/>
      <c r="H702" s="113"/>
      <c r="I702" s="113"/>
      <c r="J702" s="113"/>
      <c r="K702" s="113"/>
      <c r="L702" s="113"/>
      <c r="M702" s="113"/>
      <c r="N702" s="113"/>
      <c r="O702" s="113"/>
      <c r="P702" s="113"/>
      <c r="Q702" s="113"/>
      <c r="R702" s="113"/>
      <c r="S702" s="113"/>
      <c r="T702" s="113"/>
      <c r="U702" s="113"/>
      <c r="V702" s="113"/>
      <c r="W702" s="113"/>
      <c r="X702" s="113"/>
      <c r="Y702" s="113"/>
      <c r="Z702" s="113"/>
    </row>
    <row r="703" spans="1:26" ht="12.75" customHeight="1" x14ac:dyDescent="0.3">
      <c r="A703" s="113"/>
      <c r="B703" s="113"/>
      <c r="C703" s="113"/>
      <c r="D703" s="113"/>
      <c r="E703" s="113"/>
      <c r="F703" s="113"/>
      <c r="G703" s="113"/>
      <c r="H703" s="113"/>
      <c r="I703" s="113"/>
      <c r="J703" s="113"/>
      <c r="K703" s="113"/>
      <c r="L703" s="113"/>
      <c r="M703" s="113"/>
      <c r="N703" s="113"/>
      <c r="O703" s="113"/>
      <c r="P703" s="113"/>
      <c r="Q703" s="113"/>
      <c r="R703" s="113"/>
      <c r="S703" s="113"/>
      <c r="T703" s="113"/>
      <c r="U703" s="113"/>
      <c r="V703" s="113"/>
      <c r="W703" s="113"/>
      <c r="X703" s="113"/>
      <c r="Y703" s="113"/>
      <c r="Z703" s="113"/>
    </row>
    <row r="704" spans="1:26" ht="12.75" customHeight="1" x14ac:dyDescent="0.3">
      <c r="A704" s="113"/>
      <c r="B704" s="113"/>
      <c r="C704" s="113"/>
      <c r="D704" s="113"/>
      <c r="E704" s="113"/>
      <c r="F704" s="113"/>
      <c r="G704" s="113"/>
      <c r="H704" s="113"/>
      <c r="I704" s="113"/>
      <c r="J704" s="113"/>
      <c r="K704" s="113"/>
      <c r="L704" s="113"/>
      <c r="M704" s="113"/>
      <c r="N704" s="113"/>
      <c r="O704" s="113"/>
      <c r="P704" s="113"/>
      <c r="Q704" s="113"/>
      <c r="R704" s="113"/>
      <c r="S704" s="113"/>
      <c r="T704" s="113"/>
      <c r="U704" s="113"/>
      <c r="V704" s="113"/>
      <c r="W704" s="113"/>
      <c r="X704" s="113"/>
      <c r="Y704" s="113"/>
      <c r="Z704" s="113"/>
    </row>
    <row r="705" spans="1:26" ht="12.75" customHeight="1" x14ac:dyDescent="0.3">
      <c r="A705" s="113"/>
      <c r="B705" s="113"/>
      <c r="C705" s="113"/>
      <c r="D705" s="113"/>
      <c r="E705" s="113"/>
      <c r="F705" s="113"/>
      <c r="G705" s="113"/>
      <c r="H705" s="113"/>
      <c r="I705" s="113"/>
      <c r="J705" s="113"/>
      <c r="K705" s="113"/>
      <c r="L705" s="113"/>
      <c r="M705" s="113"/>
      <c r="N705" s="113"/>
      <c r="O705" s="113"/>
      <c r="P705" s="113"/>
      <c r="Q705" s="113"/>
      <c r="R705" s="113"/>
      <c r="S705" s="113"/>
      <c r="T705" s="113"/>
      <c r="U705" s="113"/>
      <c r="V705" s="113"/>
      <c r="W705" s="113"/>
      <c r="X705" s="113"/>
      <c r="Y705" s="113"/>
      <c r="Z705" s="113"/>
    </row>
    <row r="706" spans="1:26" ht="12.75" customHeight="1" x14ac:dyDescent="0.3">
      <c r="A706" s="113"/>
      <c r="B706" s="113"/>
      <c r="C706" s="113"/>
      <c r="D706" s="113"/>
      <c r="E706" s="113"/>
      <c r="F706" s="113"/>
      <c r="G706" s="113"/>
      <c r="H706" s="113"/>
      <c r="I706" s="113"/>
      <c r="J706" s="113"/>
      <c r="K706" s="113"/>
      <c r="L706" s="113"/>
      <c r="M706" s="113"/>
      <c r="N706" s="113"/>
      <c r="O706" s="113"/>
      <c r="P706" s="113"/>
      <c r="Q706" s="113"/>
      <c r="R706" s="113"/>
      <c r="S706" s="113"/>
      <c r="T706" s="113"/>
      <c r="U706" s="113"/>
      <c r="V706" s="113"/>
      <c r="W706" s="113"/>
      <c r="X706" s="113"/>
      <c r="Y706" s="113"/>
      <c r="Z706" s="113"/>
    </row>
    <row r="707" spans="1:26" ht="12.75" customHeight="1" x14ac:dyDescent="0.3">
      <c r="A707" s="113"/>
      <c r="B707" s="113"/>
      <c r="C707" s="113"/>
      <c r="D707" s="113"/>
      <c r="E707" s="113"/>
      <c r="F707" s="113"/>
      <c r="G707" s="113"/>
      <c r="H707" s="113"/>
      <c r="I707" s="113"/>
      <c r="J707" s="113"/>
      <c r="K707" s="113"/>
      <c r="L707" s="113"/>
      <c r="M707" s="113"/>
      <c r="N707" s="113"/>
      <c r="O707" s="113"/>
      <c r="P707" s="113"/>
      <c r="Q707" s="113"/>
      <c r="R707" s="113"/>
      <c r="S707" s="113"/>
      <c r="T707" s="113"/>
      <c r="U707" s="113"/>
      <c r="V707" s="113"/>
      <c r="W707" s="113"/>
      <c r="X707" s="113"/>
      <c r="Y707" s="113"/>
      <c r="Z707" s="113"/>
    </row>
    <row r="708" spans="1:26" ht="12.75" customHeight="1" x14ac:dyDescent="0.3">
      <c r="A708" s="113"/>
      <c r="B708" s="113"/>
      <c r="C708" s="113"/>
      <c r="D708" s="113"/>
      <c r="E708" s="113"/>
      <c r="F708" s="113"/>
      <c r="G708" s="113"/>
      <c r="H708" s="113"/>
      <c r="I708" s="113"/>
      <c r="J708" s="113"/>
      <c r="K708" s="113"/>
      <c r="L708" s="113"/>
      <c r="M708" s="113"/>
      <c r="N708" s="113"/>
      <c r="O708" s="113"/>
      <c r="P708" s="113"/>
      <c r="Q708" s="113"/>
      <c r="R708" s="113"/>
      <c r="S708" s="113"/>
      <c r="T708" s="113"/>
      <c r="U708" s="113"/>
      <c r="V708" s="113"/>
      <c r="W708" s="113"/>
      <c r="X708" s="113"/>
      <c r="Y708" s="113"/>
      <c r="Z708" s="113"/>
    </row>
    <row r="709" spans="1:26" ht="12.75" customHeight="1" x14ac:dyDescent="0.3">
      <c r="A709" s="113"/>
      <c r="B709" s="113"/>
      <c r="C709" s="113"/>
      <c r="D709" s="113"/>
      <c r="E709" s="113"/>
      <c r="F709" s="113"/>
      <c r="G709" s="113"/>
      <c r="H709" s="113"/>
      <c r="I709" s="113"/>
      <c r="J709" s="113"/>
      <c r="K709" s="113"/>
      <c r="L709" s="113"/>
      <c r="M709" s="113"/>
      <c r="N709" s="113"/>
      <c r="O709" s="113"/>
      <c r="P709" s="113"/>
      <c r="Q709" s="113"/>
      <c r="R709" s="113"/>
      <c r="S709" s="113"/>
      <c r="T709" s="113"/>
      <c r="U709" s="113"/>
      <c r="V709" s="113"/>
      <c r="W709" s="113"/>
      <c r="X709" s="113"/>
      <c r="Y709" s="113"/>
      <c r="Z709" s="113"/>
    </row>
    <row r="710" spans="1:26" ht="12.75" customHeight="1" x14ac:dyDescent="0.3">
      <c r="A710" s="113"/>
      <c r="B710" s="113"/>
      <c r="C710" s="113"/>
      <c r="D710" s="113"/>
      <c r="E710" s="113"/>
      <c r="F710" s="113"/>
      <c r="G710" s="113"/>
      <c r="H710" s="113"/>
      <c r="I710" s="113"/>
      <c r="J710" s="113"/>
      <c r="K710" s="113"/>
      <c r="L710" s="113"/>
      <c r="M710" s="113"/>
      <c r="N710" s="113"/>
      <c r="O710" s="113"/>
      <c r="P710" s="113"/>
      <c r="Q710" s="113"/>
      <c r="R710" s="113"/>
      <c r="S710" s="113"/>
      <c r="T710" s="113"/>
      <c r="U710" s="113"/>
      <c r="V710" s="113"/>
      <c r="W710" s="113"/>
      <c r="X710" s="113"/>
      <c r="Y710" s="113"/>
      <c r="Z710" s="113"/>
    </row>
    <row r="711" spans="1:26" ht="12.75" customHeight="1" x14ac:dyDescent="0.3">
      <c r="A711" s="113"/>
      <c r="B711" s="113"/>
      <c r="C711" s="113"/>
      <c r="D711" s="113"/>
      <c r="E711" s="113"/>
      <c r="F711" s="113"/>
      <c r="G711" s="113"/>
      <c r="H711" s="113"/>
      <c r="I711" s="113"/>
      <c r="J711" s="113"/>
      <c r="K711" s="113"/>
      <c r="L711" s="113"/>
      <c r="M711" s="113"/>
      <c r="N711" s="113"/>
      <c r="O711" s="113"/>
      <c r="P711" s="113"/>
      <c r="Q711" s="113"/>
      <c r="R711" s="113"/>
      <c r="S711" s="113"/>
      <c r="T711" s="113"/>
      <c r="U711" s="113"/>
      <c r="V711" s="113"/>
      <c r="W711" s="113"/>
      <c r="X711" s="113"/>
      <c r="Y711" s="113"/>
      <c r="Z711" s="113"/>
    </row>
    <row r="712" spans="1:26" ht="12.75" customHeight="1" x14ac:dyDescent="0.3">
      <c r="A712" s="113"/>
      <c r="B712" s="113"/>
      <c r="C712" s="113"/>
      <c r="D712" s="113"/>
      <c r="E712" s="113"/>
      <c r="F712" s="113"/>
      <c r="G712" s="113"/>
      <c r="H712" s="113"/>
      <c r="I712" s="113"/>
      <c r="J712" s="113"/>
      <c r="K712" s="113"/>
      <c r="L712" s="113"/>
      <c r="M712" s="113"/>
      <c r="N712" s="113"/>
      <c r="O712" s="113"/>
      <c r="P712" s="113"/>
      <c r="Q712" s="113"/>
      <c r="R712" s="113"/>
      <c r="S712" s="113"/>
      <c r="T712" s="113"/>
      <c r="U712" s="113"/>
      <c r="V712" s="113"/>
      <c r="W712" s="113"/>
      <c r="X712" s="113"/>
      <c r="Y712" s="113"/>
      <c r="Z712" s="113"/>
    </row>
    <row r="713" spans="1:26" ht="12.75" customHeight="1" x14ac:dyDescent="0.3">
      <c r="A713" s="113"/>
      <c r="B713" s="113"/>
      <c r="C713" s="113"/>
      <c r="D713" s="113"/>
      <c r="E713" s="113"/>
      <c r="F713" s="113"/>
      <c r="G713" s="113"/>
      <c r="H713" s="113"/>
      <c r="I713" s="113"/>
      <c r="J713" s="113"/>
      <c r="K713" s="113"/>
      <c r="L713" s="113"/>
      <c r="M713" s="113"/>
      <c r="N713" s="113"/>
      <c r="O713" s="113"/>
      <c r="P713" s="113"/>
      <c r="Q713" s="113"/>
      <c r="R713" s="113"/>
      <c r="S713" s="113"/>
      <c r="T713" s="113"/>
      <c r="U713" s="113"/>
      <c r="V713" s="113"/>
      <c r="W713" s="113"/>
      <c r="X713" s="113"/>
      <c r="Y713" s="113"/>
      <c r="Z713" s="113"/>
    </row>
    <row r="714" spans="1:26" ht="12.75" customHeight="1" x14ac:dyDescent="0.3">
      <c r="A714" s="113"/>
      <c r="B714" s="113"/>
      <c r="C714" s="113"/>
      <c r="D714" s="113"/>
      <c r="E714" s="113"/>
      <c r="F714" s="113"/>
      <c r="G714" s="113"/>
      <c r="H714" s="113"/>
      <c r="I714" s="113"/>
      <c r="J714" s="113"/>
      <c r="K714" s="113"/>
      <c r="L714" s="113"/>
      <c r="M714" s="113"/>
      <c r="N714" s="113"/>
      <c r="O714" s="113"/>
      <c r="P714" s="113"/>
      <c r="Q714" s="113"/>
      <c r="R714" s="113"/>
      <c r="S714" s="113"/>
      <c r="T714" s="113"/>
      <c r="U714" s="113"/>
      <c r="V714" s="113"/>
      <c r="W714" s="113"/>
      <c r="X714" s="113"/>
      <c r="Y714" s="113"/>
      <c r="Z714" s="113"/>
    </row>
    <row r="715" spans="1:26" ht="12.75" customHeight="1" x14ac:dyDescent="0.3">
      <c r="A715" s="113"/>
      <c r="B715" s="113"/>
      <c r="C715" s="113"/>
      <c r="D715" s="113"/>
      <c r="E715" s="113"/>
      <c r="F715" s="113"/>
      <c r="G715" s="113"/>
      <c r="H715" s="113"/>
      <c r="I715" s="113"/>
      <c r="J715" s="113"/>
      <c r="K715" s="113"/>
      <c r="L715" s="113"/>
      <c r="M715" s="113"/>
      <c r="N715" s="113"/>
      <c r="O715" s="113"/>
      <c r="P715" s="113"/>
      <c r="Q715" s="113"/>
      <c r="R715" s="113"/>
      <c r="S715" s="113"/>
      <c r="T715" s="113"/>
      <c r="U715" s="113"/>
      <c r="V715" s="113"/>
      <c r="W715" s="113"/>
      <c r="X715" s="113"/>
      <c r="Y715" s="113"/>
      <c r="Z715" s="113"/>
    </row>
    <row r="716" spans="1:26" ht="12.75" customHeight="1" x14ac:dyDescent="0.3">
      <c r="A716" s="113"/>
      <c r="B716" s="113"/>
      <c r="C716" s="113"/>
      <c r="D716" s="113"/>
      <c r="E716" s="113"/>
      <c r="F716" s="113"/>
      <c r="G716" s="113"/>
      <c r="H716" s="113"/>
      <c r="I716" s="113"/>
      <c r="J716" s="113"/>
      <c r="K716" s="113"/>
      <c r="L716" s="113"/>
      <c r="M716" s="113"/>
      <c r="N716" s="113"/>
      <c r="O716" s="113"/>
      <c r="P716" s="113"/>
      <c r="Q716" s="113"/>
      <c r="R716" s="113"/>
      <c r="S716" s="113"/>
      <c r="T716" s="113"/>
      <c r="U716" s="113"/>
      <c r="V716" s="113"/>
      <c r="W716" s="113"/>
      <c r="X716" s="113"/>
      <c r="Y716" s="113"/>
      <c r="Z716" s="113"/>
    </row>
    <row r="717" spans="1:26" ht="12.75" customHeight="1" x14ac:dyDescent="0.3">
      <c r="A717" s="113"/>
      <c r="B717" s="113"/>
      <c r="C717" s="113"/>
      <c r="D717" s="113"/>
      <c r="E717" s="113"/>
      <c r="F717" s="113"/>
      <c r="G717" s="113"/>
      <c r="H717" s="113"/>
      <c r="I717" s="113"/>
      <c r="J717" s="113"/>
      <c r="K717" s="113"/>
      <c r="L717" s="113"/>
      <c r="M717" s="113"/>
      <c r="N717" s="113"/>
      <c r="O717" s="113"/>
      <c r="P717" s="113"/>
      <c r="Q717" s="113"/>
      <c r="R717" s="113"/>
      <c r="S717" s="113"/>
      <c r="T717" s="113"/>
      <c r="U717" s="113"/>
      <c r="V717" s="113"/>
      <c r="W717" s="113"/>
      <c r="X717" s="113"/>
      <c r="Y717" s="113"/>
      <c r="Z717" s="113"/>
    </row>
    <row r="718" spans="1:26" ht="12.75" customHeight="1" x14ac:dyDescent="0.3">
      <c r="A718" s="113"/>
      <c r="B718" s="113"/>
      <c r="C718" s="113"/>
      <c r="D718" s="113"/>
      <c r="E718" s="113"/>
      <c r="F718" s="113"/>
      <c r="G718" s="113"/>
      <c r="H718" s="113"/>
      <c r="I718" s="113"/>
      <c r="J718" s="113"/>
      <c r="K718" s="113"/>
      <c r="L718" s="113"/>
      <c r="M718" s="113"/>
      <c r="N718" s="113"/>
      <c r="O718" s="113"/>
      <c r="P718" s="113"/>
      <c r="Q718" s="113"/>
      <c r="R718" s="113"/>
      <c r="S718" s="113"/>
      <c r="T718" s="113"/>
      <c r="U718" s="113"/>
      <c r="V718" s="113"/>
      <c r="W718" s="113"/>
      <c r="X718" s="113"/>
      <c r="Y718" s="113"/>
      <c r="Z718" s="113"/>
    </row>
    <row r="719" spans="1:26" ht="12.75" customHeight="1" x14ac:dyDescent="0.3">
      <c r="A719" s="113"/>
      <c r="B719" s="113"/>
      <c r="C719" s="113"/>
      <c r="D719" s="113"/>
      <c r="E719" s="113"/>
      <c r="F719" s="113"/>
      <c r="G719" s="113"/>
      <c r="H719" s="113"/>
      <c r="I719" s="113"/>
      <c r="J719" s="113"/>
      <c r="K719" s="113"/>
      <c r="L719" s="113"/>
      <c r="M719" s="113"/>
      <c r="N719" s="113"/>
      <c r="O719" s="113"/>
      <c r="P719" s="113"/>
      <c r="Q719" s="113"/>
      <c r="R719" s="113"/>
      <c r="S719" s="113"/>
      <c r="T719" s="113"/>
      <c r="U719" s="113"/>
      <c r="V719" s="113"/>
      <c r="W719" s="113"/>
      <c r="X719" s="113"/>
      <c r="Y719" s="113"/>
      <c r="Z719" s="113"/>
    </row>
    <row r="720" spans="1:26" ht="12.75" customHeight="1" x14ac:dyDescent="0.3">
      <c r="A720" s="113"/>
      <c r="B720" s="113"/>
      <c r="C720" s="113"/>
      <c r="D720" s="113"/>
      <c r="E720" s="113"/>
      <c r="F720" s="113"/>
      <c r="G720" s="113"/>
      <c r="H720" s="113"/>
      <c r="I720" s="113"/>
      <c r="J720" s="113"/>
      <c r="K720" s="113"/>
      <c r="L720" s="113"/>
      <c r="M720" s="113"/>
      <c r="N720" s="113"/>
      <c r="O720" s="113"/>
      <c r="P720" s="113"/>
      <c r="Q720" s="113"/>
      <c r="R720" s="113"/>
      <c r="S720" s="113"/>
      <c r="T720" s="113"/>
      <c r="U720" s="113"/>
      <c r="V720" s="113"/>
      <c r="W720" s="113"/>
      <c r="X720" s="113"/>
      <c r="Y720" s="113"/>
      <c r="Z720" s="113"/>
    </row>
    <row r="721" spans="1:26" ht="12.75" customHeight="1" x14ac:dyDescent="0.3">
      <c r="A721" s="113"/>
      <c r="B721" s="113"/>
      <c r="C721" s="113"/>
      <c r="D721" s="113"/>
      <c r="E721" s="113"/>
      <c r="F721" s="113"/>
      <c r="G721" s="113"/>
      <c r="H721" s="113"/>
      <c r="I721" s="113"/>
      <c r="J721" s="113"/>
      <c r="K721" s="113"/>
      <c r="L721" s="113"/>
      <c r="M721" s="113"/>
      <c r="N721" s="113"/>
      <c r="O721" s="113"/>
      <c r="P721" s="113"/>
      <c r="Q721" s="113"/>
      <c r="R721" s="113"/>
      <c r="S721" s="113"/>
      <c r="T721" s="113"/>
      <c r="U721" s="113"/>
      <c r="V721" s="113"/>
      <c r="W721" s="113"/>
      <c r="X721" s="113"/>
      <c r="Y721" s="113"/>
      <c r="Z721" s="113"/>
    </row>
    <row r="722" spans="1:26" ht="12.75" customHeight="1" x14ac:dyDescent="0.3">
      <c r="A722" s="113"/>
      <c r="B722" s="113"/>
      <c r="C722" s="113"/>
      <c r="D722" s="113"/>
      <c r="E722" s="113"/>
      <c r="F722" s="113"/>
      <c r="G722" s="113"/>
      <c r="H722" s="113"/>
      <c r="I722" s="113"/>
      <c r="J722" s="113"/>
      <c r="K722" s="113"/>
      <c r="L722" s="113"/>
      <c r="M722" s="113"/>
      <c r="N722" s="113"/>
      <c r="O722" s="113"/>
      <c r="P722" s="113"/>
      <c r="Q722" s="113"/>
      <c r="R722" s="113"/>
      <c r="S722" s="113"/>
      <c r="T722" s="113"/>
      <c r="U722" s="113"/>
      <c r="V722" s="113"/>
      <c r="W722" s="113"/>
      <c r="X722" s="113"/>
      <c r="Y722" s="113"/>
      <c r="Z722" s="113"/>
    </row>
    <row r="723" spans="1:26" ht="12.75" customHeight="1" x14ac:dyDescent="0.3">
      <c r="A723" s="113"/>
      <c r="B723" s="113"/>
      <c r="C723" s="113"/>
      <c r="D723" s="113"/>
      <c r="E723" s="113"/>
      <c r="F723" s="113"/>
      <c r="G723" s="113"/>
      <c r="H723" s="113"/>
      <c r="I723" s="113"/>
      <c r="J723" s="113"/>
      <c r="K723" s="113"/>
      <c r="L723" s="113"/>
      <c r="M723" s="113"/>
      <c r="N723" s="113"/>
      <c r="O723" s="113"/>
      <c r="P723" s="113"/>
      <c r="Q723" s="113"/>
      <c r="R723" s="113"/>
      <c r="S723" s="113"/>
      <c r="T723" s="113"/>
      <c r="U723" s="113"/>
      <c r="V723" s="113"/>
      <c r="W723" s="113"/>
      <c r="X723" s="113"/>
      <c r="Y723" s="113"/>
      <c r="Z723" s="113"/>
    </row>
    <row r="724" spans="1:26" ht="12.75" customHeight="1" x14ac:dyDescent="0.3">
      <c r="A724" s="113"/>
      <c r="B724" s="113"/>
      <c r="C724" s="113"/>
      <c r="D724" s="113"/>
      <c r="E724" s="113"/>
      <c r="F724" s="113"/>
      <c r="G724" s="113"/>
      <c r="H724" s="113"/>
      <c r="I724" s="113"/>
      <c r="J724" s="113"/>
      <c r="K724" s="113"/>
      <c r="L724" s="113"/>
      <c r="M724" s="113"/>
      <c r="N724" s="113"/>
      <c r="O724" s="113"/>
      <c r="P724" s="113"/>
      <c r="Q724" s="113"/>
      <c r="R724" s="113"/>
      <c r="S724" s="113"/>
      <c r="T724" s="113"/>
      <c r="U724" s="113"/>
      <c r="V724" s="113"/>
      <c r="W724" s="113"/>
      <c r="X724" s="113"/>
      <c r="Y724" s="113"/>
      <c r="Z724" s="113"/>
    </row>
    <row r="725" spans="1:26" ht="12.75" customHeight="1" x14ac:dyDescent="0.3">
      <c r="A725" s="113"/>
      <c r="B725" s="113"/>
      <c r="C725" s="113"/>
      <c r="D725" s="113"/>
      <c r="E725" s="113"/>
      <c r="F725" s="113"/>
      <c r="G725" s="113"/>
      <c r="H725" s="113"/>
      <c r="I725" s="113"/>
      <c r="J725" s="113"/>
      <c r="K725" s="113"/>
      <c r="L725" s="113"/>
      <c r="M725" s="113"/>
      <c r="N725" s="113"/>
      <c r="O725" s="113"/>
      <c r="P725" s="113"/>
      <c r="Q725" s="113"/>
      <c r="R725" s="113"/>
      <c r="S725" s="113"/>
      <c r="T725" s="113"/>
      <c r="U725" s="113"/>
      <c r="V725" s="113"/>
      <c r="W725" s="113"/>
      <c r="X725" s="113"/>
      <c r="Y725" s="113"/>
      <c r="Z725" s="113"/>
    </row>
    <row r="726" spans="1:26" ht="12.75" customHeight="1" x14ac:dyDescent="0.3">
      <c r="A726" s="113"/>
      <c r="B726" s="113"/>
      <c r="C726" s="113"/>
      <c r="D726" s="113"/>
      <c r="E726" s="113"/>
      <c r="F726" s="113"/>
      <c r="G726" s="113"/>
      <c r="H726" s="113"/>
      <c r="I726" s="113"/>
      <c r="J726" s="113"/>
      <c r="K726" s="113"/>
      <c r="L726" s="113"/>
      <c r="M726" s="113"/>
      <c r="N726" s="113"/>
      <c r="O726" s="113"/>
      <c r="P726" s="113"/>
      <c r="Q726" s="113"/>
      <c r="R726" s="113"/>
      <c r="S726" s="113"/>
      <c r="T726" s="113"/>
      <c r="U726" s="113"/>
      <c r="V726" s="113"/>
      <c r="W726" s="113"/>
      <c r="X726" s="113"/>
      <c r="Y726" s="113"/>
      <c r="Z726" s="113"/>
    </row>
    <row r="727" spans="1:26" ht="12.75" customHeight="1" x14ac:dyDescent="0.3">
      <c r="A727" s="113"/>
      <c r="B727" s="113"/>
      <c r="C727" s="113"/>
      <c r="D727" s="113"/>
      <c r="E727" s="113"/>
      <c r="F727" s="113"/>
      <c r="G727" s="113"/>
      <c r="H727" s="113"/>
      <c r="I727" s="113"/>
      <c r="J727" s="113"/>
      <c r="K727" s="113"/>
      <c r="L727" s="113"/>
      <c r="M727" s="113"/>
      <c r="N727" s="113"/>
      <c r="O727" s="113"/>
      <c r="P727" s="113"/>
      <c r="Q727" s="113"/>
      <c r="R727" s="113"/>
      <c r="S727" s="113"/>
      <c r="T727" s="113"/>
      <c r="U727" s="113"/>
      <c r="V727" s="113"/>
      <c r="W727" s="113"/>
      <c r="X727" s="113"/>
      <c r="Y727" s="113"/>
      <c r="Z727" s="113"/>
    </row>
    <row r="728" spans="1:26" ht="12.75" customHeight="1" x14ac:dyDescent="0.3">
      <c r="A728" s="113"/>
      <c r="B728" s="113"/>
      <c r="C728" s="113"/>
      <c r="D728" s="113"/>
      <c r="E728" s="113"/>
      <c r="F728" s="113"/>
      <c r="G728" s="113"/>
      <c r="H728" s="113"/>
      <c r="I728" s="113"/>
      <c r="J728" s="113"/>
      <c r="K728" s="113"/>
      <c r="L728" s="113"/>
      <c r="M728" s="113"/>
      <c r="N728" s="113"/>
      <c r="O728" s="113"/>
      <c r="P728" s="113"/>
      <c r="Q728" s="113"/>
      <c r="R728" s="113"/>
      <c r="S728" s="113"/>
      <c r="T728" s="113"/>
      <c r="U728" s="113"/>
      <c r="V728" s="113"/>
      <c r="W728" s="113"/>
      <c r="X728" s="113"/>
      <c r="Y728" s="113"/>
      <c r="Z728" s="113"/>
    </row>
    <row r="729" spans="1:26" ht="12.75" customHeight="1" x14ac:dyDescent="0.3">
      <c r="A729" s="113"/>
      <c r="B729" s="113"/>
      <c r="C729" s="113"/>
      <c r="D729" s="113"/>
      <c r="E729" s="113"/>
      <c r="F729" s="113"/>
      <c r="G729" s="113"/>
      <c r="H729" s="113"/>
      <c r="I729" s="113"/>
      <c r="J729" s="113"/>
      <c r="K729" s="113"/>
      <c r="L729" s="113"/>
      <c r="M729" s="113"/>
      <c r="N729" s="113"/>
      <c r="O729" s="113"/>
      <c r="P729" s="113"/>
      <c r="Q729" s="113"/>
      <c r="R729" s="113"/>
      <c r="S729" s="113"/>
      <c r="T729" s="113"/>
      <c r="U729" s="113"/>
      <c r="V729" s="113"/>
      <c r="W729" s="113"/>
      <c r="X729" s="113"/>
      <c r="Y729" s="113"/>
      <c r="Z729" s="113"/>
    </row>
    <row r="730" spans="1:26" ht="12.75" customHeight="1" x14ac:dyDescent="0.3">
      <c r="A730" s="113"/>
      <c r="B730" s="113"/>
      <c r="C730" s="113"/>
      <c r="D730" s="113"/>
      <c r="E730" s="113"/>
      <c r="F730" s="113"/>
      <c r="G730" s="113"/>
      <c r="H730" s="113"/>
      <c r="I730" s="113"/>
      <c r="J730" s="113"/>
      <c r="K730" s="113"/>
      <c r="L730" s="113"/>
      <c r="M730" s="113"/>
      <c r="N730" s="113"/>
      <c r="O730" s="113"/>
      <c r="P730" s="113"/>
      <c r="Q730" s="113"/>
      <c r="R730" s="113"/>
      <c r="S730" s="113"/>
      <c r="T730" s="113"/>
      <c r="U730" s="113"/>
      <c r="V730" s="113"/>
      <c r="W730" s="113"/>
      <c r="X730" s="113"/>
      <c r="Y730" s="113"/>
      <c r="Z730" s="113"/>
    </row>
    <row r="731" spans="1:26" ht="12.75" customHeight="1" x14ac:dyDescent="0.3">
      <c r="A731" s="113"/>
      <c r="B731" s="113"/>
      <c r="C731" s="113"/>
      <c r="D731" s="113"/>
      <c r="E731" s="113"/>
      <c r="F731" s="113"/>
      <c r="G731" s="113"/>
      <c r="H731" s="113"/>
      <c r="I731" s="113"/>
      <c r="J731" s="113"/>
      <c r="K731" s="113"/>
      <c r="L731" s="113"/>
      <c r="M731" s="113"/>
      <c r="N731" s="113"/>
      <c r="O731" s="113"/>
      <c r="P731" s="113"/>
      <c r="Q731" s="113"/>
      <c r="R731" s="113"/>
      <c r="S731" s="113"/>
      <c r="T731" s="113"/>
      <c r="U731" s="113"/>
      <c r="V731" s="113"/>
      <c r="W731" s="113"/>
      <c r="X731" s="113"/>
      <c r="Y731" s="113"/>
      <c r="Z731" s="113"/>
    </row>
    <row r="732" spans="1:26" ht="12.75" customHeight="1" x14ac:dyDescent="0.3">
      <c r="A732" s="113"/>
      <c r="B732" s="113"/>
      <c r="C732" s="113"/>
      <c r="D732" s="113"/>
      <c r="E732" s="113"/>
      <c r="F732" s="113"/>
      <c r="G732" s="113"/>
      <c r="H732" s="113"/>
      <c r="I732" s="113"/>
      <c r="J732" s="113"/>
      <c r="K732" s="113"/>
      <c r="L732" s="113"/>
      <c r="M732" s="113"/>
      <c r="N732" s="113"/>
      <c r="O732" s="113"/>
      <c r="P732" s="113"/>
      <c r="Q732" s="113"/>
      <c r="R732" s="113"/>
      <c r="S732" s="113"/>
      <c r="T732" s="113"/>
      <c r="U732" s="113"/>
      <c r="V732" s="113"/>
      <c r="W732" s="113"/>
      <c r="X732" s="113"/>
      <c r="Y732" s="113"/>
      <c r="Z732" s="113"/>
    </row>
    <row r="733" spans="1:26" ht="12.75" customHeight="1" x14ac:dyDescent="0.3">
      <c r="A733" s="113"/>
      <c r="B733" s="113"/>
      <c r="C733" s="113"/>
      <c r="D733" s="113"/>
      <c r="E733" s="113"/>
      <c r="F733" s="113"/>
      <c r="G733" s="113"/>
      <c r="H733" s="113"/>
      <c r="I733" s="113"/>
      <c r="J733" s="113"/>
      <c r="K733" s="113"/>
      <c r="L733" s="113"/>
      <c r="M733" s="113"/>
      <c r="N733" s="113"/>
      <c r="O733" s="113"/>
      <c r="P733" s="113"/>
      <c r="Q733" s="113"/>
      <c r="R733" s="113"/>
      <c r="S733" s="113"/>
      <c r="T733" s="113"/>
      <c r="U733" s="113"/>
      <c r="V733" s="113"/>
      <c r="W733" s="113"/>
      <c r="X733" s="113"/>
      <c r="Y733" s="113"/>
      <c r="Z733" s="113"/>
    </row>
    <row r="734" spans="1:26" ht="12.75" customHeight="1" x14ac:dyDescent="0.3">
      <c r="A734" s="113"/>
      <c r="B734" s="113"/>
      <c r="C734" s="113"/>
      <c r="D734" s="113"/>
      <c r="E734" s="113"/>
      <c r="F734" s="113"/>
      <c r="G734" s="113"/>
      <c r="H734" s="113"/>
      <c r="I734" s="113"/>
      <c r="J734" s="113"/>
      <c r="K734" s="113"/>
      <c r="L734" s="113"/>
      <c r="M734" s="113"/>
      <c r="N734" s="113"/>
      <c r="O734" s="113"/>
      <c r="P734" s="113"/>
      <c r="Q734" s="113"/>
      <c r="R734" s="113"/>
      <c r="S734" s="113"/>
      <c r="T734" s="113"/>
      <c r="U734" s="113"/>
      <c r="V734" s="113"/>
      <c r="W734" s="113"/>
      <c r="X734" s="113"/>
      <c r="Y734" s="113"/>
      <c r="Z734" s="113"/>
    </row>
    <row r="735" spans="1:26" ht="12.75" customHeight="1" x14ac:dyDescent="0.3">
      <c r="A735" s="113"/>
      <c r="B735" s="113"/>
      <c r="C735" s="113"/>
      <c r="D735" s="113"/>
      <c r="E735" s="113"/>
      <c r="F735" s="113"/>
      <c r="G735" s="113"/>
      <c r="H735" s="113"/>
      <c r="I735" s="113"/>
      <c r="J735" s="113"/>
      <c r="K735" s="113"/>
      <c r="L735" s="113"/>
      <c r="M735" s="113"/>
      <c r="N735" s="113"/>
      <c r="O735" s="113"/>
      <c r="P735" s="113"/>
      <c r="Q735" s="113"/>
      <c r="R735" s="113"/>
      <c r="S735" s="113"/>
      <c r="T735" s="113"/>
      <c r="U735" s="113"/>
      <c r="V735" s="113"/>
      <c r="W735" s="113"/>
      <c r="X735" s="113"/>
      <c r="Y735" s="113"/>
      <c r="Z735" s="113"/>
    </row>
    <row r="736" spans="1:26" ht="12.75" customHeight="1" x14ac:dyDescent="0.3">
      <c r="A736" s="113"/>
      <c r="B736" s="113"/>
      <c r="C736" s="113"/>
      <c r="D736" s="113"/>
      <c r="E736" s="113"/>
      <c r="F736" s="113"/>
      <c r="G736" s="113"/>
      <c r="H736" s="113"/>
      <c r="I736" s="113"/>
      <c r="J736" s="113"/>
      <c r="K736" s="113"/>
      <c r="L736" s="113"/>
      <c r="M736" s="113"/>
      <c r="N736" s="113"/>
      <c r="O736" s="113"/>
      <c r="P736" s="113"/>
      <c r="Q736" s="113"/>
      <c r="R736" s="113"/>
      <c r="S736" s="113"/>
      <c r="T736" s="113"/>
      <c r="U736" s="113"/>
      <c r="V736" s="113"/>
      <c r="W736" s="113"/>
      <c r="X736" s="113"/>
      <c r="Y736" s="113"/>
      <c r="Z736" s="113"/>
    </row>
    <row r="737" spans="1:26" ht="12.75" customHeight="1" x14ac:dyDescent="0.3">
      <c r="A737" s="113"/>
      <c r="B737" s="113"/>
      <c r="C737" s="113"/>
      <c r="D737" s="113"/>
      <c r="E737" s="113"/>
      <c r="F737" s="113"/>
      <c r="G737" s="113"/>
      <c r="H737" s="113"/>
      <c r="I737" s="113"/>
      <c r="J737" s="113"/>
      <c r="K737" s="113"/>
      <c r="L737" s="113"/>
      <c r="M737" s="113"/>
      <c r="N737" s="113"/>
      <c r="O737" s="113"/>
      <c r="P737" s="113"/>
      <c r="Q737" s="113"/>
      <c r="R737" s="113"/>
      <c r="S737" s="113"/>
      <c r="T737" s="113"/>
      <c r="U737" s="113"/>
      <c r="V737" s="113"/>
      <c r="W737" s="113"/>
      <c r="X737" s="113"/>
      <c r="Y737" s="113"/>
      <c r="Z737" s="113"/>
    </row>
    <row r="738" spans="1:26" ht="12.75" customHeight="1" x14ac:dyDescent="0.3">
      <c r="A738" s="113"/>
      <c r="B738" s="113"/>
      <c r="C738" s="113"/>
      <c r="D738" s="113"/>
      <c r="E738" s="113"/>
      <c r="F738" s="113"/>
      <c r="G738" s="113"/>
      <c r="H738" s="113"/>
      <c r="I738" s="113"/>
      <c r="J738" s="113"/>
      <c r="K738" s="113"/>
      <c r="L738" s="113"/>
      <c r="M738" s="113"/>
      <c r="N738" s="113"/>
      <c r="O738" s="113"/>
      <c r="P738" s="113"/>
      <c r="Q738" s="113"/>
      <c r="R738" s="113"/>
      <c r="S738" s="113"/>
      <c r="T738" s="113"/>
      <c r="U738" s="113"/>
      <c r="V738" s="113"/>
      <c r="W738" s="113"/>
      <c r="X738" s="113"/>
      <c r="Y738" s="113"/>
      <c r="Z738" s="113"/>
    </row>
    <row r="739" spans="1:26" ht="12.75" customHeight="1" x14ac:dyDescent="0.3">
      <c r="A739" s="113"/>
      <c r="B739" s="113"/>
      <c r="C739" s="113"/>
      <c r="D739" s="113"/>
      <c r="E739" s="113"/>
      <c r="F739" s="113"/>
      <c r="G739" s="113"/>
      <c r="H739" s="113"/>
      <c r="I739" s="113"/>
      <c r="J739" s="113"/>
      <c r="K739" s="113"/>
      <c r="L739" s="113"/>
      <c r="M739" s="113"/>
      <c r="N739" s="113"/>
      <c r="O739" s="113"/>
      <c r="P739" s="113"/>
      <c r="Q739" s="113"/>
      <c r="R739" s="113"/>
      <c r="S739" s="113"/>
      <c r="T739" s="113"/>
      <c r="U739" s="113"/>
      <c r="V739" s="113"/>
      <c r="W739" s="113"/>
      <c r="X739" s="113"/>
      <c r="Y739" s="113"/>
      <c r="Z739" s="113"/>
    </row>
    <row r="740" spans="1:26" ht="12.75" customHeight="1" x14ac:dyDescent="0.3">
      <c r="A740" s="113"/>
      <c r="B740" s="113"/>
      <c r="C740" s="113"/>
      <c r="D740" s="113"/>
      <c r="E740" s="113"/>
      <c r="F740" s="113"/>
      <c r="G740" s="113"/>
      <c r="H740" s="113"/>
      <c r="I740" s="113"/>
      <c r="J740" s="113"/>
      <c r="K740" s="113"/>
      <c r="L740" s="113"/>
      <c r="M740" s="113"/>
      <c r="N740" s="113"/>
      <c r="O740" s="113"/>
      <c r="P740" s="113"/>
      <c r="Q740" s="113"/>
      <c r="R740" s="113"/>
      <c r="S740" s="113"/>
      <c r="T740" s="113"/>
      <c r="U740" s="113"/>
      <c r="V740" s="113"/>
      <c r="W740" s="113"/>
      <c r="X740" s="113"/>
      <c r="Y740" s="113"/>
      <c r="Z740" s="113"/>
    </row>
    <row r="741" spans="1:26" ht="12.75" customHeight="1" x14ac:dyDescent="0.3">
      <c r="A741" s="113"/>
      <c r="B741" s="113"/>
      <c r="C741" s="113"/>
      <c r="D741" s="113"/>
      <c r="E741" s="113"/>
      <c r="F741" s="113"/>
      <c r="G741" s="113"/>
      <c r="H741" s="113"/>
      <c r="I741" s="113"/>
      <c r="J741" s="113"/>
      <c r="K741" s="113"/>
      <c r="L741" s="113"/>
      <c r="M741" s="113"/>
      <c r="N741" s="113"/>
      <c r="O741" s="113"/>
      <c r="P741" s="113"/>
      <c r="Q741" s="113"/>
      <c r="R741" s="113"/>
      <c r="S741" s="113"/>
      <c r="T741" s="113"/>
      <c r="U741" s="113"/>
      <c r="V741" s="113"/>
      <c r="W741" s="113"/>
      <c r="X741" s="113"/>
      <c r="Y741" s="113"/>
      <c r="Z741" s="113"/>
    </row>
    <row r="742" spans="1:26" ht="12.75" customHeight="1" x14ac:dyDescent="0.3">
      <c r="A742" s="113"/>
      <c r="B742" s="113"/>
      <c r="C742" s="113"/>
      <c r="D742" s="113"/>
      <c r="E742" s="113"/>
      <c r="F742" s="113"/>
      <c r="G742" s="113"/>
      <c r="H742" s="113"/>
      <c r="I742" s="113"/>
      <c r="J742" s="113"/>
      <c r="K742" s="113"/>
      <c r="L742" s="113"/>
      <c r="M742" s="113"/>
      <c r="N742" s="113"/>
      <c r="O742" s="113"/>
      <c r="P742" s="113"/>
      <c r="Q742" s="113"/>
      <c r="R742" s="113"/>
      <c r="S742" s="113"/>
      <c r="T742" s="113"/>
      <c r="U742" s="113"/>
      <c r="V742" s="113"/>
      <c r="W742" s="113"/>
      <c r="X742" s="113"/>
      <c r="Y742" s="113"/>
      <c r="Z742" s="113"/>
    </row>
    <row r="743" spans="1:26" ht="12.75" customHeight="1" x14ac:dyDescent="0.3">
      <c r="A743" s="113"/>
      <c r="B743" s="113"/>
      <c r="C743" s="113"/>
      <c r="D743" s="113"/>
      <c r="E743" s="113"/>
      <c r="F743" s="113"/>
      <c r="G743" s="113"/>
      <c r="H743" s="113"/>
      <c r="I743" s="113"/>
      <c r="J743" s="113"/>
      <c r="K743" s="113"/>
      <c r="L743" s="113"/>
      <c r="M743" s="113"/>
      <c r="N743" s="113"/>
      <c r="O743" s="113"/>
      <c r="P743" s="113"/>
      <c r="Q743" s="113"/>
      <c r="R743" s="113"/>
      <c r="S743" s="113"/>
      <c r="T743" s="113"/>
      <c r="U743" s="113"/>
      <c r="V743" s="113"/>
      <c r="W743" s="113"/>
      <c r="X743" s="113"/>
      <c r="Y743" s="113"/>
      <c r="Z743" s="113"/>
    </row>
    <row r="744" spans="1:26" ht="12.75" customHeight="1" x14ac:dyDescent="0.3">
      <c r="A744" s="113"/>
      <c r="B744" s="113"/>
      <c r="C744" s="113"/>
      <c r="D744" s="113"/>
      <c r="E744" s="113"/>
      <c r="F744" s="113"/>
      <c r="G744" s="113"/>
      <c r="H744" s="113"/>
      <c r="I744" s="113"/>
      <c r="J744" s="113"/>
      <c r="K744" s="113"/>
      <c r="L744" s="113"/>
      <c r="M744" s="113"/>
      <c r="N744" s="113"/>
      <c r="O744" s="113"/>
      <c r="P744" s="113"/>
      <c r="Q744" s="113"/>
      <c r="R744" s="113"/>
      <c r="S744" s="113"/>
      <c r="T744" s="113"/>
      <c r="U744" s="113"/>
      <c r="V744" s="113"/>
      <c r="W744" s="113"/>
      <c r="X744" s="113"/>
      <c r="Y744" s="113"/>
      <c r="Z744" s="113"/>
    </row>
    <row r="745" spans="1:26" ht="12.75" customHeight="1" x14ac:dyDescent="0.3">
      <c r="A745" s="113"/>
      <c r="B745" s="113"/>
      <c r="C745" s="113"/>
      <c r="D745" s="113"/>
      <c r="E745" s="113"/>
      <c r="F745" s="113"/>
      <c r="G745" s="113"/>
      <c r="H745" s="113"/>
      <c r="I745" s="113"/>
      <c r="J745" s="113"/>
      <c r="K745" s="113"/>
      <c r="L745" s="113"/>
      <c r="M745" s="113"/>
      <c r="N745" s="113"/>
      <c r="O745" s="113"/>
      <c r="P745" s="113"/>
      <c r="Q745" s="113"/>
      <c r="R745" s="113"/>
      <c r="S745" s="113"/>
      <c r="T745" s="113"/>
      <c r="U745" s="113"/>
      <c r="V745" s="113"/>
      <c r="W745" s="113"/>
      <c r="X745" s="113"/>
      <c r="Y745" s="113"/>
      <c r="Z745" s="113"/>
    </row>
    <row r="746" spans="1:26" ht="12.75" customHeight="1" x14ac:dyDescent="0.3">
      <c r="A746" s="113"/>
      <c r="B746" s="113"/>
      <c r="C746" s="113"/>
      <c r="D746" s="113"/>
      <c r="E746" s="113"/>
      <c r="F746" s="113"/>
      <c r="G746" s="113"/>
      <c r="H746" s="113"/>
      <c r="I746" s="113"/>
      <c r="J746" s="113"/>
      <c r="K746" s="113"/>
      <c r="L746" s="113"/>
      <c r="M746" s="113"/>
      <c r="N746" s="113"/>
      <c r="O746" s="113"/>
      <c r="P746" s="113"/>
      <c r="Q746" s="113"/>
      <c r="R746" s="113"/>
      <c r="S746" s="113"/>
      <c r="T746" s="113"/>
      <c r="U746" s="113"/>
      <c r="V746" s="113"/>
      <c r="W746" s="113"/>
      <c r="X746" s="113"/>
      <c r="Y746" s="113"/>
      <c r="Z746" s="113"/>
    </row>
    <row r="747" spans="1:26" ht="12.75" customHeight="1" x14ac:dyDescent="0.3">
      <c r="A747" s="113"/>
      <c r="B747" s="113"/>
      <c r="C747" s="113"/>
      <c r="D747" s="113"/>
      <c r="E747" s="113"/>
      <c r="F747" s="113"/>
      <c r="G747" s="113"/>
      <c r="H747" s="113"/>
      <c r="I747" s="113"/>
      <c r="J747" s="113"/>
      <c r="K747" s="113"/>
      <c r="L747" s="113"/>
      <c r="M747" s="113"/>
      <c r="N747" s="113"/>
      <c r="O747" s="113"/>
      <c r="P747" s="113"/>
      <c r="Q747" s="113"/>
      <c r="R747" s="113"/>
      <c r="S747" s="113"/>
      <c r="T747" s="113"/>
      <c r="U747" s="113"/>
      <c r="V747" s="113"/>
      <c r="W747" s="113"/>
      <c r="X747" s="113"/>
      <c r="Y747" s="113"/>
      <c r="Z747" s="113"/>
    </row>
    <row r="748" spans="1:26" ht="12.75" customHeight="1" x14ac:dyDescent="0.3">
      <c r="A748" s="113"/>
      <c r="B748" s="113"/>
      <c r="C748" s="113"/>
      <c r="D748" s="113"/>
      <c r="E748" s="113"/>
      <c r="F748" s="113"/>
      <c r="G748" s="113"/>
      <c r="H748" s="113"/>
      <c r="I748" s="113"/>
      <c r="J748" s="113"/>
      <c r="K748" s="113"/>
      <c r="L748" s="113"/>
      <c r="M748" s="113"/>
      <c r="N748" s="113"/>
      <c r="O748" s="113"/>
      <c r="P748" s="113"/>
      <c r="Q748" s="113"/>
      <c r="R748" s="113"/>
      <c r="S748" s="113"/>
      <c r="T748" s="113"/>
      <c r="U748" s="113"/>
      <c r="V748" s="113"/>
      <c r="W748" s="113"/>
      <c r="X748" s="113"/>
      <c r="Y748" s="113"/>
      <c r="Z748" s="113"/>
    </row>
    <row r="749" spans="1:26" ht="12.75" customHeight="1" x14ac:dyDescent="0.3">
      <c r="A749" s="113"/>
      <c r="B749" s="113"/>
      <c r="C749" s="113"/>
      <c r="D749" s="113"/>
      <c r="E749" s="113"/>
      <c r="F749" s="113"/>
      <c r="G749" s="113"/>
      <c r="H749" s="113"/>
      <c r="I749" s="113"/>
      <c r="J749" s="113"/>
      <c r="K749" s="113"/>
      <c r="L749" s="113"/>
      <c r="M749" s="113"/>
      <c r="N749" s="113"/>
      <c r="O749" s="113"/>
      <c r="P749" s="113"/>
      <c r="Q749" s="113"/>
      <c r="R749" s="113"/>
      <c r="S749" s="113"/>
      <c r="T749" s="113"/>
      <c r="U749" s="113"/>
      <c r="V749" s="113"/>
      <c r="W749" s="113"/>
      <c r="X749" s="113"/>
      <c r="Y749" s="113"/>
      <c r="Z749" s="113"/>
    </row>
    <row r="750" spans="1:26" ht="12.75" customHeight="1" x14ac:dyDescent="0.3">
      <c r="A750" s="113"/>
      <c r="B750" s="113"/>
      <c r="C750" s="113"/>
      <c r="D750" s="113"/>
      <c r="E750" s="113"/>
      <c r="F750" s="113"/>
      <c r="G750" s="113"/>
      <c r="H750" s="113"/>
      <c r="I750" s="113"/>
      <c r="J750" s="113"/>
      <c r="K750" s="113"/>
      <c r="L750" s="113"/>
      <c r="M750" s="113"/>
      <c r="N750" s="113"/>
      <c r="O750" s="113"/>
      <c r="P750" s="113"/>
      <c r="Q750" s="113"/>
      <c r="R750" s="113"/>
      <c r="S750" s="113"/>
      <c r="T750" s="113"/>
      <c r="U750" s="113"/>
      <c r="V750" s="113"/>
      <c r="W750" s="113"/>
      <c r="X750" s="113"/>
      <c r="Y750" s="113"/>
      <c r="Z750" s="113"/>
    </row>
    <row r="751" spans="1:26" ht="12.75" customHeight="1" x14ac:dyDescent="0.3">
      <c r="A751" s="113"/>
      <c r="B751" s="113"/>
      <c r="C751" s="113"/>
      <c r="D751" s="113"/>
      <c r="E751" s="113"/>
      <c r="F751" s="113"/>
      <c r="G751" s="113"/>
      <c r="H751" s="113"/>
      <c r="I751" s="113"/>
      <c r="J751" s="113"/>
      <c r="K751" s="113"/>
      <c r="L751" s="113"/>
      <c r="M751" s="113"/>
      <c r="N751" s="113"/>
      <c r="O751" s="113"/>
      <c r="P751" s="113"/>
      <c r="Q751" s="113"/>
      <c r="R751" s="113"/>
      <c r="S751" s="113"/>
      <c r="T751" s="113"/>
      <c r="U751" s="113"/>
      <c r="V751" s="113"/>
      <c r="W751" s="113"/>
      <c r="X751" s="113"/>
      <c r="Y751" s="113"/>
      <c r="Z751" s="113"/>
    </row>
    <row r="752" spans="1:26" ht="12.75" customHeight="1" x14ac:dyDescent="0.3">
      <c r="A752" s="113"/>
      <c r="B752" s="113"/>
      <c r="C752" s="113"/>
      <c r="D752" s="113"/>
      <c r="E752" s="113"/>
      <c r="F752" s="113"/>
      <c r="G752" s="113"/>
      <c r="H752" s="113"/>
      <c r="I752" s="113"/>
      <c r="J752" s="113"/>
      <c r="K752" s="113"/>
      <c r="L752" s="113"/>
      <c r="M752" s="113"/>
      <c r="N752" s="113"/>
      <c r="O752" s="113"/>
      <c r="P752" s="113"/>
      <c r="Q752" s="113"/>
      <c r="R752" s="113"/>
      <c r="S752" s="113"/>
      <c r="T752" s="113"/>
      <c r="U752" s="113"/>
      <c r="V752" s="113"/>
      <c r="W752" s="113"/>
      <c r="X752" s="113"/>
      <c r="Y752" s="113"/>
      <c r="Z752" s="113"/>
    </row>
    <row r="753" spans="1:26" ht="12.75" customHeight="1" x14ac:dyDescent="0.3">
      <c r="A753" s="113"/>
      <c r="B753" s="113"/>
      <c r="C753" s="113"/>
      <c r="D753" s="113"/>
      <c r="E753" s="113"/>
      <c r="F753" s="113"/>
      <c r="G753" s="113"/>
      <c r="H753" s="113"/>
      <c r="I753" s="113"/>
      <c r="J753" s="113"/>
      <c r="K753" s="113"/>
      <c r="L753" s="113"/>
      <c r="M753" s="113"/>
      <c r="N753" s="113"/>
      <c r="O753" s="113"/>
      <c r="P753" s="113"/>
      <c r="Q753" s="113"/>
      <c r="R753" s="113"/>
      <c r="S753" s="113"/>
      <c r="T753" s="113"/>
      <c r="U753" s="113"/>
      <c r="V753" s="113"/>
      <c r="W753" s="113"/>
      <c r="X753" s="113"/>
      <c r="Y753" s="113"/>
      <c r="Z753" s="113"/>
    </row>
    <row r="754" spans="1:26" ht="12.75" customHeight="1" x14ac:dyDescent="0.3">
      <c r="A754" s="113"/>
      <c r="B754" s="113"/>
      <c r="C754" s="113"/>
      <c r="D754" s="113"/>
      <c r="E754" s="113"/>
      <c r="F754" s="113"/>
      <c r="G754" s="113"/>
      <c r="H754" s="113"/>
      <c r="I754" s="113"/>
      <c r="J754" s="113"/>
      <c r="K754" s="113"/>
      <c r="L754" s="113"/>
      <c r="M754" s="113"/>
      <c r="N754" s="113"/>
      <c r="O754" s="113"/>
      <c r="P754" s="113"/>
      <c r="Q754" s="113"/>
      <c r="R754" s="113"/>
      <c r="S754" s="113"/>
      <c r="T754" s="113"/>
      <c r="U754" s="113"/>
      <c r="V754" s="113"/>
      <c r="W754" s="113"/>
      <c r="X754" s="113"/>
      <c r="Y754" s="113"/>
      <c r="Z754" s="113"/>
    </row>
    <row r="755" spans="1:26" ht="12.75" customHeight="1" x14ac:dyDescent="0.3">
      <c r="A755" s="113"/>
      <c r="B755" s="113"/>
      <c r="C755" s="113"/>
      <c r="D755" s="113"/>
      <c r="E755" s="113"/>
      <c r="F755" s="113"/>
      <c r="G755" s="113"/>
      <c r="H755" s="113"/>
      <c r="I755" s="113"/>
      <c r="J755" s="113"/>
      <c r="K755" s="113"/>
      <c r="L755" s="113"/>
      <c r="M755" s="113"/>
      <c r="N755" s="113"/>
      <c r="O755" s="113"/>
      <c r="P755" s="113"/>
      <c r="Q755" s="113"/>
      <c r="R755" s="113"/>
      <c r="S755" s="113"/>
      <c r="T755" s="113"/>
      <c r="U755" s="113"/>
      <c r="V755" s="113"/>
      <c r="W755" s="113"/>
      <c r="X755" s="113"/>
      <c r="Y755" s="113"/>
      <c r="Z755" s="113"/>
    </row>
    <row r="756" spans="1:26" ht="12.75" customHeight="1" x14ac:dyDescent="0.3">
      <c r="A756" s="113"/>
      <c r="B756" s="113"/>
      <c r="C756" s="113"/>
      <c r="D756" s="113"/>
      <c r="E756" s="113"/>
      <c r="F756" s="113"/>
      <c r="G756" s="113"/>
      <c r="H756" s="113"/>
      <c r="I756" s="113"/>
      <c r="J756" s="113"/>
      <c r="K756" s="113"/>
      <c r="L756" s="113"/>
      <c r="M756" s="113"/>
      <c r="N756" s="113"/>
      <c r="O756" s="113"/>
      <c r="P756" s="113"/>
      <c r="Q756" s="113"/>
      <c r="R756" s="113"/>
      <c r="S756" s="113"/>
      <c r="T756" s="113"/>
      <c r="U756" s="113"/>
      <c r="V756" s="113"/>
      <c r="W756" s="113"/>
      <c r="X756" s="113"/>
      <c r="Y756" s="113"/>
      <c r="Z756" s="113"/>
    </row>
    <row r="757" spans="1:26" ht="12.75" customHeight="1" x14ac:dyDescent="0.3">
      <c r="A757" s="113"/>
      <c r="B757" s="113"/>
      <c r="C757" s="113"/>
      <c r="D757" s="113"/>
      <c r="E757" s="113"/>
      <c r="F757" s="113"/>
      <c r="G757" s="113"/>
      <c r="H757" s="113"/>
      <c r="I757" s="113"/>
      <c r="J757" s="113"/>
      <c r="K757" s="113"/>
      <c r="L757" s="113"/>
      <c r="M757" s="113"/>
      <c r="N757" s="113"/>
      <c r="O757" s="113"/>
      <c r="P757" s="113"/>
      <c r="Q757" s="113"/>
      <c r="R757" s="113"/>
      <c r="S757" s="113"/>
      <c r="T757" s="113"/>
      <c r="U757" s="113"/>
      <c r="V757" s="113"/>
      <c r="W757" s="113"/>
      <c r="X757" s="113"/>
      <c r="Y757" s="113"/>
      <c r="Z757" s="113"/>
    </row>
    <row r="758" spans="1:26" ht="12.75" customHeight="1" x14ac:dyDescent="0.3">
      <c r="A758" s="113"/>
      <c r="B758" s="113"/>
      <c r="C758" s="113"/>
      <c r="D758" s="113"/>
      <c r="E758" s="113"/>
      <c r="F758" s="113"/>
      <c r="G758" s="113"/>
      <c r="H758" s="113"/>
      <c r="I758" s="113"/>
      <c r="J758" s="113"/>
      <c r="K758" s="113"/>
      <c r="L758" s="113"/>
      <c r="M758" s="113"/>
      <c r="N758" s="113"/>
      <c r="O758" s="113"/>
      <c r="P758" s="113"/>
      <c r="Q758" s="113"/>
      <c r="R758" s="113"/>
      <c r="S758" s="113"/>
      <c r="T758" s="113"/>
      <c r="U758" s="113"/>
      <c r="V758" s="113"/>
      <c r="W758" s="113"/>
      <c r="X758" s="113"/>
      <c r="Y758" s="113"/>
      <c r="Z758" s="113"/>
    </row>
    <row r="759" spans="1:26" ht="12.75" customHeight="1" x14ac:dyDescent="0.3">
      <c r="A759" s="113"/>
      <c r="B759" s="113"/>
      <c r="C759" s="113"/>
      <c r="D759" s="113"/>
      <c r="E759" s="113"/>
      <c r="F759" s="113"/>
      <c r="G759" s="113"/>
      <c r="H759" s="113"/>
      <c r="I759" s="113"/>
      <c r="J759" s="113"/>
      <c r="K759" s="113"/>
      <c r="L759" s="113"/>
      <c r="M759" s="113"/>
      <c r="N759" s="113"/>
      <c r="O759" s="113"/>
      <c r="P759" s="113"/>
      <c r="Q759" s="113"/>
      <c r="R759" s="113"/>
      <c r="S759" s="113"/>
      <c r="T759" s="113"/>
      <c r="U759" s="113"/>
      <c r="V759" s="113"/>
      <c r="W759" s="113"/>
      <c r="X759" s="113"/>
      <c r="Y759" s="113"/>
      <c r="Z759" s="113"/>
    </row>
    <row r="760" spans="1:26" ht="12.75" customHeight="1" x14ac:dyDescent="0.3">
      <c r="A760" s="113"/>
      <c r="B760" s="113"/>
      <c r="C760" s="113"/>
      <c r="D760" s="113"/>
      <c r="E760" s="113"/>
      <c r="F760" s="113"/>
      <c r="G760" s="113"/>
      <c r="H760" s="113"/>
      <c r="I760" s="113"/>
      <c r="J760" s="113"/>
      <c r="K760" s="113"/>
      <c r="L760" s="113"/>
      <c r="M760" s="113"/>
      <c r="N760" s="113"/>
      <c r="O760" s="113"/>
      <c r="P760" s="113"/>
      <c r="Q760" s="113"/>
      <c r="R760" s="113"/>
      <c r="S760" s="113"/>
      <c r="T760" s="113"/>
      <c r="U760" s="113"/>
      <c r="V760" s="113"/>
      <c r="W760" s="113"/>
      <c r="X760" s="113"/>
      <c r="Y760" s="113"/>
      <c r="Z760" s="113"/>
    </row>
    <row r="761" spans="1:26" ht="12.75" customHeight="1" x14ac:dyDescent="0.3">
      <c r="A761" s="113"/>
      <c r="B761" s="113"/>
      <c r="C761" s="113"/>
      <c r="D761" s="113"/>
      <c r="E761" s="113"/>
      <c r="F761" s="113"/>
      <c r="G761" s="113"/>
      <c r="H761" s="113"/>
      <c r="I761" s="113"/>
      <c r="J761" s="113"/>
      <c r="K761" s="113"/>
      <c r="L761" s="113"/>
      <c r="M761" s="113"/>
      <c r="N761" s="113"/>
      <c r="O761" s="113"/>
      <c r="P761" s="113"/>
      <c r="Q761" s="113"/>
      <c r="R761" s="113"/>
      <c r="S761" s="113"/>
      <c r="T761" s="113"/>
      <c r="U761" s="113"/>
      <c r="V761" s="113"/>
      <c r="W761" s="113"/>
      <c r="X761" s="113"/>
      <c r="Y761" s="113"/>
      <c r="Z761" s="113"/>
    </row>
    <row r="762" spans="1:26" ht="12.75" customHeight="1" x14ac:dyDescent="0.3">
      <c r="A762" s="113"/>
      <c r="B762" s="113"/>
      <c r="C762" s="113"/>
      <c r="D762" s="113"/>
      <c r="E762" s="113"/>
      <c r="F762" s="113"/>
      <c r="G762" s="113"/>
      <c r="H762" s="113"/>
      <c r="I762" s="113"/>
      <c r="J762" s="113"/>
      <c r="K762" s="113"/>
      <c r="L762" s="113"/>
      <c r="M762" s="113"/>
      <c r="N762" s="113"/>
      <c r="O762" s="113"/>
      <c r="P762" s="113"/>
      <c r="Q762" s="113"/>
      <c r="R762" s="113"/>
      <c r="S762" s="113"/>
      <c r="T762" s="113"/>
      <c r="U762" s="113"/>
      <c r="V762" s="113"/>
      <c r="W762" s="113"/>
      <c r="X762" s="113"/>
      <c r="Y762" s="113"/>
      <c r="Z762" s="113"/>
    </row>
    <row r="763" spans="1:26" ht="12.75" customHeight="1" x14ac:dyDescent="0.3">
      <c r="A763" s="113"/>
      <c r="B763" s="113"/>
      <c r="C763" s="113"/>
      <c r="D763" s="113"/>
      <c r="E763" s="113"/>
      <c r="F763" s="113"/>
      <c r="G763" s="113"/>
      <c r="H763" s="113"/>
      <c r="I763" s="113"/>
      <c r="J763" s="113"/>
      <c r="K763" s="113"/>
      <c r="L763" s="113"/>
      <c r="M763" s="113"/>
      <c r="N763" s="113"/>
      <c r="O763" s="113"/>
      <c r="P763" s="113"/>
      <c r="Q763" s="113"/>
      <c r="R763" s="113"/>
      <c r="S763" s="113"/>
      <c r="T763" s="113"/>
      <c r="U763" s="113"/>
      <c r="V763" s="113"/>
      <c r="W763" s="113"/>
      <c r="X763" s="113"/>
      <c r="Y763" s="113"/>
      <c r="Z763" s="113"/>
    </row>
    <row r="764" spans="1:26" ht="12.75" customHeight="1" x14ac:dyDescent="0.3">
      <c r="A764" s="113"/>
      <c r="B764" s="113"/>
      <c r="C764" s="113"/>
      <c r="D764" s="113"/>
      <c r="E764" s="113"/>
      <c r="F764" s="113"/>
      <c r="G764" s="113"/>
      <c r="H764" s="113"/>
      <c r="I764" s="113"/>
      <c r="J764" s="113"/>
      <c r="K764" s="113"/>
      <c r="L764" s="113"/>
      <c r="M764" s="113"/>
      <c r="N764" s="113"/>
      <c r="O764" s="113"/>
      <c r="P764" s="113"/>
      <c r="Q764" s="113"/>
      <c r="R764" s="113"/>
      <c r="S764" s="113"/>
      <c r="T764" s="113"/>
      <c r="U764" s="113"/>
      <c r="V764" s="113"/>
      <c r="W764" s="113"/>
      <c r="X764" s="113"/>
      <c r="Y764" s="113"/>
      <c r="Z764" s="113"/>
    </row>
    <row r="765" spans="1:26" ht="12.75" customHeight="1" x14ac:dyDescent="0.3">
      <c r="A765" s="113"/>
      <c r="B765" s="113"/>
      <c r="C765" s="113"/>
      <c r="D765" s="113"/>
      <c r="E765" s="113"/>
      <c r="F765" s="113"/>
      <c r="G765" s="113"/>
      <c r="H765" s="113"/>
      <c r="I765" s="113"/>
      <c r="J765" s="113"/>
      <c r="K765" s="113"/>
      <c r="L765" s="113"/>
      <c r="M765" s="113"/>
      <c r="N765" s="113"/>
      <c r="O765" s="113"/>
      <c r="P765" s="113"/>
      <c r="Q765" s="113"/>
      <c r="R765" s="113"/>
      <c r="S765" s="113"/>
      <c r="T765" s="113"/>
      <c r="U765" s="113"/>
      <c r="V765" s="113"/>
      <c r="W765" s="113"/>
      <c r="X765" s="113"/>
      <c r="Y765" s="113"/>
      <c r="Z765" s="113"/>
    </row>
    <row r="766" spans="1:26" ht="12.75" customHeight="1" x14ac:dyDescent="0.3">
      <c r="A766" s="113"/>
      <c r="B766" s="113"/>
      <c r="C766" s="113"/>
      <c r="D766" s="113"/>
      <c r="E766" s="113"/>
      <c r="F766" s="113"/>
      <c r="G766" s="113"/>
      <c r="H766" s="113"/>
      <c r="I766" s="113"/>
      <c r="J766" s="113"/>
      <c r="K766" s="113"/>
      <c r="L766" s="113"/>
      <c r="M766" s="113"/>
      <c r="N766" s="113"/>
      <c r="O766" s="113"/>
      <c r="P766" s="113"/>
      <c r="Q766" s="113"/>
      <c r="R766" s="113"/>
      <c r="S766" s="113"/>
      <c r="T766" s="113"/>
      <c r="U766" s="113"/>
      <c r="V766" s="113"/>
      <c r="W766" s="113"/>
      <c r="X766" s="113"/>
      <c r="Y766" s="113"/>
      <c r="Z766" s="113"/>
    </row>
    <row r="767" spans="1:26" ht="12.75" customHeight="1" x14ac:dyDescent="0.3">
      <c r="A767" s="113"/>
      <c r="B767" s="113"/>
      <c r="C767" s="113"/>
      <c r="D767" s="113"/>
      <c r="E767" s="113"/>
      <c r="F767" s="113"/>
      <c r="G767" s="113"/>
      <c r="H767" s="113"/>
      <c r="I767" s="113"/>
      <c r="J767" s="113"/>
      <c r="K767" s="113"/>
      <c r="L767" s="113"/>
      <c r="M767" s="113"/>
      <c r="N767" s="113"/>
      <c r="O767" s="113"/>
      <c r="P767" s="113"/>
      <c r="Q767" s="113"/>
      <c r="R767" s="113"/>
      <c r="S767" s="113"/>
      <c r="T767" s="113"/>
      <c r="U767" s="113"/>
      <c r="V767" s="113"/>
      <c r="W767" s="113"/>
      <c r="X767" s="113"/>
      <c r="Y767" s="113"/>
      <c r="Z767" s="113"/>
    </row>
    <row r="768" spans="1:26" ht="12.75" customHeight="1" x14ac:dyDescent="0.3">
      <c r="A768" s="113"/>
      <c r="B768" s="113"/>
      <c r="C768" s="113"/>
      <c r="D768" s="113"/>
      <c r="E768" s="113"/>
      <c r="F768" s="113"/>
      <c r="G768" s="113"/>
      <c r="H768" s="113"/>
      <c r="I768" s="113"/>
      <c r="J768" s="113"/>
      <c r="K768" s="113"/>
      <c r="L768" s="113"/>
      <c r="M768" s="113"/>
      <c r="N768" s="113"/>
      <c r="O768" s="113"/>
      <c r="P768" s="113"/>
      <c r="Q768" s="113"/>
      <c r="R768" s="113"/>
      <c r="S768" s="113"/>
      <c r="T768" s="113"/>
      <c r="U768" s="113"/>
      <c r="V768" s="113"/>
      <c r="W768" s="113"/>
      <c r="X768" s="113"/>
      <c r="Y768" s="113"/>
      <c r="Z768" s="113"/>
    </row>
    <row r="769" spans="1:26" ht="12.75" customHeight="1" x14ac:dyDescent="0.3">
      <c r="A769" s="113"/>
      <c r="B769" s="113"/>
      <c r="C769" s="113"/>
      <c r="D769" s="113"/>
      <c r="E769" s="113"/>
      <c r="F769" s="113"/>
      <c r="G769" s="113"/>
      <c r="H769" s="113"/>
      <c r="I769" s="113"/>
      <c r="J769" s="113"/>
      <c r="K769" s="113"/>
      <c r="L769" s="113"/>
      <c r="M769" s="113"/>
      <c r="N769" s="113"/>
      <c r="O769" s="113"/>
      <c r="P769" s="113"/>
      <c r="Q769" s="113"/>
      <c r="R769" s="113"/>
      <c r="S769" s="113"/>
      <c r="T769" s="113"/>
      <c r="U769" s="113"/>
      <c r="V769" s="113"/>
      <c r="W769" s="113"/>
      <c r="X769" s="113"/>
      <c r="Y769" s="113"/>
      <c r="Z769" s="113"/>
    </row>
    <row r="770" spans="1:26" ht="12.75" customHeight="1" x14ac:dyDescent="0.3">
      <c r="A770" s="113"/>
      <c r="B770" s="113"/>
      <c r="C770" s="113"/>
      <c r="D770" s="113"/>
      <c r="E770" s="113"/>
      <c r="F770" s="113"/>
      <c r="G770" s="113"/>
      <c r="H770" s="113"/>
      <c r="I770" s="113"/>
      <c r="J770" s="113"/>
      <c r="K770" s="113"/>
      <c r="L770" s="113"/>
      <c r="M770" s="113"/>
      <c r="N770" s="113"/>
      <c r="O770" s="113"/>
      <c r="P770" s="113"/>
      <c r="Q770" s="113"/>
      <c r="R770" s="113"/>
      <c r="S770" s="113"/>
      <c r="T770" s="113"/>
      <c r="U770" s="113"/>
      <c r="V770" s="113"/>
      <c r="W770" s="113"/>
      <c r="X770" s="113"/>
      <c r="Y770" s="113"/>
      <c r="Z770" s="113"/>
    </row>
    <row r="771" spans="1:26" ht="12.75" customHeight="1" x14ac:dyDescent="0.3">
      <c r="A771" s="113"/>
      <c r="B771" s="113"/>
      <c r="C771" s="113"/>
      <c r="D771" s="113"/>
      <c r="E771" s="113"/>
      <c r="F771" s="113"/>
      <c r="G771" s="113"/>
      <c r="H771" s="113"/>
      <c r="I771" s="113"/>
      <c r="J771" s="113"/>
      <c r="K771" s="113"/>
      <c r="L771" s="113"/>
      <c r="M771" s="113"/>
      <c r="N771" s="113"/>
      <c r="O771" s="113"/>
      <c r="P771" s="113"/>
      <c r="Q771" s="113"/>
      <c r="R771" s="113"/>
      <c r="S771" s="113"/>
      <c r="T771" s="113"/>
      <c r="U771" s="113"/>
      <c r="V771" s="113"/>
      <c r="W771" s="113"/>
      <c r="X771" s="113"/>
      <c r="Y771" s="113"/>
      <c r="Z771" s="113"/>
    </row>
    <row r="772" spans="1:26" ht="12.75" customHeight="1" x14ac:dyDescent="0.3">
      <c r="A772" s="113"/>
      <c r="B772" s="113"/>
      <c r="C772" s="113"/>
      <c r="D772" s="113"/>
      <c r="E772" s="113"/>
      <c r="F772" s="113"/>
      <c r="G772" s="113"/>
      <c r="H772" s="113"/>
      <c r="I772" s="113"/>
      <c r="J772" s="113"/>
      <c r="K772" s="113"/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  <c r="Z772" s="113"/>
    </row>
    <row r="773" spans="1:26" ht="12.75" customHeight="1" x14ac:dyDescent="0.3">
      <c r="A773" s="113"/>
      <c r="B773" s="113"/>
      <c r="C773" s="113"/>
      <c r="D773" s="113"/>
      <c r="E773" s="113"/>
      <c r="F773" s="113"/>
      <c r="G773" s="113"/>
      <c r="H773" s="113"/>
      <c r="I773" s="113"/>
      <c r="J773" s="113"/>
      <c r="K773" s="113"/>
      <c r="L773" s="113"/>
      <c r="M773" s="113"/>
      <c r="N773" s="113"/>
      <c r="O773" s="113"/>
      <c r="P773" s="113"/>
      <c r="Q773" s="113"/>
      <c r="R773" s="113"/>
      <c r="S773" s="113"/>
      <c r="T773" s="113"/>
      <c r="U773" s="113"/>
      <c r="V773" s="113"/>
      <c r="W773" s="113"/>
      <c r="X773" s="113"/>
      <c r="Y773" s="113"/>
      <c r="Z773" s="113"/>
    </row>
    <row r="774" spans="1:26" ht="12.75" customHeight="1" x14ac:dyDescent="0.3">
      <c r="A774" s="113"/>
      <c r="B774" s="113"/>
      <c r="C774" s="113"/>
      <c r="D774" s="113"/>
      <c r="E774" s="113"/>
      <c r="F774" s="113"/>
      <c r="G774" s="113"/>
      <c r="H774" s="113"/>
      <c r="I774" s="113"/>
      <c r="J774" s="113"/>
      <c r="K774" s="113"/>
      <c r="L774" s="113"/>
      <c r="M774" s="113"/>
      <c r="N774" s="113"/>
      <c r="O774" s="113"/>
      <c r="P774" s="113"/>
      <c r="Q774" s="113"/>
      <c r="R774" s="113"/>
      <c r="S774" s="113"/>
      <c r="T774" s="113"/>
      <c r="U774" s="113"/>
      <c r="V774" s="113"/>
      <c r="W774" s="113"/>
      <c r="X774" s="113"/>
      <c r="Y774" s="113"/>
      <c r="Z774" s="113"/>
    </row>
    <row r="775" spans="1:26" ht="12.75" customHeight="1" x14ac:dyDescent="0.3">
      <c r="A775" s="113"/>
      <c r="B775" s="113"/>
      <c r="C775" s="113"/>
      <c r="D775" s="113"/>
      <c r="E775" s="113"/>
      <c r="F775" s="113"/>
      <c r="G775" s="113"/>
      <c r="H775" s="113"/>
      <c r="I775" s="113"/>
      <c r="J775" s="113"/>
      <c r="K775" s="113"/>
      <c r="L775" s="113"/>
      <c r="M775" s="113"/>
      <c r="N775" s="113"/>
      <c r="O775" s="113"/>
      <c r="P775" s="113"/>
      <c r="Q775" s="113"/>
      <c r="R775" s="113"/>
      <c r="S775" s="113"/>
      <c r="T775" s="113"/>
      <c r="U775" s="113"/>
      <c r="V775" s="113"/>
      <c r="W775" s="113"/>
      <c r="X775" s="113"/>
      <c r="Y775" s="113"/>
      <c r="Z775" s="113"/>
    </row>
    <row r="776" spans="1:26" ht="12.75" customHeight="1" x14ac:dyDescent="0.3">
      <c r="A776" s="113"/>
      <c r="B776" s="113"/>
      <c r="C776" s="113"/>
      <c r="D776" s="113"/>
      <c r="E776" s="113"/>
      <c r="F776" s="113"/>
      <c r="G776" s="113"/>
      <c r="H776" s="113"/>
      <c r="I776" s="113"/>
      <c r="J776" s="113"/>
      <c r="K776" s="113"/>
      <c r="L776" s="113"/>
      <c r="M776" s="113"/>
      <c r="N776" s="113"/>
      <c r="O776" s="113"/>
      <c r="P776" s="113"/>
      <c r="Q776" s="113"/>
      <c r="R776" s="113"/>
      <c r="S776" s="113"/>
      <c r="T776" s="113"/>
      <c r="U776" s="113"/>
      <c r="V776" s="113"/>
      <c r="W776" s="113"/>
      <c r="X776" s="113"/>
      <c r="Y776" s="113"/>
      <c r="Z776" s="113"/>
    </row>
    <row r="777" spans="1:26" ht="12.75" customHeight="1" x14ac:dyDescent="0.3">
      <c r="A777" s="113"/>
      <c r="B777" s="113"/>
      <c r="C777" s="113"/>
      <c r="D777" s="113"/>
      <c r="E777" s="113"/>
      <c r="F777" s="113"/>
      <c r="G777" s="113"/>
      <c r="H777" s="113"/>
      <c r="I777" s="113"/>
      <c r="J777" s="113"/>
      <c r="K777" s="113"/>
      <c r="L777" s="113"/>
      <c r="M777" s="113"/>
      <c r="N777" s="113"/>
      <c r="O777" s="113"/>
      <c r="P777" s="113"/>
      <c r="Q777" s="113"/>
      <c r="R777" s="113"/>
      <c r="S777" s="113"/>
      <c r="T777" s="113"/>
      <c r="U777" s="113"/>
      <c r="V777" s="113"/>
      <c r="W777" s="113"/>
      <c r="X777" s="113"/>
      <c r="Y777" s="113"/>
      <c r="Z777" s="113"/>
    </row>
    <row r="778" spans="1:26" ht="12.75" customHeight="1" x14ac:dyDescent="0.3">
      <c r="A778" s="113"/>
      <c r="B778" s="113"/>
      <c r="C778" s="113"/>
      <c r="D778" s="113"/>
      <c r="E778" s="113"/>
      <c r="F778" s="113"/>
      <c r="G778" s="113"/>
      <c r="H778" s="113"/>
      <c r="I778" s="113"/>
      <c r="J778" s="113"/>
      <c r="K778" s="113"/>
      <c r="L778" s="113"/>
      <c r="M778" s="113"/>
      <c r="N778" s="113"/>
      <c r="O778" s="113"/>
      <c r="P778" s="113"/>
      <c r="Q778" s="113"/>
      <c r="R778" s="113"/>
      <c r="S778" s="113"/>
      <c r="T778" s="113"/>
      <c r="U778" s="113"/>
      <c r="V778" s="113"/>
      <c r="W778" s="113"/>
      <c r="X778" s="113"/>
      <c r="Y778" s="113"/>
      <c r="Z778" s="113"/>
    </row>
    <row r="779" spans="1:26" ht="12.75" customHeight="1" x14ac:dyDescent="0.3">
      <c r="A779" s="113"/>
      <c r="B779" s="113"/>
      <c r="C779" s="113"/>
      <c r="D779" s="113"/>
      <c r="E779" s="113"/>
      <c r="F779" s="113"/>
      <c r="G779" s="113"/>
      <c r="H779" s="113"/>
      <c r="I779" s="113"/>
      <c r="J779" s="113"/>
      <c r="K779" s="113"/>
      <c r="L779" s="113"/>
      <c r="M779" s="113"/>
      <c r="N779" s="113"/>
      <c r="O779" s="113"/>
      <c r="P779" s="113"/>
      <c r="Q779" s="113"/>
      <c r="R779" s="113"/>
      <c r="S779" s="113"/>
      <c r="T779" s="113"/>
      <c r="U779" s="113"/>
      <c r="V779" s="113"/>
      <c r="W779" s="113"/>
      <c r="X779" s="113"/>
      <c r="Y779" s="113"/>
      <c r="Z779" s="113"/>
    </row>
    <row r="780" spans="1:26" ht="12.75" customHeight="1" x14ac:dyDescent="0.3">
      <c r="A780" s="113"/>
      <c r="B780" s="113"/>
      <c r="C780" s="113"/>
      <c r="D780" s="113"/>
      <c r="E780" s="113"/>
      <c r="F780" s="113"/>
      <c r="G780" s="113"/>
      <c r="H780" s="113"/>
      <c r="I780" s="113"/>
      <c r="J780" s="113"/>
      <c r="K780" s="113"/>
      <c r="L780" s="113"/>
      <c r="M780" s="113"/>
      <c r="N780" s="113"/>
      <c r="O780" s="113"/>
      <c r="P780" s="113"/>
      <c r="Q780" s="113"/>
      <c r="R780" s="113"/>
      <c r="S780" s="113"/>
      <c r="T780" s="113"/>
      <c r="U780" s="113"/>
      <c r="V780" s="113"/>
      <c r="W780" s="113"/>
      <c r="X780" s="113"/>
      <c r="Y780" s="113"/>
      <c r="Z780" s="113"/>
    </row>
    <row r="781" spans="1:26" ht="12.75" customHeight="1" x14ac:dyDescent="0.3">
      <c r="A781" s="113"/>
      <c r="B781" s="113"/>
      <c r="C781" s="113"/>
      <c r="D781" s="113"/>
      <c r="E781" s="113"/>
      <c r="F781" s="113"/>
      <c r="G781" s="113"/>
      <c r="H781" s="113"/>
      <c r="I781" s="113"/>
      <c r="J781" s="113"/>
      <c r="K781" s="113"/>
      <c r="L781" s="113"/>
      <c r="M781" s="113"/>
      <c r="N781" s="113"/>
      <c r="O781" s="113"/>
      <c r="P781" s="113"/>
      <c r="Q781" s="113"/>
      <c r="R781" s="113"/>
      <c r="S781" s="113"/>
      <c r="T781" s="113"/>
      <c r="U781" s="113"/>
      <c r="V781" s="113"/>
      <c r="W781" s="113"/>
      <c r="X781" s="113"/>
      <c r="Y781" s="113"/>
      <c r="Z781" s="113"/>
    </row>
    <row r="782" spans="1:26" ht="12.75" customHeight="1" x14ac:dyDescent="0.3">
      <c r="A782" s="113"/>
      <c r="B782" s="113"/>
      <c r="C782" s="113"/>
      <c r="D782" s="113"/>
      <c r="E782" s="113"/>
      <c r="F782" s="113"/>
      <c r="G782" s="113"/>
      <c r="H782" s="113"/>
      <c r="I782" s="113"/>
      <c r="J782" s="113"/>
      <c r="K782" s="113"/>
      <c r="L782" s="113"/>
      <c r="M782" s="113"/>
      <c r="N782" s="113"/>
      <c r="O782" s="113"/>
      <c r="P782" s="113"/>
      <c r="Q782" s="113"/>
      <c r="R782" s="113"/>
      <c r="S782" s="113"/>
      <c r="T782" s="113"/>
      <c r="U782" s="113"/>
      <c r="V782" s="113"/>
      <c r="W782" s="113"/>
      <c r="X782" s="113"/>
      <c r="Y782" s="113"/>
      <c r="Z782" s="113"/>
    </row>
    <row r="783" spans="1:26" ht="12.75" customHeight="1" x14ac:dyDescent="0.3">
      <c r="A783" s="113"/>
      <c r="B783" s="113"/>
      <c r="C783" s="113"/>
      <c r="D783" s="113"/>
      <c r="E783" s="113"/>
      <c r="F783" s="113"/>
      <c r="G783" s="113"/>
      <c r="H783" s="113"/>
      <c r="I783" s="113"/>
      <c r="J783" s="113"/>
      <c r="K783" s="113"/>
      <c r="L783" s="113"/>
      <c r="M783" s="113"/>
      <c r="N783" s="113"/>
      <c r="O783" s="113"/>
      <c r="P783" s="113"/>
      <c r="Q783" s="113"/>
      <c r="R783" s="113"/>
      <c r="S783" s="113"/>
      <c r="T783" s="113"/>
      <c r="U783" s="113"/>
      <c r="V783" s="113"/>
      <c r="W783" s="113"/>
      <c r="X783" s="113"/>
      <c r="Y783" s="113"/>
      <c r="Z783" s="113"/>
    </row>
    <row r="784" spans="1:26" ht="12.75" customHeight="1" x14ac:dyDescent="0.3">
      <c r="A784" s="113"/>
      <c r="B784" s="113"/>
      <c r="C784" s="113"/>
      <c r="D784" s="113"/>
      <c r="E784" s="113"/>
      <c r="F784" s="113"/>
      <c r="G784" s="113"/>
      <c r="H784" s="113"/>
      <c r="I784" s="113"/>
      <c r="J784" s="113"/>
      <c r="K784" s="113"/>
      <c r="L784" s="113"/>
      <c r="M784" s="113"/>
      <c r="N784" s="113"/>
      <c r="O784" s="113"/>
      <c r="P784" s="113"/>
      <c r="Q784" s="113"/>
      <c r="R784" s="113"/>
      <c r="S784" s="113"/>
      <c r="T784" s="113"/>
      <c r="U784" s="113"/>
      <c r="V784" s="113"/>
      <c r="W784" s="113"/>
      <c r="X784" s="113"/>
      <c r="Y784" s="113"/>
      <c r="Z784" s="113"/>
    </row>
    <row r="785" spans="1:26" ht="12.75" customHeight="1" x14ac:dyDescent="0.3">
      <c r="A785" s="113"/>
      <c r="B785" s="113"/>
      <c r="C785" s="113"/>
      <c r="D785" s="113"/>
      <c r="E785" s="113"/>
      <c r="F785" s="113"/>
      <c r="G785" s="113"/>
      <c r="H785" s="113"/>
      <c r="I785" s="113"/>
      <c r="J785" s="113"/>
      <c r="K785" s="113"/>
      <c r="L785" s="113"/>
      <c r="M785" s="113"/>
      <c r="N785" s="113"/>
      <c r="O785" s="113"/>
      <c r="P785" s="113"/>
      <c r="Q785" s="113"/>
      <c r="R785" s="113"/>
      <c r="S785" s="113"/>
      <c r="T785" s="113"/>
      <c r="U785" s="113"/>
      <c r="V785" s="113"/>
      <c r="W785" s="113"/>
      <c r="X785" s="113"/>
      <c r="Y785" s="113"/>
      <c r="Z785" s="113"/>
    </row>
    <row r="786" spans="1:26" ht="12.75" customHeight="1" x14ac:dyDescent="0.3">
      <c r="A786" s="113"/>
      <c r="B786" s="113"/>
      <c r="C786" s="113"/>
      <c r="D786" s="113"/>
      <c r="E786" s="113"/>
      <c r="F786" s="113"/>
      <c r="G786" s="113"/>
      <c r="H786" s="113"/>
      <c r="I786" s="113"/>
      <c r="J786" s="113"/>
      <c r="K786" s="113"/>
      <c r="L786" s="113"/>
      <c r="M786" s="113"/>
      <c r="N786" s="113"/>
      <c r="O786" s="113"/>
      <c r="P786" s="113"/>
      <c r="Q786" s="113"/>
      <c r="R786" s="113"/>
      <c r="S786" s="113"/>
      <c r="T786" s="113"/>
      <c r="U786" s="113"/>
      <c r="V786" s="113"/>
      <c r="W786" s="113"/>
      <c r="X786" s="113"/>
      <c r="Y786" s="113"/>
      <c r="Z786" s="113"/>
    </row>
    <row r="787" spans="1:26" ht="12.75" customHeight="1" x14ac:dyDescent="0.3">
      <c r="A787" s="113"/>
      <c r="B787" s="113"/>
      <c r="C787" s="113"/>
      <c r="D787" s="113"/>
      <c r="E787" s="113"/>
      <c r="F787" s="113"/>
      <c r="G787" s="113"/>
      <c r="H787" s="113"/>
      <c r="I787" s="113"/>
      <c r="J787" s="113"/>
      <c r="K787" s="113"/>
      <c r="L787" s="113"/>
      <c r="M787" s="113"/>
      <c r="N787" s="113"/>
      <c r="O787" s="113"/>
      <c r="P787" s="113"/>
      <c r="Q787" s="113"/>
      <c r="R787" s="113"/>
      <c r="S787" s="113"/>
      <c r="T787" s="113"/>
      <c r="U787" s="113"/>
      <c r="V787" s="113"/>
      <c r="W787" s="113"/>
      <c r="X787" s="113"/>
      <c r="Y787" s="113"/>
      <c r="Z787" s="113"/>
    </row>
    <row r="788" spans="1:26" ht="12.75" customHeight="1" x14ac:dyDescent="0.3">
      <c r="A788" s="113"/>
      <c r="B788" s="113"/>
      <c r="C788" s="113"/>
      <c r="D788" s="113"/>
      <c r="E788" s="113"/>
      <c r="F788" s="113"/>
      <c r="G788" s="113"/>
      <c r="H788" s="113"/>
      <c r="I788" s="113"/>
      <c r="J788" s="113"/>
      <c r="K788" s="113"/>
      <c r="L788" s="113"/>
      <c r="M788" s="113"/>
      <c r="N788" s="113"/>
      <c r="O788" s="113"/>
      <c r="P788" s="113"/>
      <c r="Q788" s="113"/>
      <c r="R788" s="113"/>
      <c r="S788" s="113"/>
      <c r="T788" s="113"/>
      <c r="U788" s="113"/>
      <c r="V788" s="113"/>
      <c r="W788" s="113"/>
      <c r="X788" s="113"/>
      <c r="Y788" s="113"/>
      <c r="Z788" s="113"/>
    </row>
    <row r="789" spans="1:26" ht="12.75" customHeight="1" x14ac:dyDescent="0.3">
      <c r="A789" s="113"/>
      <c r="B789" s="113"/>
      <c r="C789" s="113"/>
      <c r="D789" s="113"/>
      <c r="E789" s="113"/>
      <c r="F789" s="113"/>
      <c r="G789" s="113"/>
      <c r="H789" s="113"/>
      <c r="I789" s="113"/>
      <c r="J789" s="113"/>
      <c r="K789" s="113"/>
      <c r="L789" s="113"/>
      <c r="M789" s="113"/>
      <c r="N789" s="113"/>
      <c r="O789" s="113"/>
      <c r="P789" s="113"/>
      <c r="Q789" s="113"/>
      <c r="R789" s="113"/>
      <c r="S789" s="113"/>
      <c r="T789" s="113"/>
      <c r="U789" s="113"/>
      <c r="V789" s="113"/>
      <c r="W789" s="113"/>
      <c r="X789" s="113"/>
      <c r="Y789" s="113"/>
      <c r="Z789" s="113"/>
    </row>
    <row r="790" spans="1:26" ht="12.75" customHeight="1" x14ac:dyDescent="0.3">
      <c r="A790" s="113"/>
      <c r="B790" s="113"/>
      <c r="C790" s="113"/>
      <c r="D790" s="113"/>
      <c r="E790" s="113"/>
      <c r="F790" s="113"/>
      <c r="G790" s="113"/>
      <c r="H790" s="113"/>
      <c r="I790" s="113"/>
      <c r="J790" s="113"/>
      <c r="K790" s="113"/>
      <c r="L790" s="113"/>
      <c r="M790" s="113"/>
      <c r="N790" s="113"/>
      <c r="O790" s="113"/>
      <c r="P790" s="113"/>
      <c r="Q790" s="113"/>
      <c r="R790" s="113"/>
      <c r="S790" s="113"/>
      <c r="T790" s="113"/>
      <c r="U790" s="113"/>
      <c r="V790" s="113"/>
      <c r="W790" s="113"/>
      <c r="X790" s="113"/>
      <c r="Y790" s="113"/>
      <c r="Z790" s="113"/>
    </row>
    <row r="791" spans="1:26" ht="12.75" customHeight="1" x14ac:dyDescent="0.3">
      <c r="A791" s="113"/>
      <c r="B791" s="113"/>
      <c r="C791" s="113"/>
      <c r="D791" s="113"/>
      <c r="E791" s="113"/>
      <c r="F791" s="113"/>
      <c r="G791" s="113"/>
      <c r="H791" s="113"/>
      <c r="I791" s="113"/>
      <c r="J791" s="113"/>
      <c r="K791" s="113"/>
      <c r="L791" s="113"/>
      <c r="M791" s="113"/>
      <c r="N791" s="113"/>
      <c r="O791" s="113"/>
      <c r="P791" s="113"/>
      <c r="Q791" s="113"/>
      <c r="R791" s="113"/>
      <c r="S791" s="113"/>
      <c r="T791" s="113"/>
      <c r="U791" s="113"/>
      <c r="V791" s="113"/>
      <c r="W791" s="113"/>
      <c r="X791" s="113"/>
      <c r="Y791" s="113"/>
      <c r="Z791" s="113"/>
    </row>
    <row r="792" spans="1:26" ht="12.75" customHeight="1" x14ac:dyDescent="0.3">
      <c r="A792" s="113"/>
      <c r="B792" s="113"/>
      <c r="C792" s="113"/>
      <c r="D792" s="113"/>
      <c r="E792" s="113"/>
      <c r="F792" s="113"/>
      <c r="G792" s="113"/>
      <c r="H792" s="113"/>
      <c r="I792" s="113"/>
      <c r="J792" s="113"/>
      <c r="K792" s="113"/>
      <c r="L792" s="113"/>
      <c r="M792" s="113"/>
      <c r="N792" s="113"/>
      <c r="O792" s="113"/>
      <c r="P792" s="113"/>
      <c r="Q792" s="113"/>
      <c r="R792" s="113"/>
      <c r="S792" s="113"/>
      <c r="T792" s="113"/>
      <c r="U792" s="113"/>
      <c r="V792" s="113"/>
      <c r="W792" s="113"/>
      <c r="X792" s="113"/>
      <c r="Y792" s="113"/>
      <c r="Z792" s="113"/>
    </row>
    <row r="793" spans="1:26" ht="12.75" customHeight="1" x14ac:dyDescent="0.3">
      <c r="A793" s="113"/>
      <c r="B793" s="113"/>
      <c r="C793" s="113"/>
      <c r="D793" s="113"/>
      <c r="E793" s="113"/>
      <c r="F793" s="113"/>
      <c r="G793" s="113"/>
      <c r="H793" s="113"/>
      <c r="I793" s="113"/>
      <c r="J793" s="113"/>
      <c r="K793" s="113"/>
      <c r="L793" s="113"/>
      <c r="M793" s="113"/>
      <c r="N793" s="113"/>
      <c r="O793" s="113"/>
      <c r="P793" s="113"/>
      <c r="Q793" s="113"/>
      <c r="R793" s="113"/>
      <c r="S793" s="113"/>
      <c r="T793" s="113"/>
      <c r="U793" s="113"/>
      <c r="V793" s="113"/>
      <c r="W793" s="113"/>
      <c r="X793" s="113"/>
      <c r="Y793" s="113"/>
      <c r="Z793" s="113"/>
    </row>
    <row r="794" spans="1:26" ht="12.75" customHeight="1" x14ac:dyDescent="0.3">
      <c r="A794" s="113"/>
      <c r="B794" s="113"/>
      <c r="C794" s="113"/>
      <c r="D794" s="113"/>
      <c r="E794" s="113"/>
      <c r="F794" s="113"/>
      <c r="G794" s="113"/>
      <c r="H794" s="113"/>
      <c r="I794" s="113"/>
      <c r="J794" s="113"/>
      <c r="K794" s="113"/>
      <c r="L794" s="113"/>
      <c r="M794" s="113"/>
      <c r="N794" s="113"/>
      <c r="O794" s="113"/>
      <c r="P794" s="113"/>
      <c r="Q794" s="113"/>
      <c r="R794" s="113"/>
      <c r="S794" s="113"/>
      <c r="T794" s="113"/>
      <c r="U794" s="113"/>
      <c r="V794" s="113"/>
      <c r="W794" s="113"/>
      <c r="X794" s="113"/>
      <c r="Y794" s="113"/>
      <c r="Z794" s="113"/>
    </row>
    <row r="795" spans="1:26" ht="12.75" customHeight="1" x14ac:dyDescent="0.3">
      <c r="A795" s="113"/>
      <c r="B795" s="113"/>
      <c r="C795" s="113"/>
      <c r="D795" s="113"/>
      <c r="E795" s="113"/>
      <c r="F795" s="113"/>
      <c r="G795" s="113"/>
      <c r="H795" s="113"/>
      <c r="I795" s="113"/>
      <c r="J795" s="113"/>
      <c r="K795" s="113"/>
      <c r="L795" s="113"/>
      <c r="M795" s="113"/>
      <c r="N795" s="113"/>
      <c r="O795" s="113"/>
      <c r="P795" s="113"/>
      <c r="Q795" s="113"/>
      <c r="R795" s="113"/>
      <c r="S795" s="113"/>
      <c r="T795" s="113"/>
      <c r="U795" s="113"/>
      <c r="V795" s="113"/>
      <c r="W795" s="113"/>
      <c r="X795" s="113"/>
      <c r="Y795" s="113"/>
      <c r="Z795" s="113"/>
    </row>
    <row r="796" spans="1:26" ht="12.75" customHeight="1" x14ac:dyDescent="0.3">
      <c r="A796" s="113"/>
      <c r="B796" s="113"/>
      <c r="C796" s="113"/>
      <c r="D796" s="113"/>
      <c r="E796" s="113"/>
      <c r="F796" s="113"/>
      <c r="G796" s="113"/>
      <c r="H796" s="113"/>
      <c r="I796" s="113"/>
      <c r="J796" s="113"/>
      <c r="K796" s="113"/>
      <c r="L796" s="113"/>
      <c r="M796" s="113"/>
      <c r="N796" s="113"/>
      <c r="O796" s="113"/>
      <c r="P796" s="113"/>
      <c r="Q796" s="113"/>
      <c r="R796" s="113"/>
      <c r="S796" s="113"/>
      <c r="T796" s="113"/>
      <c r="U796" s="113"/>
      <c r="V796" s="113"/>
      <c r="W796" s="113"/>
      <c r="X796" s="113"/>
      <c r="Y796" s="113"/>
      <c r="Z796" s="113"/>
    </row>
    <row r="797" spans="1:26" ht="12.75" customHeight="1" x14ac:dyDescent="0.3">
      <c r="A797" s="113"/>
      <c r="B797" s="113"/>
      <c r="C797" s="113"/>
      <c r="D797" s="113"/>
      <c r="E797" s="113"/>
      <c r="F797" s="113"/>
      <c r="G797" s="113"/>
      <c r="H797" s="113"/>
      <c r="I797" s="113"/>
      <c r="J797" s="113"/>
      <c r="K797" s="113"/>
      <c r="L797" s="113"/>
      <c r="M797" s="113"/>
      <c r="N797" s="113"/>
      <c r="O797" s="113"/>
      <c r="P797" s="113"/>
      <c r="Q797" s="113"/>
      <c r="R797" s="113"/>
      <c r="S797" s="113"/>
      <c r="T797" s="113"/>
      <c r="U797" s="113"/>
      <c r="V797" s="113"/>
      <c r="W797" s="113"/>
      <c r="X797" s="113"/>
      <c r="Y797" s="113"/>
      <c r="Z797" s="113"/>
    </row>
    <row r="798" spans="1:26" ht="12.75" customHeight="1" x14ac:dyDescent="0.3">
      <c r="A798" s="113"/>
      <c r="B798" s="113"/>
      <c r="C798" s="113"/>
      <c r="D798" s="113"/>
      <c r="E798" s="113"/>
      <c r="F798" s="113"/>
      <c r="G798" s="113"/>
      <c r="H798" s="113"/>
      <c r="I798" s="113"/>
      <c r="J798" s="113"/>
      <c r="K798" s="113"/>
      <c r="L798" s="113"/>
      <c r="M798" s="113"/>
      <c r="N798" s="113"/>
      <c r="O798" s="113"/>
      <c r="P798" s="113"/>
      <c r="Q798" s="113"/>
      <c r="R798" s="113"/>
      <c r="S798" s="113"/>
      <c r="T798" s="113"/>
      <c r="U798" s="113"/>
      <c r="V798" s="113"/>
      <c r="W798" s="113"/>
      <c r="X798" s="113"/>
      <c r="Y798" s="113"/>
      <c r="Z798" s="113"/>
    </row>
    <row r="799" spans="1:26" ht="12.75" customHeight="1" x14ac:dyDescent="0.3">
      <c r="A799" s="113"/>
      <c r="B799" s="113"/>
      <c r="C799" s="113"/>
      <c r="D799" s="113"/>
      <c r="E799" s="113"/>
      <c r="F799" s="113"/>
      <c r="G799" s="113"/>
      <c r="H799" s="113"/>
      <c r="I799" s="113"/>
      <c r="J799" s="113"/>
      <c r="K799" s="113"/>
      <c r="L799" s="113"/>
      <c r="M799" s="113"/>
      <c r="N799" s="113"/>
      <c r="O799" s="113"/>
      <c r="P799" s="113"/>
      <c r="Q799" s="113"/>
      <c r="R799" s="113"/>
      <c r="S799" s="113"/>
      <c r="T799" s="113"/>
      <c r="U799" s="113"/>
      <c r="V799" s="113"/>
      <c r="W799" s="113"/>
      <c r="X799" s="113"/>
      <c r="Y799" s="113"/>
      <c r="Z799" s="113"/>
    </row>
    <row r="800" spans="1:26" ht="12.75" customHeight="1" x14ac:dyDescent="0.3">
      <c r="A800" s="113"/>
      <c r="B800" s="113"/>
      <c r="C800" s="113"/>
      <c r="D800" s="113"/>
      <c r="E800" s="113"/>
      <c r="F800" s="113"/>
      <c r="G800" s="113"/>
      <c r="H800" s="113"/>
      <c r="I800" s="113"/>
      <c r="J800" s="113"/>
      <c r="K800" s="113"/>
      <c r="L800" s="113"/>
      <c r="M800" s="113"/>
      <c r="N800" s="113"/>
      <c r="O800" s="113"/>
      <c r="P800" s="113"/>
      <c r="Q800" s="113"/>
      <c r="R800" s="113"/>
      <c r="S800" s="113"/>
      <c r="T800" s="113"/>
      <c r="U800" s="113"/>
      <c r="V800" s="113"/>
      <c r="W800" s="113"/>
      <c r="X800" s="113"/>
      <c r="Y800" s="113"/>
      <c r="Z800" s="113"/>
    </row>
    <row r="801" spans="1:26" ht="12.75" customHeight="1" x14ac:dyDescent="0.3">
      <c r="A801" s="113"/>
      <c r="B801" s="113"/>
      <c r="C801" s="113"/>
      <c r="D801" s="113"/>
      <c r="E801" s="113"/>
      <c r="F801" s="113"/>
      <c r="G801" s="113"/>
      <c r="H801" s="113"/>
      <c r="I801" s="113"/>
      <c r="J801" s="113"/>
      <c r="K801" s="113"/>
      <c r="L801" s="113"/>
      <c r="M801" s="113"/>
      <c r="N801" s="113"/>
      <c r="O801" s="113"/>
      <c r="P801" s="113"/>
      <c r="Q801" s="113"/>
      <c r="R801" s="113"/>
      <c r="S801" s="113"/>
      <c r="T801" s="113"/>
      <c r="U801" s="113"/>
      <c r="V801" s="113"/>
      <c r="W801" s="113"/>
      <c r="X801" s="113"/>
      <c r="Y801" s="113"/>
      <c r="Z801" s="113"/>
    </row>
    <row r="802" spans="1:26" ht="12.75" customHeight="1" x14ac:dyDescent="0.3">
      <c r="A802" s="113"/>
      <c r="B802" s="113"/>
      <c r="C802" s="113"/>
      <c r="D802" s="113"/>
      <c r="E802" s="113"/>
      <c r="F802" s="113"/>
      <c r="G802" s="113"/>
      <c r="H802" s="113"/>
      <c r="I802" s="113"/>
      <c r="J802" s="113"/>
      <c r="K802" s="113"/>
      <c r="L802" s="113"/>
      <c r="M802" s="113"/>
      <c r="N802" s="113"/>
      <c r="O802" s="113"/>
      <c r="P802" s="113"/>
      <c r="Q802" s="113"/>
      <c r="R802" s="113"/>
      <c r="S802" s="113"/>
      <c r="T802" s="113"/>
      <c r="U802" s="113"/>
      <c r="V802" s="113"/>
      <c r="W802" s="113"/>
      <c r="X802" s="113"/>
      <c r="Y802" s="113"/>
      <c r="Z802" s="113"/>
    </row>
    <row r="803" spans="1:26" ht="12.75" customHeight="1" x14ac:dyDescent="0.3">
      <c r="A803" s="113"/>
      <c r="B803" s="113"/>
      <c r="C803" s="113"/>
      <c r="D803" s="113"/>
      <c r="E803" s="113"/>
      <c r="F803" s="113"/>
      <c r="G803" s="113"/>
      <c r="H803" s="113"/>
      <c r="I803" s="113"/>
      <c r="J803" s="113"/>
      <c r="K803" s="113"/>
      <c r="L803" s="113"/>
      <c r="M803" s="113"/>
      <c r="N803" s="113"/>
      <c r="O803" s="113"/>
      <c r="P803" s="113"/>
      <c r="Q803" s="113"/>
      <c r="R803" s="113"/>
      <c r="S803" s="113"/>
      <c r="T803" s="113"/>
      <c r="U803" s="113"/>
      <c r="V803" s="113"/>
      <c r="W803" s="113"/>
      <c r="X803" s="113"/>
      <c r="Y803" s="113"/>
      <c r="Z803" s="113"/>
    </row>
    <row r="804" spans="1:26" ht="12.75" customHeight="1" x14ac:dyDescent="0.3">
      <c r="A804" s="113"/>
      <c r="B804" s="113"/>
      <c r="C804" s="113"/>
      <c r="D804" s="113"/>
      <c r="E804" s="113"/>
      <c r="F804" s="113"/>
      <c r="G804" s="113"/>
      <c r="H804" s="113"/>
      <c r="I804" s="113"/>
      <c r="J804" s="113"/>
      <c r="K804" s="113"/>
      <c r="L804" s="113"/>
      <c r="M804" s="113"/>
      <c r="N804" s="113"/>
      <c r="O804" s="113"/>
      <c r="P804" s="113"/>
      <c r="Q804" s="113"/>
      <c r="R804" s="113"/>
      <c r="S804" s="113"/>
      <c r="T804" s="113"/>
      <c r="U804" s="113"/>
      <c r="V804" s="113"/>
      <c r="W804" s="113"/>
      <c r="X804" s="113"/>
      <c r="Y804" s="113"/>
      <c r="Z804" s="113"/>
    </row>
    <row r="805" spans="1:26" ht="12.75" customHeight="1" x14ac:dyDescent="0.3">
      <c r="A805" s="113"/>
      <c r="B805" s="113"/>
      <c r="C805" s="113"/>
      <c r="D805" s="113"/>
      <c r="E805" s="113"/>
      <c r="F805" s="113"/>
      <c r="G805" s="113"/>
      <c r="H805" s="113"/>
      <c r="I805" s="113"/>
      <c r="J805" s="113"/>
      <c r="K805" s="113"/>
      <c r="L805" s="113"/>
      <c r="M805" s="113"/>
      <c r="N805" s="113"/>
      <c r="O805" s="113"/>
      <c r="P805" s="113"/>
      <c r="Q805" s="113"/>
      <c r="R805" s="113"/>
      <c r="S805" s="113"/>
      <c r="T805" s="113"/>
      <c r="U805" s="113"/>
      <c r="V805" s="113"/>
      <c r="W805" s="113"/>
      <c r="X805" s="113"/>
      <c r="Y805" s="113"/>
      <c r="Z805" s="113"/>
    </row>
    <row r="806" spans="1:26" ht="12.75" customHeight="1" x14ac:dyDescent="0.3">
      <c r="A806" s="113"/>
      <c r="B806" s="113"/>
      <c r="C806" s="113"/>
      <c r="D806" s="113"/>
      <c r="E806" s="113"/>
      <c r="F806" s="113"/>
      <c r="G806" s="113"/>
      <c r="H806" s="113"/>
      <c r="I806" s="113"/>
      <c r="J806" s="113"/>
      <c r="K806" s="113"/>
      <c r="L806" s="113"/>
      <c r="M806" s="113"/>
      <c r="N806" s="113"/>
      <c r="O806" s="113"/>
      <c r="P806" s="113"/>
      <c r="Q806" s="113"/>
      <c r="R806" s="113"/>
      <c r="S806" s="113"/>
      <c r="T806" s="113"/>
      <c r="U806" s="113"/>
      <c r="V806" s="113"/>
      <c r="W806" s="113"/>
      <c r="X806" s="113"/>
      <c r="Y806" s="113"/>
      <c r="Z806" s="113"/>
    </row>
    <row r="807" spans="1:26" ht="12.75" customHeight="1" x14ac:dyDescent="0.3">
      <c r="A807" s="113"/>
      <c r="B807" s="113"/>
      <c r="C807" s="113"/>
      <c r="D807" s="113"/>
      <c r="E807" s="113"/>
      <c r="F807" s="113"/>
      <c r="G807" s="113"/>
      <c r="H807" s="113"/>
      <c r="I807" s="113"/>
      <c r="J807" s="113"/>
      <c r="K807" s="113"/>
      <c r="L807" s="113"/>
      <c r="M807" s="113"/>
      <c r="N807" s="113"/>
      <c r="O807" s="113"/>
      <c r="P807" s="113"/>
      <c r="Q807" s="113"/>
      <c r="R807" s="113"/>
      <c r="S807" s="113"/>
      <c r="T807" s="113"/>
      <c r="U807" s="113"/>
      <c r="V807" s="113"/>
      <c r="W807" s="113"/>
      <c r="X807" s="113"/>
      <c r="Y807" s="113"/>
      <c r="Z807" s="113"/>
    </row>
    <row r="808" spans="1:26" ht="12.75" customHeight="1" x14ac:dyDescent="0.3">
      <c r="A808" s="113"/>
      <c r="B808" s="113"/>
      <c r="C808" s="113"/>
      <c r="D808" s="113"/>
      <c r="E808" s="113"/>
      <c r="F808" s="113"/>
      <c r="G808" s="113"/>
      <c r="H808" s="113"/>
      <c r="I808" s="113"/>
      <c r="J808" s="113"/>
      <c r="K808" s="113"/>
      <c r="L808" s="113"/>
      <c r="M808" s="113"/>
      <c r="N808" s="113"/>
      <c r="O808" s="113"/>
      <c r="P808" s="113"/>
      <c r="Q808" s="113"/>
      <c r="R808" s="113"/>
      <c r="S808" s="113"/>
      <c r="T808" s="113"/>
      <c r="U808" s="113"/>
      <c r="V808" s="113"/>
      <c r="W808" s="113"/>
      <c r="X808" s="113"/>
      <c r="Y808" s="113"/>
      <c r="Z808" s="113"/>
    </row>
    <row r="809" spans="1:26" ht="12.75" customHeight="1" x14ac:dyDescent="0.3">
      <c r="A809" s="113"/>
      <c r="B809" s="113"/>
      <c r="C809" s="113"/>
      <c r="D809" s="113"/>
      <c r="E809" s="113"/>
      <c r="F809" s="113"/>
      <c r="G809" s="113"/>
      <c r="H809" s="113"/>
      <c r="I809" s="113"/>
      <c r="J809" s="113"/>
      <c r="K809" s="113"/>
      <c r="L809" s="113"/>
      <c r="M809" s="113"/>
      <c r="N809" s="113"/>
      <c r="O809" s="113"/>
      <c r="P809" s="113"/>
      <c r="Q809" s="113"/>
      <c r="R809" s="113"/>
      <c r="S809" s="113"/>
      <c r="T809" s="113"/>
      <c r="U809" s="113"/>
      <c r="V809" s="113"/>
      <c r="W809" s="113"/>
      <c r="X809" s="113"/>
      <c r="Y809" s="113"/>
      <c r="Z809" s="113"/>
    </row>
    <row r="810" spans="1:26" ht="12.75" customHeight="1" x14ac:dyDescent="0.3">
      <c r="A810" s="113"/>
      <c r="B810" s="113"/>
      <c r="C810" s="113"/>
      <c r="D810" s="113"/>
      <c r="E810" s="113"/>
      <c r="F810" s="113"/>
      <c r="G810" s="113"/>
      <c r="H810" s="113"/>
      <c r="I810" s="113"/>
      <c r="J810" s="113"/>
      <c r="K810" s="113"/>
      <c r="L810" s="113"/>
      <c r="M810" s="113"/>
      <c r="N810" s="113"/>
      <c r="O810" s="113"/>
      <c r="P810" s="113"/>
      <c r="Q810" s="113"/>
      <c r="R810" s="113"/>
      <c r="S810" s="113"/>
      <c r="T810" s="113"/>
      <c r="U810" s="113"/>
      <c r="V810" s="113"/>
      <c r="W810" s="113"/>
      <c r="X810" s="113"/>
      <c r="Y810" s="113"/>
      <c r="Z810" s="113"/>
    </row>
    <row r="811" spans="1:26" ht="12.75" customHeight="1" x14ac:dyDescent="0.3">
      <c r="A811" s="113"/>
      <c r="B811" s="113"/>
      <c r="C811" s="113"/>
      <c r="D811" s="113"/>
      <c r="E811" s="113"/>
      <c r="F811" s="113"/>
      <c r="G811" s="113"/>
      <c r="H811" s="113"/>
      <c r="I811" s="113"/>
      <c r="J811" s="113"/>
      <c r="K811" s="113"/>
      <c r="L811" s="113"/>
      <c r="M811" s="113"/>
      <c r="N811" s="113"/>
      <c r="O811" s="113"/>
      <c r="P811" s="113"/>
      <c r="Q811" s="113"/>
      <c r="R811" s="113"/>
      <c r="S811" s="113"/>
      <c r="T811" s="113"/>
      <c r="U811" s="113"/>
      <c r="V811" s="113"/>
      <c r="W811" s="113"/>
      <c r="X811" s="113"/>
      <c r="Y811" s="113"/>
      <c r="Z811" s="113"/>
    </row>
    <row r="812" spans="1:26" ht="12.75" customHeight="1" x14ac:dyDescent="0.3">
      <c r="A812" s="113"/>
      <c r="B812" s="113"/>
      <c r="C812" s="113"/>
      <c r="D812" s="113"/>
      <c r="E812" s="113"/>
      <c r="F812" s="113"/>
      <c r="G812" s="113"/>
      <c r="H812" s="113"/>
      <c r="I812" s="113"/>
      <c r="J812" s="113"/>
      <c r="K812" s="113"/>
      <c r="L812" s="113"/>
      <c r="M812" s="113"/>
      <c r="N812" s="113"/>
      <c r="O812" s="113"/>
      <c r="P812" s="113"/>
      <c r="Q812" s="113"/>
      <c r="R812" s="113"/>
      <c r="S812" s="113"/>
      <c r="T812" s="113"/>
      <c r="U812" s="113"/>
      <c r="V812" s="113"/>
      <c r="W812" s="113"/>
      <c r="X812" s="113"/>
      <c r="Y812" s="113"/>
      <c r="Z812" s="113"/>
    </row>
    <row r="813" spans="1:26" ht="12.75" customHeight="1" x14ac:dyDescent="0.3">
      <c r="A813" s="113"/>
      <c r="B813" s="113"/>
      <c r="C813" s="113"/>
      <c r="D813" s="113"/>
      <c r="E813" s="113"/>
      <c r="F813" s="113"/>
      <c r="G813" s="113"/>
      <c r="H813" s="113"/>
      <c r="I813" s="113"/>
      <c r="J813" s="113"/>
      <c r="K813" s="113"/>
      <c r="L813" s="113"/>
      <c r="M813" s="113"/>
      <c r="N813" s="113"/>
      <c r="O813" s="113"/>
      <c r="P813" s="113"/>
      <c r="Q813" s="113"/>
      <c r="R813" s="113"/>
      <c r="S813" s="113"/>
      <c r="T813" s="113"/>
      <c r="U813" s="113"/>
      <c r="V813" s="113"/>
      <c r="W813" s="113"/>
      <c r="X813" s="113"/>
      <c r="Y813" s="113"/>
      <c r="Z813" s="113"/>
    </row>
    <row r="814" spans="1:26" ht="12.75" customHeight="1" x14ac:dyDescent="0.3">
      <c r="A814" s="113"/>
      <c r="B814" s="113"/>
      <c r="C814" s="113"/>
      <c r="D814" s="113"/>
      <c r="E814" s="113"/>
      <c r="F814" s="113"/>
      <c r="G814" s="113"/>
      <c r="H814" s="113"/>
      <c r="I814" s="113"/>
      <c r="J814" s="113"/>
      <c r="K814" s="113"/>
      <c r="L814" s="113"/>
      <c r="M814" s="113"/>
      <c r="N814" s="113"/>
      <c r="O814" s="113"/>
      <c r="P814" s="113"/>
      <c r="Q814" s="113"/>
      <c r="R814" s="113"/>
      <c r="S814" s="113"/>
      <c r="T814" s="113"/>
      <c r="U814" s="113"/>
      <c r="V814" s="113"/>
      <c r="W814" s="113"/>
      <c r="X814" s="113"/>
      <c r="Y814" s="113"/>
      <c r="Z814" s="113"/>
    </row>
    <row r="815" spans="1:26" ht="12.75" customHeight="1" x14ac:dyDescent="0.3">
      <c r="A815" s="113"/>
      <c r="B815" s="113"/>
      <c r="C815" s="113"/>
      <c r="D815" s="113"/>
      <c r="E815" s="113"/>
      <c r="F815" s="113"/>
      <c r="G815" s="113"/>
      <c r="H815" s="113"/>
      <c r="I815" s="113"/>
      <c r="J815" s="113"/>
      <c r="K815" s="113"/>
      <c r="L815" s="113"/>
      <c r="M815" s="113"/>
      <c r="N815" s="113"/>
      <c r="O815" s="113"/>
      <c r="P815" s="113"/>
      <c r="Q815" s="113"/>
      <c r="R815" s="113"/>
      <c r="S815" s="113"/>
      <c r="T815" s="113"/>
      <c r="U815" s="113"/>
      <c r="V815" s="113"/>
      <c r="W815" s="113"/>
      <c r="X815" s="113"/>
      <c r="Y815" s="113"/>
      <c r="Z815" s="113"/>
    </row>
    <row r="816" spans="1:26" ht="12.75" customHeight="1" x14ac:dyDescent="0.3">
      <c r="A816" s="113"/>
      <c r="B816" s="113"/>
      <c r="C816" s="113"/>
      <c r="D816" s="113"/>
      <c r="E816" s="113"/>
      <c r="F816" s="113"/>
      <c r="G816" s="113"/>
      <c r="H816" s="113"/>
      <c r="I816" s="113"/>
      <c r="J816" s="113"/>
      <c r="K816" s="113"/>
      <c r="L816" s="113"/>
      <c r="M816" s="113"/>
      <c r="N816" s="113"/>
      <c r="O816" s="113"/>
      <c r="P816" s="113"/>
      <c r="Q816" s="113"/>
      <c r="R816" s="113"/>
      <c r="S816" s="113"/>
      <c r="T816" s="113"/>
      <c r="U816" s="113"/>
      <c r="V816" s="113"/>
      <c r="W816" s="113"/>
      <c r="X816" s="113"/>
      <c r="Y816" s="113"/>
      <c r="Z816" s="113"/>
    </row>
    <row r="817" spans="1:26" ht="12.75" customHeight="1" x14ac:dyDescent="0.3">
      <c r="A817" s="113"/>
      <c r="B817" s="113"/>
      <c r="C817" s="113"/>
      <c r="D817" s="113"/>
      <c r="E817" s="113"/>
      <c r="F817" s="113"/>
      <c r="G817" s="113"/>
      <c r="H817" s="113"/>
      <c r="I817" s="113"/>
      <c r="J817" s="113"/>
      <c r="K817" s="113"/>
      <c r="L817" s="113"/>
      <c r="M817" s="113"/>
      <c r="N817" s="113"/>
      <c r="O817" s="113"/>
      <c r="P817" s="113"/>
      <c r="Q817" s="113"/>
      <c r="R817" s="113"/>
      <c r="S817" s="113"/>
      <c r="T817" s="113"/>
      <c r="U817" s="113"/>
      <c r="V817" s="113"/>
      <c r="W817" s="113"/>
      <c r="X817" s="113"/>
      <c r="Y817" s="113"/>
      <c r="Z817" s="113"/>
    </row>
    <row r="818" spans="1:26" ht="12.75" customHeight="1" x14ac:dyDescent="0.3">
      <c r="A818" s="113"/>
      <c r="B818" s="113"/>
      <c r="C818" s="113"/>
      <c r="D818" s="113"/>
      <c r="E818" s="113"/>
      <c r="F818" s="113"/>
      <c r="G818" s="113"/>
      <c r="H818" s="113"/>
      <c r="I818" s="113"/>
      <c r="J818" s="113"/>
      <c r="K818" s="113"/>
      <c r="L818" s="113"/>
      <c r="M818" s="113"/>
      <c r="N818" s="113"/>
      <c r="O818" s="113"/>
      <c r="P818" s="113"/>
      <c r="Q818" s="113"/>
      <c r="R818" s="113"/>
      <c r="S818" s="113"/>
      <c r="T818" s="113"/>
      <c r="U818" s="113"/>
      <c r="V818" s="113"/>
      <c r="W818" s="113"/>
      <c r="X818" s="113"/>
      <c r="Y818" s="113"/>
      <c r="Z818" s="113"/>
    </row>
    <row r="819" spans="1:26" ht="12.75" customHeight="1" x14ac:dyDescent="0.3">
      <c r="A819" s="113"/>
      <c r="B819" s="113"/>
      <c r="C819" s="113"/>
      <c r="D819" s="113"/>
      <c r="E819" s="113"/>
      <c r="F819" s="113"/>
      <c r="G819" s="113"/>
      <c r="H819" s="113"/>
      <c r="I819" s="113"/>
      <c r="J819" s="113"/>
      <c r="K819" s="113"/>
      <c r="L819" s="113"/>
      <c r="M819" s="113"/>
      <c r="N819" s="113"/>
      <c r="O819" s="113"/>
      <c r="P819" s="113"/>
      <c r="Q819" s="113"/>
      <c r="R819" s="113"/>
      <c r="S819" s="113"/>
      <c r="T819" s="113"/>
      <c r="U819" s="113"/>
      <c r="V819" s="113"/>
      <c r="W819" s="113"/>
      <c r="X819" s="113"/>
      <c r="Y819" s="113"/>
      <c r="Z819" s="113"/>
    </row>
    <row r="820" spans="1:26" ht="12.75" customHeight="1" x14ac:dyDescent="0.3">
      <c r="A820" s="113"/>
      <c r="B820" s="113"/>
      <c r="C820" s="113"/>
      <c r="D820" s="113"/>
      <c r="E820" s="113"/>
      <c r="F820" s="113"/>
      <c r="G820" s="113"/>
      <c r="H820" s="113"/>
      <c r="I820" s="113"/>
      <c r="J820" s="113"/>
      <c r="K820" s="113"/>
      <c r="L820" s="113"/>
      <c r="M820" s="113"/>
      <c r="N820" s="113"/>
      <c r="O820" s="113"/>
      <c r="P820" s="113"/>
      <c r="Q820" s="113"/>
      <c r="R820" s="113"/>
      <c r="S820" s="113"/>
      <c r="T820" s="113"/>
      <c r="U820" s="113"/>
      <c r="V820" s="113"/>
      <c r="W820" s="113"/>
      <c r="X820" s="113"/>
      <c r="Y820" s="113"/>
      <c r="Z820" s="113"/>
    </row>
    <row r="821" spans="1:26" ht="12.75" customHeight="1" x14ac:dyDescent="0.3">
      <c r="A821" s="113"/>
      <c r="B821" s="113"/>
      <c r="C821" s="113"/>
      <c r="D821" s="113"/>
      <c r="E821" s="113"/>
      <c r="F821" s="113"/>
      <c r="G821" s="113"/>
      <c r="H821" s="113"/>
      <c r="I821" s="113"/>
      <c r="J821" s="113"/>
      <c r="K821" s="113"/>
      <c r="L821" s="113"/>
      <c r="M821" s="113"/>
      <c r="N821" s="113"/>
      <c r="O821" s="113"/>
      <c r="P821" s="113"/>
      <c r="Q821" s="113"/>
      <c r="R821" s="113"/>
      <c r="S821" s="113"/>
      <c r="T821" s="113"/>
      <c r="U821" s="113"/>
      <c r="V821" s="113"/>
      <c r="W821" s="113"/>
      <c r="X821" s="113"/>
      <c r="Y821" s="113"/>
      <c r="Z821" s="113"/>
    </row>
    <row r="822" spans="1:26" ht="12.75" customHeight="1" x14ac:dyDescent="0.3">
      <c r="A822" s="113"/>
      <c r="B822" s="113"/>
      <c r="C822" s="113"/>
      <c r="D822" s="113"/>
      <c r="E822" s="113"/>
      <c r="F822" s="113"/>
      <c r="G822" s="113"/>
      <c r="H822" s="113"/>
      <c r="I822" s="113"/>
      <c r="J822" s="113"/>
      <c r="K822" s="113"/>
      <c r="L822" s="113"/>
      <c r="M822" s="113"/>
      <c r="N822" s="113"/>
      <c r="O822" s="113"/>
      <c r="P822" s="113"/>
      <c r="Q822" s="113"/>
      <c r="R822" s="113"/>
      <c r="S822" s="113"/>
      <c r="T822" s="113"/>
      <c r="U822" s="113"/>
      <c r="V822" s="113"/>
      <c r="W822" s="113"/>
      <c r="X822" s="113"/>
      <c r="Y822" s="113"/>
      <c r="Z822" s="113"/>
    </row>
    <row r="823" spans="1:26" ht="12.75" customHeight="1" x14ac:dyDescent="0.3">
      <c r="A823" s="113"/>
      <c r="B823" s="113"/>
      <c r="C823" s="113"/>
      <c r="D823" s="113"/>
      <c r="E823" s="113"/>
      <c r="F823" s="113"/>
      <c r="G823" s="113"/>
      <c r="H823" s="113"/>
      <c r="I823" s="113"/>
      <c r="J823" s="113"/>
      <c r="K823" s="113"/>
      <c r="L823" s="113"/>
      <c r="M823" s="113"/>
      <c r="N823" s="113"/>
      <c r="O823" s="113"/>
      <c r="P823" s="113"/>
      <c r="Q823" s="113"/>
      <c r="R823" s="113"/>
      <c r="S823" s="113"/>
      <c r="T823" s="113"/>
      <c r="U823" s="113"/>
      <c r="V823" s="113"/>
      <c r="W823" s="113"/>
      <c r="X823" s="113"/>
      <c r="Y823" s="113"/>
      <c r="Z823" s="113"/>
    </row>
    <row r="824" spans="1:26" ht="12.75" customHeight="1" x14ac:dyDescent="0.3">
      <c r="A824" s="113"/>
      <c r="B824" s="113"/>
      <c r="C824" s="113"/>
      <c r="D824" s="113"/>
      <c r="E824" s="113"/>
      <c r="F824" s="113"/>
      <c r="G824" s="113"/>
      <c r="H824" s="113"/>
      <c r="I824" s="113"/>
      <c r="J824" s="113"/>
      <c r="K824" s="113"/>
      <c r="L824" s="113"/>
      <c r="M824" s="113"/>
      <c r="N824" s="113"/>
      <c r="O824" s="113"/>
      <c r="P824" s="113"/>
      <c r="Q824" s="113"/>
      <c r="R824" s="113"/>
      <c r="S824" s="113"/>
      <c r="T824" s="113"/>
      <c r="U824" s="113"/>
      <c r="V824" s="113"/>
      <c r="W824" s="113"/>
      <c r="X824" s="113"/>
      <c r="Y824" s="113"/>
      <c r="Z824" s="113"/>
    </row>
    <row r="825" spans="1:26" ht="12.75" customHeight="1" x14ac:dyDescent="0.3">
      <c r="A825" s="113"/>
      <c r="B825" s="113"/>
      <c r="C825" s="113"/>
      <c r="D825" s="113"/>
      <c r="E825" s="113"/>
      <c r="F825" s="113"/>
      <c r="G825" s="113"/>
      <c r="H825" s="113"/>
      <c r="I825" s="113"/>
      <c r="J825" s="113"/>
      <c r="K825" s="113"/>
      <c r="L825" s="113"/>
      <c r="M825" s="113"/>
      <c r="N825" s="113"/>
      <c r="O825" s="113"/>
      <c r="P825" s="113"/>
      <c r="Q825" s="113"/>
      <c r="R825" s="113"/>
      <c r="S825" s="113"/>
      <c r="T825" s="113"/>
      <c r="U825" s="113"/>
      <c r="V825" s="113"/>
      <c r="W825" s="113"/>
      <c r="X825" s="113"/>
      <c r="Y825" s="113"/>
      <c r="Z825" s="113"/>
    </row>
    <row r="826" spans="1:26" ht="12.75" customHeight="1" x14ac:dyDescent="0.3">
      <c r="A826" s="113"/>
      <c r="B826" s="113"/>
      <c r="C826" s="113"/>
      <c r="D826" s="113"/>
      <c r="E826" s="113"/>
      <c r="F826" s="113"/>
      <c r="G826" s="113"/>
      <c r="H826" s="113"/>
      <c r="I826" s="113"/>
      <c r="J826" s="113"/>
      <c r="K826" s="113"/>
      <c r="L826" s="113"/>
      <c r="M826" s="113"/>
      <c r="N826" s="113"/>
      <c r="O826" s="113"/>
      <c r="P826" s="113"/>
      <c r="Q826" s="113"/>
      <c r="R826" s="113"/>
      <c r="S826" s="113"/>
      <c r="T826" s="113"/>
      <c r="U826" s="113"/>
      <c r="V826" s="113"/>
      <c r="W826" s="113"/>
      <c r="X826" s="113"/>
      <c r="Y826" s="113"/>
      <c r="Z826" s="113"/>
    </row>
    <row r="827" spans="1:26" ht="12.75" customHeight="1" x14ac:dyDescent="0.3">
      <c r="A827" s="113"/>
      <c r="B827" s="113"/>
      <c r="C827" s="113"/>
      <c r="D827" s="113"/>
      <c r="E827" s="113"/>
      <c r="F827" s="113"/>
      <c r="G827" s="113"/>
      <c r="H827" s="113"/>
      <c r="I827" s="113"/>
      <c r="J827" s="113"/>
      <c r="K827" s="113"/>
      <c r="L827" s="113"/>
      <c r="M827" s="113"/>
      <c r="N827" s="113"/>
      <c r="O827" s="113"/>
      <c r="P827" s="113"/>
      <c r="Q827" s="113"/>
      <c r="R827" s="113"/>
      <c r="S827" s="113"/>
      <c r="T827" s="113"/>
      <c r="U827" s="113"/>
      <c r="V827" s="113"/>
      <c r="W827" s="113"/>
      <c r="X827" s="113"/>
      <c r="Y827" s="113"/>
      <c r="Z827" s="113"/>
    </row>
    <row r="828" spans="1:26" ht="12.75" customHeight="1" x14ac:dyDescent="0.3">
      <c r="A828" s="113"/>
      <c r="B828" s="113"/>
      <c r="C828" s="113"/>
      <c r="D828" s="113"/>
      <c r="E828" s="113"/>
      <c r="F828" s="113"/>
      <c r="G828" s="113"/>
      <c r="H828" s="113"/>
      <c r="I828" s="113"/>
      <c r="J828" s="113"/>
      <c r="K828" s="113"/>
      <c r="L828" s="113"/>
      <c r="M828" s="113"/>
      <c r="N828" s="113"/>
      <c r="O828" s="113"/>
      <c r="P828" s="113"/>
      <c r="Q828" s="113"/>
      <c r="R828" s="113"/>
      <c r="S828" s="113"/>
      <c r="T828" s="113"/>
      <c r="U828" s="113"/>
      <c r="V828" s="113"/>
      <c r="W828" s="113"/>
      <c r="X828" s="113"/>
      <c r="Y828" s="113"/>
      <c r="Z828" s="113"/>
    </row>
    <row r="829" spans="1:26" ht="12.75" customHeight="1" x14ac:dyDescent="0.3">
      <c r="A829" s="113"/>
      <c r="B829" s="113"/>
      <c r="C829" s="113"/>
      <c r="D829" s="113"/>
      <c r="E829" s="113"/>
      <c r="F829" s="113"/>
      <c r="G829" s="113"/>
      <c r="H829" s="113"/>
      <c r="I829" s="113"/>
      <c r="J829" s="113"/>
      <c r="K829" s="113"/>
      <c r="L829" s="113"/>
      <c r="M829" s="113"/>
      <c r="N829" s="113"/>
      <c r="O829" s="113"/>
      <c r="P829" s="113"/>
      <c r="Q829" s="113"/>
      <c r="R829" s="113"/>
      <c r="S829" s="113"/>
      <c r="T829" s="113"/>
      <c r="U829" s="113"/>
      <c r="V829" s="113"/>
      <c r="W829" s="113"/>
      <c r="X829" s="113"/>
      <c r="Y829" s="113"/>
      <c r="Z829" s="113"/>
    </row>
    <row r="830" spans="1:26" ht="12.75" customHeight="1" x14ac:dyDescent="0.3">
      <c r="A830" s="113"/>
      <c r="B830" s="113"/>
      <c r="C830" s="113"/>
      <c r="D830" s="113"/>
      <c r="E830" s="113"/>
      <c r="F830" s="113"/>
      <c r="G830" s="113"/>
      <c r="H830" s="113"/>
      <c r="I830" s="113"/>
      <c r="J830" s="113"/>
      <c r="K830" s="113"/>
      <c r="L830" s="113"/>
      <c r="M830" s="113"/>
      <c r="N830" s="113"/>
      <c r="O830" s="113"/>
      <c r="P830" s="113"/>
      <c r="Q830" s="113"/>
      <c r="R830" s="113"/>
      <c r="S830" s="113"/>
      <c r="T830" s="113"/>
      <c r="U830" s="113"/>
      <c r="V830" s="113"/>
      <c r="W830" s="113"/>
      <c r="X830" s="113"/>
      <c r="Y830" s="113"/>
      <c r="Z830" s="113"/>
    </row>
    <row r="831" spans="1:26" ht="12.75" customHeight="1" x14ac:dyDescent="0.3">
      <c r="A831" s="113"/>
      <c r="B831" s="113"/>
      <c r="C831" s="113"/>
      <c r="D831" s="113"/>
      <c r="E831" s="113"/>
      <c r="F831" s="113"/>
      <c r="G831" s="113"/>
      <c r="H831" s="113"/>
      <c r="I831" s="113"/>
      <c r="J831" s="113"/>
      <c r="K831" s="113"/>
      <c r="L831" s="113"/>
      <c r="M831" s="113"/>
      <c r="N831" s="113"/>
      <c r="O831" s="113"/>
      <c r="P831" s="113"/>
      <c r="Q831" s="113"/>
      <c r="R831" s="113"/>
      <c r="S831" s="113"/>
      <c r="T831" s="113"/>
      <c r="U831" s="113"/>
      <c r="V831" s="113"/>
      <c r="W831" s="113"/>
      <c r="X831" s="113"/>
      <c r="Y831" s="113"/>
      <c r="Z831" s="113"/>
    </row>
    <row r="832" spans="1:26" ht="12.75" customHeight="1" x14ac:dyDescent="0.3">
      <c r="A832" s="113"/>
      <c r="B832" s="113"/>
      <c r="C832" s="113"/>
      <c r="D832" s="113"/>
      <c r="E832" s="113"/>
      <c r="F832" s="113"/>
      <c r="G832" s="113"/>
      <c r="H832" s="113"/>
      <c r="I832" s="113"/>
      <c r="J832" s="113"/>
      <c r="K832" s="113"/>
      <c r="L832" s="113"/>
      <c r="M832" s="113"/>
      <c r="N832" s="113"/>
      <c r="O832" s="113"/>
      <c r="P832" s="113"/>
      <c r="Q832" s="113"/>
      <c r="R832" s="113"/>
      <c r="S832" s="113"/>
      <c r="T832" s="113"/>
      <c r="U832" s="113"/>
      <c r="V832" s="113"/>
      <c r="W832" s="113"/>
      <c r="X832" s="113"/>
      <c r="Y832" s="113"/>
      <c r="Z832" s="113"/>
    </row>
    <row r="833" spans="1:26" ht="12.75" customHeight="1" x14ac:dyDescent="0.3">
      <c r="A833" s="113"/>
      <c r="B833" s="113"/>
      <c r="C833" s="113"/>
      <c r="D833" s="113"/>
      <c r="E833" s="113"/>
      <c r="F833" s="113"/>
      <c r="G833" s="113"/>
      <c r="H833" s="113"/>
      <c r="I833" s="113"/>
      <c r="J833" s="113"/>
      <c r="K833" s="113"/>
      <c r="L833" s="113"/>
      <c r="M833" s="113"/>
      <c r="N833" s="113"/>
      <c r="O833" s="113"/>
      <c r="P833" s="113"/>
      <c r="Q833" s="113"/>
      <c r="R833" s="113"/>
      <c r="S833" s="113"/>
      <c r="T833" s="113"/>
      <c r="U833" s="113"/>
      <c r="V833" s="113"/>
      <c r="W833" s="113"/>
      <c r="X833" s="113"/>
      <c r="Y833" s="113"/>
      <c r="Z833" s="113"/>
    </row>
    <row r="834" spans="1:26" ht="12.75" customHeight="1" x14ac:dyDescent="0.3">
      <c r="A834" s="113"/>
      <c r="B834" s="113"/>
      <c r="C834" s="113"/>
      <c r="D834" s="113"/>
      <c r="E834" s="113"/>
      <c r="F834" s="113"/>
      <c r="G834" s="113"/>
      <c r="H834" s="113"/>
      <c r="I834" s="113"/>
      <c r="J834" s="113"/>
      <c r="K834" s="113"/>
      <c r="L834" s="113"/>
      <c r="M834" s="113"/>
      <c r="N834" s="113"/>
      <c r="O834" s="113"/>
      <c r="P834" s="113"/>
      <c r="Q834" s="113"/>
      <c r="R834" s="113"/>
      <c r="S834" s="113"/>
      <c r="T834" s="113"/>
      <c r="U834" s="113"/>
      <c r="V834" s="113"/>
      <c r="W834" s="113"/>
      <c r="X834" s="113"/>
      <c r="Y834" s="113"/>
      <c r="Z834" s="113"/>
    </row>
    <row r="835" spans="1:26" ht="12.75" customHeight="1" x14ac:dyDescent="0.3">
      <c r="A835" s="113"/>
      <c r="B835" s="113"/>
      <c r="C835" s="113"/>
      <c r="D835" s="113"/>
      <c r="E835" s="113"/>
      <c r="F835" s="113"/>
      <c r="G835" s="113"/>
      <c r="H835" s="113"/>
      <c r="I835" s="113"/>
      <c r="J835" s="113"/>
      <c r="K835" s="113"/>
      <c r="L835" s="113"/>
      <c r="M835" s="113"/>
      <c r="N835" s="113"/>
      <c r="O835" s="113"/>
      <c r="P835" s="113"/>
      <c r="Q835" s="113"/>
      <c r="R835" s="113"/>
      <c r="S835" s="113"/>
      <c r="T835" s="113"/>
      <c r="U835" s="113"/>
      <c r="V835" s="113"/>
      <c r="W835" s="113"/>
      <c r="X835" s="113"/>
      <c r="Y835" s="113"/>
      <c r="Z835" s="113"/>
    </row>
    <row r="836" spans="1:26" ht="12.75" customHeight="1" x14ac:dyDescent="0.3">
      <c r="A836" s="113"/>
      <c r="B836" s="113"/>
      <c r="C836" s="113"/>
      <c r="D836" s="113"/>
      <c r="E836" s="113"/>
      <c r="F836" s="113"/>
      <c r="G836" s="113"/>
      <c r="H836" s="113"/>
      <c r="I836" s="113"/>
      <c r="J836" s="113"/>
      <c r="K836" s="113"/>
      <c r="L836" s="113"/>
      <c r="M836" s="113"/>
      <c r="N836" s="113"/>
      <c r="O836" s="113"/>
      <c r="P836" s="113"/>
      <c r="Q836" s="113"/>
      <c r="R836" s="113"/>
      <c r="S836" s="113"/>
      <c r="T836" s="113"/>
      <c r="U836" s="113"/>
      <c r="V836" s="113"/>
      <c r="W836" s="113"/>
      <c r="X836" s="113"/>
      <c r="Y836" s="113"/>
      <c r="Z836" s="113"/>
    </row>
    <row r="837" spans="1:26" ht="12.75" customHeight="1" x14ac:dyDescent="0.3">
      <c r="A837" s="113"/>
      <c r="B837" s="113"/>
      <c r="C837" s="113"/>
      <c r="D837" s="113"/>
      <c r="E837" s="113"/>
      <c r="F837" s="113"/>
      <c r="G837" s="113"/>
      <c r="H837" s="113"/>
      <c r="I837" s="113"/>
      <c r="J837" s="113"/>
      <c r="K837" s="113"/>
      <c r="L837" s="113"/>
      <c r="M837" s="113"/>
      <c r="N837" s="113"/>
      <c r="O837" s="113"/>
      <c r="P837" s="113"/>
      <c r="Q837" s="113"/>
      <c r="R837" s="113"/>
      <c r="S837" s="113"/>
      <c r="T837" s="113"/>
      <c r="U837" s="113"/>
      <c r="V837" s="113"/>
      <c r="W837" s="113"/>
      <c r="X837" s="113"/>
      <c r="Y837" s="113"/>
      <c r="Z837" s="113"/>
    </row>
    <row r="838" spans="1:26" ht="12.75" customHeight="1" x14ac:dyDescent="0.3">
      <c r="A838" s="113"/>
      <c r="B838" s="113"/>
      <c r="C838" s="113"/>
      <c r="D838" s="113"/>
      <c r="E838" s="113"/>
      <c r="F838" s="113"/>
      <c r="G838" s="113"/>
      <c r="H838" s="113"/>
      <c r="I838" s="113"/>
      <c r="J838" s="113"/>
      <c r="K838" s="113"/>
      <c r="L838" s="113"/>
      <c r="M838" s="113"/>
      <c r="N838" s="113"/>
      <c r="O838" s="113"/>
      <c r="P838" s="113"/>
      <c r="Q838" s="113"/>
      <c r="R838" s="113"/>
      <c r="S838" s="113"/>
      <c r="T838" s="113"/>
      <c r="U838" s="113"/>
      <c r="V838" s="113"/>
      <c r="W838" s="113"/>
      <c r="X838" s="113"/>
      <c r="Y838" s="113"/>
      <c r="Z838" s="113"/>
    </row>
    <row r="839" spans="1:26" ht="12.75" customHeight="1" x14ac:dyDescent="0.3">
      <c r="A839" s="113"/>
      <c r="B839" s="113"/>
      <c r="C839" s="113"/>
      <c r="D839" s="113"/>
      <c r="E839" s="113"/>
      <c r="F839" s="113"/>
      <c r="G839" s="113"/>
      <c r="H839" s="113"/>
      <c r="I839" s="113"/>
      <c r="J839" s="113"/>
      <c r="K839" s="113"/>
      <c r="L839" s="113"/>
      <c r="M839" s="113"/>
      <c r="N839" s="113"/>
      <c r="O839" s="113"/>
      <c r="P839" s="113"/>
      <c r="Q839" s="113"/>
      <c r="R839" s="113"/>
      <c r="S839" s="113"/>
      <c r="T839" s="113"/>
      <c r="U839" s="113"/>
      <c r="V839" s="113"/>
      <c r="W839" s="113"/>
      <c r="X839" s="113"/>
      <c r="Y839" s="113"/>
      <c r="Z839" s="113"/>
    </row>
    <row r="840" spans="1:26" ht="12.75" customHeight="1" x14ac:dyDescent="0.3">
      <c r="A840" s="113"/>
      <c r="B840" s="113"/>
      <c r="C840" s="113"/>
      <c r="D840" s="113"/>
      <c r="E840" s="113"/>
      <c r="F840" s="113"/>
      <c r="G840" s="113"/>
      <c r="H840" s="113"/>
      <c r="I840" s="113"/>
      <c r="J840" s="113"/>
      <c r="K840" s="113"/>
      <c r="L840" s="113"/>
      <c r="M840" s="113"/>
      <c r="N840" s="113"/>
      <c r="O840" s="113"/>
      <c r="P840" s="113"/>
      <c r="Q840" s="113"/>
      <c r="R840" s="113"/>
      <c r="S840" s="113"/>
      <c r="T840" s="113"/>
      <c r="U840" s="113"/>
      <c r="V840" s="113"/>
      <c r="W840" s="113"/>
      <c r="X840" s="113"/>
      <c r="Y840" s="113"/>
      <c r="Z840" s="113"/>
    </row>
    <row r="841" spans="1:26" ht="12.75" customHeight="1" x14ac:dyDescent="0.3">
      <c r="A841" s="113"/>
      <c r="B841" s="113"/>
      <c r="C841" s="113"/>
      <c r="D841" s="113"/>
      <c r="E841" s="113"/>
      <c r="F841" s="113"/>
      <c r="G841" s="113"/>
      <c r="H841" s="113"/>
      <c r="I841" s="113"/>
      <c r="J841" s="113"/>
      <c r="K841" s="113"/>
      <c r="L841" s="113"/>
      <c r="M841" s="113"/>
      <c r="N841" s="113"/>
      <c r="O841" s="113"/>
      <c r="P841" s="113"/>
      <c r="Q841" s="113"/>
      <c r="R841" s="113"/>
      <c r="S841" s="113"/>
      <c r="T841" s="113"/>
      <c r="U841" s="113"/>
      <c r="V841" s="113"/>
      <c r="W841" s="113"/>
      <c r="X841" s="113"/>
      <c r="Y841" s="113"/>
      <c r="Z841" s="113"/>
    </row>
    <row r="842" spans="1:26" ht="12.75" customHeight="1" x14ac:dyDescent="0.3">
      <c r="A842" s="113"/>
      <c r="B842" s="113"/>
      <c r="C842" s="113"/>
      <c r="D842" s="113"/>
      <c r="E842" s="113"/>
      <c r="F842" s="113"/>
      <c r="G842" s="113"/>
      <c r="H842" s="113"/>
      <c r="I842" s="113"/>
      <c r="J842" s="113"/>
      <c r="K842" s="113"/>
      <c r="L842" s="113"/>
      <c r="M842" s="113"/>
      <c r="N842" s="113"/>
      <c r="O842" s="113"/>
      <c r="P842" s="113"/>
      <c r="Q842" s="113"/>
      <c r="R842" s="113"/>
      <c r="S842" s="113"/>
      <c r="T842" s="113"/>
      <c r="U842" s="113"/>
      <c r="V842" s="113"/>
      <c r="W842" s="113"/>
      <c r="X842" s="113"/>
      <c r="Y842" s="113"/>
      <c r="Z842" s="113"/>
    </row>
    <row r="843" spans="1:26" ht="12.75" customHeight="1" x14ac:dyDescent="0.3">
      <c r="A843" s="113"/>
      <c r="B843" s="113"/>
      <c r="C843" s="113"/>
      <c r="D843" s="113"/>
      <c r="E843" s="113"/>
      <c r="F843" s="113"/>
      <c r="G843" s="113"/>
      <c r="H843" s="113"/>
      <c r="I843" s="113"/>
      <c r="J843" s="113"/>
      <c r="K843" s="113"/>
      <c r="L843" s="113"/>
      <c r="M843" s="113"/>
      <c r="N843" s="113"/>
      <c r="O843" s="113"/>
      <c r="P843" s="113"/>
      <c r="Q843" s="113"/>
      <c r="R843" s="113"/>
      <c r="S843" s="113"/>
      <c r="T843" s="113"/>
      <c r="U843" s="113"/>
      <c r="V843" s="113"/>
      <c r="W843" s="113"/>
      <c r="X843" s="113"/>
      <c r="Y843" s="113"/>
      <c r="Z843" s="113"/>
    </row>
    <row r="844" spans="1:26" ht="12.75" customHeight="1" x14ac:dyDescent="0.3">
      <c r="A844" s="113"/>
      <c r="B844" s="113"/>
      <c r="C844" s="113"/>
      <c r="D844" s="113"/>
      <c r="E844" s="113"/>
      <c r="F844" s="113"/>
      <c r="G844" s="113"/>
      <c r="H844" s="113"/>
      <c r="I844" s="113"/>
      <c r="J844" s="113"/>
      <c r="K844" s="113"/>
      <c r="L844" s="113"/>
      <c r="M844" s="113"/>
      <c r="N844" s="113"/>
      <c r="O844" s="113"/>
      <c r="P844" s="113"/>
      <c r="Q844" s="113"/>
      <c r="R844" s="113"/>
      <c r="S844" s="113"/>
      <c r="T844" s="113"/>
      <c r="U844" s="113"/>
      <c r="V844" s="113"/>
      <c r="W844" s="113"/>
      <c r="X844" s="113"/>
      <c r="Y844" s="113"/>
      <c r="Z844" s="113"/>
    </row>
    <row r="845" spans="1:26" ht="12.75" customHeight="1" x14ac:dyDescent="0.3">
      <c r="A845" s="113"/>
      <c r="B845" s="113"/>
      <c r="C845" s="113"/>
      <c r="D845" s="113"/>
      <c r="E845" s="113"/>
      <c r="F845" s="113"/>
      <c r="G845" s="113"/>
      <c r="H845" s="113"/>
      <c r="I845" s="113"/>
      <c r="J845" s="113"/>
      <c r="K845" s="113"/>
      <c r="L845" s="113"/>
      <c r="M845" s="113"/>
      <c r="N845" s="113"/>
      <c r="O845" s="113"/>
      <c r="P845" s="113"/>
      <c r="Q845" s="113"/>
      <c r="R845" s="113"/>
      <c r="S845" s="113"/>
      <c r="T845" s="113"/>
      <c r="U845" s="113"/>
      <c r="V845" s="113"/>
      <c r="W845" s="113"/>
      <c r="X845" s="113"/>
      <c r="Y845" s="113"/>
      <c r="Z845" s="113"/>
    </row>
    <row r="846" spans="1:26" ht="12.75" customHeight="1" x14ac:dyDescent="0.3">
      <c r="A846" s="113"/>
      <c r="B846" s="113"/>
      <c r="C846" s="113"/>
      <c r="D846" s="113"/>
      <c r="E846" s="113"/>
      <c r="F846" s="113"/>
      <c r="G846" s="113"/>
      <c r="H846" s="113"/>
      <c r="I846" s="113"/>
      <c r="J846" s="113"/>
      <c r="K846" s="113"/>
      <c r="L846" s="113"/>
      <c r="M846" s="113"/>
      <c r="N846" s="113"/>
      <c r="O846" s="113"/>
      <c r="P846" s="113"/>
      <c r="Q846" s="113"/>
      <c r="R846" s="113"/>
      <c r="S846" s="113"/>
      <c r="T846" s="113"/>
      <c r="U846" s="113"/>
      <c r="V846" s="113"/>
      <c r="W846" s="113"/>
      <c r="X846" s="113"/>
      <c r="Y846" s="113"/>
      <c r="Z846" s="113"/>
    </row>
    <row r="847" spans="1:26" ht="12.75" customHeight="1" x14ac:dyDescent="0.3">
      <c r="A847" s="113"/>
      <c r="B847" s="113"/>
      <c r="C847" s="113"/>
      <c r="D847" s="113"/>
      <c r="E847" s="113"/>
      <c r="F847" s="113"/>
      <c r="G847" s="113"/>
      <c r="H847" s="113"/>
      <c r="I847" s="113"/>
      <c r="J847" s="113"/>
      <c r="K847" s="113"/>
      <c r="L847" s="113"/>
      <c r="M847" s="113"/>
      <c r="N847" s="113"/>
      <c r="O847" s="113"/>
      <c r="P847" s="113"/>
      <c r="Q847" s="113"/>
      <c r="R847" s="113"/>
      <c r="S847" s="113"/>
      <c r="T847" s="113"/>
      <c r="U847" s="113"/>
      <c r="V847" s="113"/>
      <c r="W847" s="113"/>
      <c r="X847" s="113"/>
      <c r="Y847" s="113"/>
      <c r="Z847" s="113"/>
    </row>
    <row r="848" spans="1:26" ht="12.75" customHeight="1" x14ac:dyDescent="0.3">
      <c r="A848" s="113"/>
      <c r="B848" s="113"/>
      <c r="C848" s="113"/>
      <c r="D848" s="113"/>
      <c r="E848" s="113"/>
      <c r="F848" s="113"/>
      <c r="G848" s="113"/>
      <c r="H848" s="113"/>
      <c r="I848" s="113"/>
      <c r="J848" s="113"/>
      <c r="K848" s="113"/>
      <c r="L848" s="113"/>
      <c r="M848" s="113"/>
      <c r="N848" s="113"/>
      <c r="O848" s="113"/>
      <c r="P848" s="113"/>
      <c r="Q848" s="113"/>
      <c r="R848" s="113"/>
      <c r="S848" s="113"/>
      <c r="T848" s="113"/>
      <c r="U848" s="113"/>
      <c r="V848" s="113"/>
      <c r="W848" s="113"/>
      <c r="X848" s="113"/>
      <c r="Y848" s="113"/>
      <c r="Z848" s="113"/>
    </row>
    <row r="849" spans="1:26" ht="12.75" customHeight="1" x14ac:dyDescent="0.3">
      <c r="A849" s="113"/>
      <c r="B849" s="113"/>
      <c r="C849" s="113"/>
      <c r="D849" s="113"/>
      <c r="E849" s="113"/>
      <c r="F849" s="113"/>
      <c r="G849" s="113"/>
      <c r="H849" s="113"/>
      <c r="I849" s="113"/>
      <c r="J849" s="113"/>
      <c r="K849" s="113"/>
      <c r="L849" s="113"/>
      <c r="M849" s="113"/>
      <c r="N849" s="113"/>
      <c r="O849" s="113"/>
      <c r="P849" s="113"/>
      <c r="Q849" s="113"/>
      <c r="R849" s="113"/>
      <c r="S849" s="113"/>
      <c r="T849" s="113"/>
      <c r="U849" s="113"/>
      <c r="V849" s="113"/>
      <c r="W849" s="113"/>
      <c r="X849" s="113"/>
      <c r="Y849" s="113"/>
      <c r="Z849" s="113"/>
    </row>
    <row r="850" spans="1:26" ht="12.75" customHeight="1" x14ac:dyDescent="0.3">
      <c r="A850" s="113"/>
      <c r="B850" s="113"/>
      <c r="C850" s="113"/>
      <c r="D850" s="113"/>
      <c r="E850" s="113"/>
      <c r="F850" s="113"/>
      <c r="G850" s="113"/>
      <c r="H850" s="113"/>
      <c r="I850" s="113"/>
      <c r="J850" s="113"/>
      <c r="K850" s="113"/>
      <c r="L850" s="113"/>
      <c r="M850" s="113"/>
      <c r="N850" s="113"/>
      <c r="O850" s="113"/>
      <c r="P850" s="113"/>
      <c r="Q850" s="113"/>
      <c r="R850" s="113"/>
      <c r="S850" s="113"/>
      <c r="T850" s="113"/>
      <c r="U850" s="113"/>
      <c r="V850" s="113"/>
      <c r="W850" s="113"/>
      <c r="X850" s="113"/>
      <c r="Y850" s="113"/>
      <c r="Z850" s="113"/>
    </row>
    <row r="851" spans="1:26" ht="12.75" customHeight="1" x14ac:dyDescent="0.3">
      <c r="A851" s="113"/>
      <c r="B851" s="113"/>
      <c r="C851" s="113"/>
      <c r="D851" s="113"/>
      <c r="E851" s="113"/>
      <c r="F851" s="113"/>
      <c r="G851" s="113"/>
      <c r="H851" s="113"/>
      <c r="I851" s="113"/>
      <c r="J851" s="113"/>
      <c r="K851" s="113"/>
      <c r="L851" s="113"/>
      <c r="M851" s="113"/>
      <c r="N851" s="113"/>
      <c r="O851" s="113"/>
      <c r="P851" s="113"/>
      <c r="Q851" s="113"/>
      <c r="R851" s="113"/>
      <c r="S851" s="113"/>
      <c r="T851" s="113"/>
      <c r="U851" s="113"/>
      <c r="V851" s="113"/>
      <c r="W851" s="113"/>
      <c r="X851" s="113"/>
      <c r="Y851" s="113"/>
      <c r="Z851" s="113"/>
    </row>
    <row r="852" spans="1:26" ht="12.75" customHeight="1" x14ac:dyDescent="0.3">
      <c r="A852" s="113"/>
      <c r="B852" s="113"/>
      <c r="C852" s="113"/>
      <c r="D852" s="113"/>
      <c r="E852" s="113"/>
      <c r="F852" s="113"/>
      <c r="G852" s="113"/>
      <c r="H852" s="113"/>
      <c r="I852" s="113"/>
      <c r="J852" s="113"/>
      <c r="K852" s="113"/>
      <c r="L852" s="113"/>
      <c r="M852" s="113"/>
      <c r="N852" s="113"/>
      <c r="O852" s="113"/>
      <c r="P852" s="113"/>
      <c r="Q852" s="113"/>
      <c r="R852" s="113"/>
      <c r="S852" s="113"/>
      <c r="T852" s="113"/>
      <c r="U852" s="113"/>
      <c r="V852" s="113"/>
      <c r="W852" s="113"/>
      <c r="X852" s="113"/>
      <c r="Y852" s="113"/>
      <c r="Z852" s="113"/>
    </row>
    <row r="853" spans="1:26" ht="12.75" customHeight="1" x14ac:dyDescent="0.3">
      <c r="A853" s="113"/>
      <c r="B853" s="113"/>
      <c r="C853" s="113"/>
      <c r="D853" s="113"/>
      <c r="E853" s="113"/>
      <c r="F853" s="113"/>
      <c r="G853" s="113"/>
      <c r="H853" s="113"/>
      <c r="I853" s="113"/>
      <c r="J853" s="113"/>
      <c r="K853" s="113"/>
      <c r="L853" s="113"/>
      <c r="M853" s="113"/>
      <c r="N853" s="113"/>
      <c r="O853" s="113"/>
      <c r="P853" s="113"/>
      <c r="Q853" s="113"/>
      <c r="R853" s="113"/>
      <c r="S853" s="113"/>
      <c r="T853" s="113"/>
      <c r="U853" s="113"/>
      <c r="V853" s="113"/>
      <c r="W853" s="113"/>
      <c r="X853" s="113"/>
      <c r="Y853" s="113"/>
      <c r="Z853" s="113"/>
    </row>
    <row r="854" spans="1:26" ht="12.75" customHeight="1" x14ac:dyDescent="0.3">
      <c r="A854" s="113"/>
      <c r="B854" s="113"/>
      <c r="C854" s="113"/>
      <c r="D854" s="113"/>
      <c r="E854" s="113"/>
      <c r="F854" s="113"/>
      <c r="G854" s="113"/>
      <c r="H854" s="113"/>
      <c r="I854" s="113"/>
      <c r="J854" s="113"/>
      <c r="K854" s="113"/>
      <c r="L854" s="113"/>
      <c r="M854" s="113"/>
      <c r="N854" s="113"/>
      <c r="O854" s="113"/>
      <c r="P854" s="113"/>
      <c r="Q854" s="113"/>
      <c r="R854" s="113"/>
      <c r="S854" s="113"/>
      <c r="T854" s="113"/>
      <c r="U854" s="113"/>
      <c r="V854" s="113"/>
      <c r="W854" s="113"/>
      <c r="X854" s="113"/>
      <c r="Y854" s="113"/>
      <c r="Z854" s="113"/>
    </row>
    <row r="855" spans="1:26" ht="12.75" customHeight="1" x14ac:dyDescent="0.3">
      <c r="A855" s="113"/>
      <c r="B855" s="113"/>
      <c r="C855" s="113"/>
      <c r="D855" s="113"/>
      <c r="E855" s="113"/>
      <c r="F855" s="113"/>
      <c r="G855" s="113"/>
      <c r="H855" s="113"/>
      <c r="I855" s="113"/>
      <c r="J855" s="113"/>
      <c r="K855" s="113"/>
      <c r="L855" s="113"/>
      <c r="M855" s="113"/>
      <c r="N855" s="113"/>
      <c r="O855" s="113"/>
      <c r="P855" s="113"/>
      <c r="Q855" s="113"/>
      <c r="R855" s="113"/>
      <c r="S855" s="113"/>
      <c r="T855" s="113"/>
      <c r="U855" s="113"/>
      <c r="V855" s="113"/>
      <c r="W855" s="113"/>
      <c r="X855" s="113"/>
      <c r="Y855" s="113"/>
      <c r="Z855" s="113"/>
    </row>
    <row r="856" spans="1:26" ht="12.75" customHeight="1" x14ac:dyDescent="0.3">
      <c r="A856" s="113"/>
      <c r="B856" s="113"/>
      <c r="C856" s="113"/>
      <c r="D856" s="113"/>
      <c r="E856" s="113"/>
      <c r="F856" s="113"/>
      <c r="G856" s="113"/>
      <c r="H856" s="113"/>
      <c r="I856" s="113"/>
      <c r="J856" s="113"/>
      <c r="K856" s="113"/>
      <c r="L856" s="113"/>
      <c r="M856" s="113"/>
      <c r="N856" s="113"/>
      <c r="O856" s="113"/>
      <c r="P856" s="113"/>
      <c r="Q856" s="113"/>
      <c r="R856" s="113"/>
      <c r="S856" s="113"/>
      <c r="T856" s="113"/>
      <c r="U856" s="113"/>
      <c r="V856" s="113"/>
      <c r="W856" s="113"/>
      <c r="X856" s="113"/>
      <c r="Y856" s="113"/>
      <c r="Z856" s="113"/>
    </row>
    <row r="857" spans="1:26" ht="12.75" customHeight="1" x14ac:dyDescent="0.3">
      <c r="A857" s="113"/>
      <c r="B857" s="113"/>
      <c r="C857" s="113"/>
      <c r="D857" s="113"/>
      <c r="E857" s="113"/>
      <c r="F857" s="113"/>
      <c r="G857" s="113"/>
      <c r="H857" s="113"/>
      <c r="I857" s="113"/>
      <c r="J857" s="113"/>
      <c r="K857" s="113"/>
      <c r="L857" s="113"/>
      <c r="M857" s="113"/>
      <c r="N857" s="113"/>
      <c r="O857" s="113"/>
      <c r="P857" s="113"/>
      <c r="Q857" s="113"/>
      <c r="R857" s="113"/>
      <c r="S857" s="113"/>
      <c r="T857" s="113"/>
      <c r="U857" s="113"/>
      <c r="V857" s="113"/>
      <c r="W857" s="113"/>
      <c r="X857" s="113"/>
      <c r="Y857" s="113"/>
      <c r="Z857" s="113"/>
    </row>
    <row r="858" spans="1:26" ht="12.75" customHeight="1" x14ac:dyDescent="0.3">
      <c r="A858" s="113"/>
      <c r="B858" s="113"/>
      <c r="C858" s="113"/>
      <c r="D858" s="113"/>
      <c r="E858" s="113"/>
      <c r="F858" s="113"/>
      <c r="G858" s="113"/>
      <c r="H858" s="113"/>
      <c r="I858" s="113"/>
      <c r="J858" s="113"/>
      <c r="K858" s="113"/>
      <c r="L858" s="113"/>
      <c r="M858" s="113"/>
      <c r="N858" s="113"/>
      <c r="O858" s="113"/>
      <c r="P858" s="113"/>
      <c r="Q858" s="113"/>
      <c r="R858" s="113"/>
      <c r="S858" s="113"/>
      <c r="T858" s="113"/>
      <c r="U858" s="113"/>
      <c r="V858" s="113"/>
      <c r="W858" s="113"/>
      <c r="X858" s="113"/>
      <c r="Y858" s="113"/>
      <c r="Z858" s="113"/>
    </row>
    <row r="859" spans="1:26" ht="12.75" customHeight="1" x14ac:dyDescent="0.3">
      <c r="A859" s="113"/>
      <c r="B859" s="113"/>
      <c r="C859" s="113"/>
      <c r="D859" s="113"/>
      <c r="E859" s="113"/>
      <c r="F859" s="113"/>
      <c r="G859" s="113"/>
      <c r="H859" s="113"/>
      <c r="I859" s="113"/>
      <c r="J859" s="113"/>
      <c r="K859" s="113"/>
      <c r="L859" s="113"/>
      <c r="M859" s="113"/>
      <c r="N859" s="113"/>
      <c r="O859" s="113"/>
      <c r="P859" s="113"/>
      <c r="Q859" s="113"/>
      <c r="R859" s="113"/>
      <c r="S859" s="113"/>
      <c r="T859" s="113"/>
      <c r="U859" s="113"/>
      <c r="V859" s="113"/>
      <c r="W859" s="113"/>
      <c r="X859" s="113"/>
      <c r="Y859" s="113"/>
      <c r="Z859" s="113"/>
    </row>
    <row r="860" spans="1:26" ht="12.75" customHeight="1" x14ac:dyDescent="0.3">
      <c r="A860" s="113"/>
      <c r="B860" s="113"/>
      <c r="C860" s="113"/>
      <c r="D860" s="113"/>
      <c r="E860" s="113"/>
      <c r="F860" s="113"/>
      <c r="G860" s="113"/>
      <c r="H860" s="113"/>
      <c r="I860" s="113"/>
      <c r="J860" s="113"/>
      <c r="K860" s="113"/>
      <c r="L860" s="113"/>
      <c r="M860" s="113"/>
      <c r="N860" s="113"/>
      <c r="O860" s="113"/>
      <c r="P860" s="113"/>
      <c r="Q860" s="113"/>
      <c r="R860" s="113"/>
      <c r="S860" s="113"/>
      <c r="T860" s="113"/>
      <c r="U860" s="113"/>
      <c r="V860" s="113"/>
      <c r="W860" s="113"/>
      <c r="X860" s="113"/>
      <c r="Y860" s="113"/>
      <c r="Z860" s="113"/>
    </row>
    <row r="861" spans="1:26" ht="12.75" customHeight="1" x14ac:dyDescent="0.3">
      <c r="A861" s="113"/>
      <c r="B861" s="113"/>
      <c r="C861" s="113"/>
      <c r="D861" s="113"/>
      <c r="E861" s="113"/>
      <c r="F861" s="113"/>
      <c r="G861" s="113"/>
      <c r="H861" s="113"/>
      <c r="I861" s="113"/>
      <c r="J861" s="113"/>
      <c r="K861" s="113"/>
      <c r="L861" s="113"/>
      <c r="M861" s="113"/>
      <c r="N861" s="113"/>
      <c r="O861" s="113"/>
      <c r="P861" s="113"/>
      <c r="Q861" s="113"/>
      <c r="R861" s="113"/>
      <c r="S861" s="113"/>
      <c r="T861" s="113"/>
      <c r="U861" s="113"/>
      <c r="V861" s="113"/>
      <c r="W861" s="113"/>
      <c r="X861" s="113"/>
      <c r="Y861" s="113"/>
      <c r="Z861" s="113"/>
    </row>
    <row r="862" spans="1:26" ht="12.75" customHeight="1" x14ac:dyDescent="0.3">
      <c r="A862" s="113"/>
      <c r="B862" s="113"/>
      <c r="C862" s="113"/>
      <c r="D862" s="113"/>
      <c r="E862" s="113"/>
      <c r="F862" s="113"/>
      <c r="G862" s="113"/>
      <c r="H862" s="113"/>
      <c r="I862" s="113"/>
      <c r="J862" s="113"/>
      <c r="K862" s="113"/>
      <c r="L862" s="113"/>
      <c r="M862" s="113"/>
      <c r="N862" s="113"/>
      <c r="O862" s="113"/>
      <c r="P862" s="113"/>
      <c r="Q862" s="113"/>
      <c r="R862" s="113"/>
      <c r="S862" s="113"/>
      <c r="T862" s="113"/>
      <c r="U862" s="113"/>
      <c r="V862" s="113"/>
      <c r="W862" s="113"/>
      <c r="X862" s="113"/>
      <c r="Y862" s="113"/>
      <c r="Z862" s="113"/>
    </row>
    <row r="863" spans="1:26" ht="12.75" customHeight="1" x14ac:dyDescent="0.3">
      <c r="A863" s="113"/>
      <c r="B863" s="113"/>
      <c r="C863" s="113"/>
      <c r="D863" s="113"/>
      <c r="E863" s="113"/>
      <c r="F863" s="113"/>
      <c r="G863" s="113"/>
      <c r="H863" s="113"/>
      <c r="I863" s="113"/>
      <c r="J863" s="113"/>
      <c r="K863" s="113"/>
      <c r="L863" s="113"/>
      <c r="M863" s="113"/>
      <c r="N863" s="113"/>
      <c r="O863" s="113"/>
      <c r="P863" s="113"/>
      <c r="Q863" s="113"/>
      <c r="R863" s="113"/>
      <c r="S863" s="113"/>
      <c r="T863" s="113"/>
      <c r="U863" s="113"/>
      <c r="V863" s="113"/>
      <c r="W863" s="113"/>
      <c r="X863" s="113"/>
      <c r="Y863" s="113"/>
      <c r="Z863" s="113"/>
    </row>
    <row r="864" spans="1:26" ht="12.75" customHeight="1" x14ac:dyDescent="0.3">
      <c r="A864" s="113"/>
      <c r="B864" s="113"/>
      <c r="C864" s="113"/>
      <c r="D864" s="113"/>
      <c r="E864" s="113"/>
      <c r="F864" s="113"/>
      <c r="G864" s="113"/>
      <c r="H864" s="113"/>
      <c r="I864" s="113"/>
      <c r="J864" s="113"/>
      <c r="K864" s="113"/>
      <c r="L864" s="113"/>
      <c r="M864" s="113"/>
      <c r="N864" s="113"/>
      <c r="O864" s="113"/>
      <c r="P864" s="113"/>
      <c r="Q864" s="113"/>
      <c r="R864" s="113"/>
      <c r="S864" s="113"/>
      <c r="T864" s="113"/>
      <c r="U864" s="113"/>
      <c r="V864" s="113"/>
      <c r="W864" s="113"/>
      <c r="X864" s="113"/>
      <c r="Y864" s="113"/>
      <c r="Z864" s="113"/>
    </row>
    <row r="865" spans="1:26" ht="12.75" customHeight="1" x14ac:dyDescent="0.3">
      <c r="A865" s="113"/>
      <c r="B865" s="113"/>
      <c r="C865" s="113"/>
      <c r="D865" s="113"/>
      <c r="E865" s="113"/>
      <c r="F865" s="113"/>
      <c r="G865" s="113"/>
      <c r="H865" s="113"/>
      <c r="I865" s="113"/>
      <c r="J865" s="113"/>
      <c r="K865" s="113"/>
      <c r="L865" s="113"/>
      <c r="M865" s="113"/>
      <c r="N865" s="113"/>
      <c r="O865" s="113"/>
      <c r="P865" s="113"/>
      <c r="Q865" s="113"/>
      <c r="R865" s="113"/>
      <c r="S865" s="113"/>
      <c r="T865" s="113"/>
      <c r="U865" s="113"/>
      <c r="V865" s="113"/>
      <c r="W865" s="113"/>
      <c r="X865" s="113"/>
      <c r="Y865" s="113"/>
      <c r="Z865" s="113"/>
    </row>
    <row r="866" spans="1:26" ht="12.75" customHeight="1" x14ac:dyDescent="0.3">
      <c r="A866" s="113"/>
      <c r="B866" s="113"/>
      <c r="C866" s="113"/>
      <c r="D866" s="113"/>
      <c r="E866" s="113"/>
      <c r="F866" s="113"/>
      <c r="G866" s="113"/>
      <c r="H866" s="113"/>
      <c r="I866" s="113"/>
      <c r="J866" s="113"/>
      <c r="K866" s="113"/>
      <c r="L866" s="113"/>
      <c r="M866" s="113"/>
      <c r="N866" s="113"/>
      <c r="O866" s="113"/>
      <c r="P866" s="113"/>
      <c r="Q866" s="113"/>
      <c r="R866" s="113"/>
      <c r="S866" s="113"/>
      <c r="T866" s="113"/>
      <c r="U866" s="113"/>
      <c r="V866" s="113"/>
      <c r="W866" s="113"/>
      <c r="X866" s="113"/>
      <c r="Y866" s="113"/>
      <c r="Z866" s="113"/>
    </row>
    <row r="867" spans="1:26" ht="12.75" customHeight="1" x14ac:dyDescent="0.3">
      <c r="A867" s="113"/>
      <c r="B867" s="113"/>
      <c r="C867" s="113"/>
      <c r="D867" s="113"/>
      <c r="E867" s="113"/>
      <c r="F867" s="113"/>
      <c r="G867" s="113"/>
      <c r="H867" s="113"/>
      <c r="I867" s="113"/>
      <c r="J867" s="113"/>
      <c r="K867" s="113"/>
      <c r="L867" s="113"/>
      <c r="M867" s="113"/>
      <c r="N867" s="113"/>
      <c r="O867" s="113"/>
      <c r="P867" s="113"/>
      <c r="Q867" s="113"/>
      <c r="R867" s="113"/>
      <c r="S867" s="113"/>
      <c r="T867" s="113"/>
      <c r="U867" s="113"/>
      <c r="V867" s="113"/>
      <c r="W867" s="113"/>
      <c r="X867" s="113"/>
      <c r="Y867" s="113"/>
      <c r="Z867" s="113"/>
    </row>
    <row r="868" spans="1:26" ht="12.75" customHeight="1" x14ac:dyDescent="0.3">
      <c r="A868" s="113"/>
      <c r="B868" s="113"/>
      <c r="C868" s="113"/>
      <c r="D868" s="113"/>
      <c r="E868" s="113"/>
      <c r="F868" s="113"/>
      <c r="G868" s="113"/>
      <c r="H868" s="113"/>
      <c r="I868" s="113"/>
      <c r="J868" s="113"/>
      <c r="K868" s="113"/>
      <c r="L868" s="113"/>
      <c r="M868" s="113"/>
      <c r="N868" s="113"/>
      <c r="O868" s="113"/>
      <c r="P868" s="113"/>
      <c r="Q868" s="113"/>
      <c r="R868" s="113"/>
      <c r="S868" s="113"/>
      <c r="T868" s="113"/>
      <c r="U868" s="113"/>
      <c r="V868" s="113"/>
      <c r="W868" s="113"/>
      <c r="X868" s="113"/>
      <c r="Y868" s="113"/>
      <c r="Z868" s="113"/>
    </row>
    <row r="869" spans="1:26" ht="12.75" customHeight="1" x14ac:dyDescent="0.3">
      <c r="A869" s="113"/>
      <c r="B869" s="113"/>
      <c r="C869" s="113"/>
      <c r="D869" s="113"/>
      <c r="E869" s="113"/>
      <c r="F869" s="113"/>
      <c r="G869" s="113"/>
      <c r="H869" s="113"/>
      <c r="I869" s="113"/>
      <c r="J869" s="113"/>
      <c r="K869" s="113"/>
      <c r="L869" s="113"/>
      <c r="M869" s="113"/>
      <c r="N869" s="113"/>
      <c r="O869" s="113"/>
      <c r="P869" s="113"/>
      <c r="Q869" s="113"/>
      <c r="R869" s="113"/>
      <c r="S869" s="113"/>
      <c r="T869" s="113"/>
      <c r="U869" s="113"/>
      <c r="V869" s="113"/>
      <c r="W869" s="113"/>
      <c r="X869" s="113"/>
      <c r="Y869" s="113"/>
      <c r="Z869" s="113"/>
    </row>
    <row r="870" spans="1:26" ht="12.75" customHeight="1" x14ac:dyDescent="0.3">
      <c r="A870" s="113"/>
      <c r="B870" s="113"/>
      <c r="C870" s="113"/>
      <c r="D870" s="113"/>
      <c r="E870" s="113"/>
      <c r="F870" s="113"/>
      <c r="G870" s="113"/>
      <c r="H870" s="113"/>
      <c r="I870" s="113"/>
      <c r="J870" s="113"/>
      <c r="K870" s="113"/>
      <c r="L870" s="113"/>
      <c r="M870" s="113"/>
      <c r="N870" s="113"/>
      <c r="O870" s="113"/>
      <c r="P870" s="113"/>
      <c r="Q870" s="113"/>
      <c r="R870" s="113"/>
      <c r="S870" s="113"/>
      <c r="T870" s="113"/>
      <c r="U870" s="113"/>
      <c r="V870" s="113"/>
      <c r="W870" s="113"/>
      <c r="X870" s="113"/>
      <c r="Y870" s="113"/>
      <c r="Z870" s="113"/>
    </row>
    <row r="871" spans="1:26" ht="12.75" customHeight="1" x14ac:dyDescent="0.3">
      <c r="A871" s="113"/>
      <c r="B871" s="113"/>
      <c r="C871" s="113"/>
      <c r="D871" s="113"/>
      <c r="E871" s="113"/>
      <c r="F871" s="113"/>
      <c r="G871" s="113"/>
      <c r="H871" s="113"/>
      <c r="I871" s="113"/>
      <c r="J871" s="113"/>
      <c r="K871" s="113"/>
      <c r="L871" s="113"/>
      <c r="M871" s="113"/>
      <c r="N871" s="113"/>
      <c r="O871" s="113"/>
      <c r="P871" s="113"/>
      <c r="Q871" s="113"/>
      <c r="R871" s="113"/>
      <c r="S871" s="113"/>
      <c r="T871" s="113"/>
      <c r="U871" s="113"/>
      <c r="V871" s="113"/>
      <c r="W871" s="113"/>
      <c r="X871" s="113"/>
      <c r="Y871" s="113"/>
      <c r="Z871" s="113"/>
    </row>
    <row r="872" spans="1:26" ht="12.75" customHeight="1" x14ac:dyDescent="0.3">
      <c r="A872" s="113"/>
      <c r="B872" s="113"/>
      <c r="C872" s="113"/>
      <c r="D872" s="113"/>
      <c r="E872" s="113"/>
      <c r="F872" s="113"/>
      <c r="G872" s="113"/>
      <c r="H872" s="113"/>
      <c r="I872" s="113"/>
      <c r="J872" s="113"/>
      <c r="K872" s="113"/>
      <c r="L872" s="113"/>
      <c r="M872" s="113"/>
      <c r="N872" s="113"/>
      <c r="O872" s="113"/>
      <c r="P872" s="113"/>
      <c r="Q872" s="113"/>
      <c r="R872" s="113"/>
      <c r="S872" s="113"/>
      <c r="T872" s="113"/>
      <c r="U872" s="113"/>
      <c r="V872" s="113"/>
      <c r="W872" s="113"/>
      <c r="X872" s="113"/>
      <c r="Y872" s="113"/>
      <c r="Z872" s="113"/>
    </row>
    <row r="873" spans="1:26" ht="12.75" customHeight="1" x14ac:dyDescent="0.3">
      <c r="A873" s="113"/>
      <c r="B873" s="113"/>
      <c r="C873" s="113"/>
      <c r="D873" s="113"/>
      <c r="E873" s="113"/>
      <c r="F873" s="113"/>
      <c r="G873" s="113"/>
      <c r="H873" s="113"/>
      <c r="I873" s="113"/>
      <c r="J873" s="113"/>
      <c r="K873" s="113"/>
      <c r="L873" s="113"/>
      <c r="M873" s="113"/>
      <c r="N873" s="113"/>
      <c r="O873" s="113"/>
      <c r="P873" s="113"/>
      <c r="Q873" s="113"/>
      <c r="R873" s="113"/>
      <c r="S873" s="113"/>
      <c r="T873" s="113"/>
      <c r="U873" s="113"/>
      <c r="V873" s="113"/>
      <c r="W873" s="113"/>
      <c r="X873" s="113"/>
      <c r="Y873" s="113"/>
      <c r="Z873" s="113"/>
    </row>
    <row r="874" spans="1:26" ht="12.75" customHeight="1" x14ac:dyDescent="0.3">
      <c r="A874" s="113"/>
      <c r="B874" s="113"/>
      <c r="C874" s="113"/>
      <c r="D874" s="113"/>
      <c r="E874" s="113"/>
      <c r="F874" s="113"/>
      <c r="G874" s="113"/>
      <c r="H874" s="113"/>
      <c r="I874" s="113"/>
      <c r="J874" s="113"/>
      <c r="K874" s="113"/>
      <c r="L874" s="113"/>
      <c r="M874" s="113"/>
      <c r="N874" s="113"/>
      <c r="O874" s="113"/>
      <c r="P874" s="113"/>
      <c r="Q874" s="113"/>
      <c r="R874" s="113"/>
      <c r="S874" s="113"/>
      <c r="T874" s="113"/>
      <c r="U874" s="113"/>
      <c r="V874" s="113"/>
      <c r="W874" s="113"/>
      <c r="X874" s="113"/>
      <c r="Y874" s="113"/>
      <c r="Z874" s="113"/>
    </row>
    <row r="875" spans="1:26" ht="12.75" customHeight="1" x14ac:dyDescent="0.3">
      <c r="A875" s="113"/>
      <c r="B875" s="113"/>
      <c r="C875" s="113"/>
      <c r="D875" s="113"/>
      <c r="E875" s="113"/>
      <c r="F875" s="113"/>
      <c r="G875" s="113"/>
      <c r="H875" s="113"/>
      <c r="I875" s="113"/>
      <c r="J875" s="113"/>
      <c r="K875" s="113"/>
      <c r="L875" s="113"/>
      <c r="M875" s="113"/>
      <c r="N875" s="113"/>
      <c r="O875" s="113"/>
      <c r="P875" s="113"/>
      <c r="Q875" s="113"/>
      <c r="R875" s="113"/>
      <c r="S875" s="113"/>
      <c r="T875" s="113"/>
      <c r="U875" s="113"/>
      <c r="V875" s="113"/>
      <c r="W875" s="113"/>
      <c r="X875" s="113"/>
      <c r="Y875" s="113"/>
      <c r="Z875" s="113"/>
    </row>
    <row r="876" spans="1:26" ht="12.75" customHeight="1" x14ac:dyDescent="0.3">
      <c r="A876" s="113"/>
      <c r="B876" s="113"/>
      <c r="C876" s="113"/>
      <c r="D876" s="113"/>
      <c r="E876" s="113"/>
      <c r="F876" s="113"/>
      <c r="G876" s="113"/>
      <c r="H876" s="113"/>
      <c r="I876" s="113"/>
      <c r="J876" s="113"/>
      <c r="K876" s="113"/>
      <c r="L876" s="113"/>
      <c r="M876" s="113"/>
      <c r="N876" s="113"/>
      <c r="O876" s="113"/>
      <c r="P876" s="113"/>
      <c r="Q876" s="113"/>
      <c r="R876" s="113"/>
      <c r="S876" s="113"/>
      <c r="T876" s="113"/>
      <c r="U876" s="113"/>
      <c r="V876" s="113"/>
      <c r="W876" s="113"/>
      <c r="X876" s="113"/>
      <c r="Y876" s="113"/>
      <c r="Z876" s="113"/>
    </row>
    <row r="877" spans="1:26" ht="12.75" customHeight="1" x14ac:dyDescent="0.3">
      <c r="A877" s="113"/>
      <c r="B877" s="113"/>
      <c r="C877" s="113"/>
      <c r="D877" s="113"/>
      <c r="E877" s="113"/>
      <c r="F877" s="113"/>
      <c r="G877" s="113"/>
      <c r="H877" s="113"/>
      <c r="I877" s="113"/>
      <c r="J877" s="113"/>
      <c r="K877" s="113"/>
      <c r="L877" s="113"/>
      <c r="M877" s="113"/>
      <c r="N877" s="113"/>
      <c r="O877" s="113"/>
      <c r="P877" s="113"/>
      <c r="Q877" s="113"/>
      <c r="R877" s="113"/>
      <c r="S877" s="113"/>
      <c r="T877" s="113"/>
      <c r="U877" s="113"/>
      <c r="V877" s="113"/>
      <c r="W877" s="113"/>
      <c r="X877" s="113"/>
      <c r="Y877" s="113"/>
      <c r="Z877" s="113"/>
    </row>
    <row r="878" spans="1:26" ht="12.75" customHeight="1" x14ac:dyDescent="0.3">
      <c r="A878" s="113"/>
      <c r="B878" s="113"/>
      <c r="C878" s="113"/>
      <c r="D878" s="113"/>
      <c r="E878" s="113"/>
      <c r="F878" s="113"/>
      <c r="G878" s="113"/>
      <c r="H878" s="113"/>
      <c r="I878" s="113"/>
      <c r="J878" s="113"/>
      <c r="K878" s="113"/>
      <c r="L878" s="113"/>
      <c r="M878" s="113"/>
      <c r="N878" s="113"/>
      <c r="O878" s="113"/>
      <c r="P878" s="113"/>
      <c r="Q878" s="113"/>
      <c r="R878" s="113"/>
      <c r="S878" s="113"/>
      <c r="T878" s="113"/>
      <c r="U878" s="113"/>
      <c r="V878" s="113"/>
      <c r="W878" s="113"/>
      <c r="X878" s="113"/>
      <c r="Y878" s="113"/>
      <c r="Z878" s="113"/>
    </row>
    <row r="879" spans="1:26" ht="12.75" customHeight="1" x14ac:dyDescent="0.3">
      <c r="A879" s="113"/>
      <c r="B879" s="113"/>
      <c r="C879" s="113"/>
      <c r="D879" s="113"/>
      <c r="E879" s="113"/>
      <c r="F879" s="113"/>
      <c r="G879" s="113"/>
      <c r="H879" s="113"/>
      <c r="I879" s="113"/>
      <c r="J879" s="113"/>
      <c r="K879" s="113"/>
      <c r="L879" s="113"/>
      <c r="M879" s="113"/>
      <c r="N879" s="113"/>
      <c r="O879" s="113"/>
      <c r="P879" s="113"/>
      <c r="Q879" s="113"/>
      <c r="R879" s="113"/>
      <c r="S879" s="113"/>
      <c r="T879" s="113"/>
      <c r="U879" s="113"/>
      <c r="V879" s="113"/>
      <c r="W879" s="113"/>
      <c r="X879" s="113"/>
      <c r="Y879" s="113"/>
      <c r="Z879" s="113"/>
    </row>
    <row r="880" spans="1:26" ht="12.75" customHeight="1" x14ac:dyDescent="0.3">
      <c r="A880" s="113"/>
      <c r="B880" s="113"/>
      <c r="C880" s="113"/>
      <c r="D880" s="113"/>
      <c r="E880" s="113"/>
      <c r="F880" s="113"/>
      <c r="G880" s="113"/>
      <c r="H880" s="113"/>
      <c r="I880" s="113"/>
      <c r="J880" s="113"/>
      <c r="K880" s="113"/>
      <c r="L880" s="113"/>
      <c r="M880" s="113"/>
      <c r="N880" s="113"/>
      <c r="O880" s="113"/>
      <c r="P880" s="113"/>
      <c r="Q880" s="113"/>
      <c r="R880" s="113"/>
      <c r="S880" s="113"/>
      <c r="T880" s="113"/>
      <c r="U880" s="113"/>
      <c r="V880" s="113"/>
      <c r="W880" s="113"/>
      <c r="X880" s="113"/>
      <c r="Y880" s="113"/>
      <c r="Z880" s="113"/>
    </row>
    <row r="881" spans="1:26" ht="12.75" customHeight="1" x14ac:dyDescent="0.3">
      <c r="A881" s="113"/>
      <c r="B881" s="113"/>
      <c r="C881" s="113"/>
      <c r="D881" s="113"/>
      <c r="E881" s="113"/>
      <c r="F881" s="113"/>
      <c r="G881" s="113"/>
      <c r="H881" s="113"/>
      <c r="I881" s="113"/>
      <c r="J881" s="113"/>
      <c r="K881" s="113"/>
      <c r="L881" s="113"/>
      <c r="M881" s="113"/>
      <c r="N881" s="113"/>
      <c r="O881" s="113"/>
      <c r="P881" s="113"/>
      <c r="Q881" s="113"/>
      <c r="R881" s="113"/>
      <c r="S881" s="113"/>
      <c r="T881" s="113"/>
      <c r="U881" s="113"/>
      <c r="V881" s="113"/>
      <c r="W881" s="113"/>
      <c r="X881" s="113"/>
      <c r="Y881" s="113"/>
      <c r="Z881" s="113"/>
    </row>
    <row r="882" spans="1:26" ht="12.75" customHeight="1" x14ac:dyDescent="0.3">
      <c r="A882" s="113"/>
      <c r="B882" s="113"/>
      <c r="C882" s="113"/>
      <c r="D882" s="113"/>
      <c r="E882" s="113"/>
      <c r="F882" s="113"/>
      <c r="G882" s="113"/>
      <c r="H882" s="113"/>
      <c r="I882" s="113"/>
      <c r="J882" s="113"/>
      <c r="K882" s="113"/>
      <c r="L882" s="113"/>
      <c r="M882" s="113"/>
      <c r="N882" s="113"/>
      <c r="O882" s="113"/>
      <c r="P882" s="113"/>
      <c r="Q882" s="113"/>
      <c r="R882" s="113"/>
      <c r="S882" s="113"/>
      <c r="T882" s="113"/>
      <c r="U882" s="113"/>
      <c r="V882" s="113"/>
      <c r="W882" s="113"/>
      <c r="X882" s="113"/>
      <c r="Y882" s="113"/>
      <c r="Z882" s="113"/>
    </row>
    <row r="883" spans="1:26" ht="12.75" customHeight="1" x14ac:dyDescent="0.3">
      <c r="A883" s="113"/>
      <c r="B883" s="113"/>
      <c r="C883" s="113"/>
      <c r="D883" s="113"/>
      <c r="E883" s="113"/>
      <c r="F883" s="113"/>
      <c r="G883" s="113"/>
      <c r="H883" s="113"/>
      <c r="I883" s="113"/>
      <c r="J883" s="113"/>
      <c r="K883" s="113"/>
      <c r="L883" s="113"/>
      <c r="M883" s="113"/>
      <c r="N883" s="113"/>
      <c r="O883" s="113"/>
      <c r="P883" s="113"/>
      <c r="Q883" s="113"/>
      <c r="R883" s="113"/>
      <c r="S883" s="113"/>
      <c r="T883" s="113"/>
      <c r="U883" s="113"/>
      <c r="V883" s="113"/>
      <c r="W883" s="113"/>
      <c r="X883" s="113"/>
      <c r="Y883" s="113"/>
      <c r="Z883" s="113"/>
    </row>
    <row r="884" spans="1:26" ht="12.75" customHeight="1" x14ac:dyDescent="0.3">
      <c r="A884" s="113"/>
      <c r="B884" s="113"/>
      <c r="C884" s="113"/>
      <c r="D884" s="113"/>
      <c r="E884" s="113"/>
      <c r="F884" s="113"/>
      <c r="G884" s="113"/>
      <c r="H884" s="113"/>
      <c r="I884" s="113"/>
      <c r="J884" s="113"/>
      <c r="K884" s="113"/>
      <c r="L884" s="113"/>
      <c r="M884" s="113"/>
      <c r="N884" s="113"/>
      <c r="O884" s="113"/>
      <c r="P884" s="113"/>
      <c r="Q884" s="113"/>
      <c r="R884" s="113"/>
      <c r="S884" s="113"/>
      <c r="T884" s="113"/>
      <c r="U884" s="113"/>
      <c r="V884" s="113"/>
      <c r="W884" s="113"/>
      <c r="X884" s="113"/>
      <c r="Y884" s="113"/>
      <c r="Z884" s="113"/>
    </row>
    <row r="885" spans="1:26" ht="12.75" customHeight="1" x14ac:dyDescent="0.3">
      <c r="A885" s="113"/>
      <c r="B885" s="113"/>
      <c r="C885" s="113"/>
      <c r="D885" s="113"/>
      <c r="E885" s="113"/>
      <c r="F885" s="113"/>
      <c r="G885" s="113"/>
      <c r="H885" s="113"/>
      <c r="I885" s="113"/>
      <c r="J885" s="113"/>
      <c r="K885" s="113"/>
      <c r="L885" s="113"/>
      <c r="M885" s="113"/>
      <c r="N885" s="113"/>
      <c r="O885" s="113"/>
      <c r="P885" s="113"/>
      <c r="Q885" s="113"/>
      <c r="R885" s="113"/>
      <c r="S885" s="113"/>
      <c r="T885" s="113"/>
      <c r="U885" s="113"/>
      <c r="V885" s="113"/>
      <c r="W885" s="113"/>
      <c r="X885" s="113"/>
      <c r="Y885" s="113"/>
      <c r="Z885" s="113"/>
    </row>
    <row r="886" spans="1:26" ht="12.75" customHeight="1" x14ac:dyDescent="0.3">
      <c r="A886" s="113"/>
      <c r="B886" s="113"/>
      <c r="C886" s="113"/>
      <c r="D886" s="113"/>
      <c r="E886" s="113"/>
      <c r="F886" s="113"/>
      <c r="G886" s="113"/>
      <c r="H886" s="113"/>
      <c r="I886" s="113"/>
      <c r="J886" s="113"/>
      <c r="K886" s="113"/>
      <c r="L886" s="113"/>
      <c r="M886" s="113"/>
      <c r="N886" s="113"/>
      <c r="O886" s="113"/>
      <c r="P886" s="113"/>
      <c r="Q886" s="113"/>
      <c r="R886" s="113"/>
      <c r="S886" s="113"/>
      <c r="T886" s="113"/>
      <c r="U886" s="113"/>
      <c r="V886" s="113"/>
      <c r="W886" s="113"/>
      <c r="X886" s="113"/>
      <c r="Y886" s="113"/>
      <c r="Z886" s="113"/>
    </row>
    <row r="887" spans="1:26" ht="12.75" customHeight="1" x14ac:dyDescent="0.3">
      <c r="A887" s="113"/>
      <c r="B887" s="113"/>
      <c r="C887" s="113"/>
      <c r="D887" s="113"/>
      <c r="E887" s="113"/>
      <c r="F887" s="113"/>
      <c r="G887" s="113"/>
      <c r="H887" s="113"/>
      <c r="I887" s="113"/>
      <c r="J887" s="113"/>
      <c r="K887" s="113"/>
      <c r="L887" s="113"/>
      <c r="M887" s="113"/>
      <c r="N887" s="113"/>
      <c r="O887" s="113"/>
      <c r="P887" s="113"/>
      <c r="Q887" s="113"/>
      <c r="R887" s="113"/>
      <c r="S887" s="113"/>
      <c r="T887" s="113"/>
      <c r="U887" s="113"/>
      <c r="V887" s="113"/>
      <c r="W887" s="113"/>
      <c r="X887" s="113"/>
      <c r="Y887" s="113"/>
      <c r="Z887" s="113"/>
    </row>
    <row r="888" spans="1:26" ht="12.75" customHeight="1" x14ac:dyDescent="0.3">
      <c r="A888" s="113"/>
      <c r="B888" s="113"/>
      <c r="C888" s="113"/>
      <c r="D888" s="113"/>
      <c r="E888" s="113"/>
      <c r="F888" s="113"/>
      <c r="G888" s="113"/>
      <c r="H888" s="113"/>
      <c r="I888" s="113"/>
      <c r="J888" s="113"/>
      <c r="K888" s="113"/>
      <c r="L888" s="113"/>
      <c r="M888" s="113"/>
      <c r="N888" s="113"/>
      <c r="O888" s="113"/>
      <c r="P888" s="113"/>
      <c r="Q888" s="113"/>
      <c r="R888" s="113"/>
      <c r="S888" s="113"/>
      <c r="T888" s="113"/>
      <c r="U888" s="113"/>
      <c r="V888" s="113"/>
      <c r="W888" s="113"/>
      <c r="X888" s="113"/>
      <c r="Y888" s="113"/>
      <c r="Z888" s="113"/>
    </row>
    <row r="889" spans="1:26" ht="12.75" customHeight="1" x14ac:dyDescent="0.3">
      <c r="A889" s="113"/>
      <c r="B889" s="113"/>
      <c r="C889" s="113"/>
      <c r="D889" s="113"/>
      <c r="E889" s="113"/>
      <c r="F889" s="113"/>
      <c r="G889" s="113"/>
      <c r="H889" s="113"/>
      <c r="I889" s="113"/>
      <c r="J889" s="113"/>
      <c r="K889" s="113"/>
      <c r="L889" s="113"/>
      <c r="M889" s="113"/>
      <c r="N889" s="113"/>
      <c r="O889" s="113"/>
      <c r="P889" s="113"/>
      <c r="Q889" s="113"/>
      <c r="R889" s="113"/>
      <c r="S889" s="113"/>
      <c r="T889" s="113"/>
      <c r="U889" s="113"/>
      <c r="V889" s="113"/>
      <c r="W889" s="113"/>
      <c r="X889" s="113"/>
      <c r="Y889" s="113"/>
      <c r="Z889" s="113"/>
    </row>
    <row r="890" spans="1:26" ht="12.75" customHeight="1" x14ac:dyDescent="0.3">
      <c r="A890" s="113"/>
      <c r="B890" s="113"/>
      <c r="C890" s="113"/>
      <c r="D890" s="113"/>
      <c r="E890" s="113"/>
      <c r="F890" s="113"/>
      <c r="G890" s="113"/>
      <c r="H890" s="113"/>
      <c r="I890" s="113"/>
      <c r="J890" s="113"/>
      <c r="K890" s="113"/>
      <c r="L890" s="113"/>
      <c r="M890" s="113"/>
      <c r="N890" s="113"/>
      <c r="O890" s="113"/>
      <c r="P890" s="113"/>
      <c r="Q890" s="113"/>
      <c r="R890" s="113"/>
      <c r="S890" s="113"/>
      <c r="T890" s="113"/>
      <c r="U890" s="113"/>
      <c r="V890" s="113"/>
      <c r="W890" s="113"/>
      <c r="X890" s="113"/>
      <c r="Y890" s="113"/>
      <c r="Z890" s="113"/>
    </row>
    <row r="891" spans="1:26" ht="12.75" customHeight="1" x14ac:dyDescent="0.3">
      <c r="A891" s="113"/>
      <c r="B891" s="113"/>
      <c r="C891" s="113"/>
      <c r="D891" s="113"/>
      <c r="E891" s="113"/>
      <c r="F891" s="113"/>
      <c r="G891" s="113"/>
      <c r="H891" s="113"/>
      <c r="I891" s="113"/>
      <c r="J891" s="113"/>
      <c r="K891" s="113"/>
      <c r="L891" s="113"/>
      <c r="M891" s="113"/>
      <c r="N891" s="113"/>
      <c r="O891" s="113"/>
      <c r="P891" s="113"/>
      <c r="Q891" s="113"/>
      <c r="R891" s="113"/>
      <c r="S891" s="113"/>
      <c r="T891" s="113"/>
      <c r="U891" s="113"/>
      <c r="V891" s="113"/>
      <c r="W891" s="113"/>
      <c r="X891" s="113"/>
      <c r="Y891" s="113"/>
      <c r="Z891" s="113"/>
    </row>
    <row r="892" spans="1:26" ht="12.75" customHeight="1" x14ac:dyDescent="0.3">
      <c r="A892" s="113"/>
      <c r="B892" s="113"/>
      <c r="C892" s="113"/>
      <c r="D892" s="113"/>
      <c r="E892" s="113"/>
      <c r="F892" s="113"/>
      <c r="G892" s="113"/>
      <c r="H892" s="113"/>
      <c r="I892" s="113"/>
      <c r="J892" s="113"/>
      <c r="K892" s="113"/>
      <c r="L892" s="113"/>
      <c r="M892" s="113"/>
      <c r="N892" s="113"/>
      <c r="O892" s="113"/>
      <c r="P892" s="113"/>
      <c r="Q892" s="113"/>
      <c r="R892" s="113"/>
      <c r="S892" s="113"/>
      <c r="T892" s="113"/>
      <c r="U892" s="113"/>
      <c r="V892" s="113"/>
      <c r="W892" s="113"/>
      <c r="X892" s="113"/>
      <c r="Y892" s="113"/>
      <c r="Z892" s="113"/>
    </row>
    <row r="893" spans="1:26" ht="12.75" customHeight="1" x14ac:dyDescent="0.3">
      <c r="A893" s="113"/>
      <c r="B893" s="113"/>
      <c r="C893" s="113"/>
      <c r="D893" s="113"/>
      <c r="E893" s="113"/>
      <c r="F893" s="113"/>
      <c r="G893" s="113"/>
      <c r="H893" s="113"/>
      <c r="I893" s="113"/>
      <c r="J893" s="113"/>
      <c r="K893" s="113"/>
      <c r="L893" s="113"/>
      <c r="M893" s="113"/>
      <c r="N893" s="113"/>
      <c r="O893" s="113"/>
      <c r="P893" s="113"/>
      <c r="Q893" s="113"/>
      <c r="R893" s="113"/>
      <c r="S893" s="113"/>
      <c r="T893" s="113"/>
      <c r="U893" s="113"/>
      <c r="V893" s="113"/>
      <c r="W893" s="113"/>
      <c r="X893" s="113"/>
      <c r="Y893" s="113"/>
      <c r="Z893" s="113"/>
    </row>
    <row r="894" spans="1:26" ht="12.75" customHeight="1" x14ac:dyDescent="0.3">
      <c r="A894" s="113"/>
      <c r="B894" s="113"/>
      <c r="C894" s="113"/>
      <c r="D894" s="113"/>
      <c r="E894" s="113"/>
      <c r="F894" s="113"/>
      <c r="G894" s="113"/>
      <c r="H894" s="113"/>
      <c r="I894" s="113"/>
      <c r="J894" s="113"/>
      <c r="K894" s="113"/>
      <c r="L894" s="113"/>
      <c r="M894" s="113"/>
      <c r="N894" s="113"/>
      <c r="O894" s="113"/>
      <c r="P894" s="113"/>
      <c r="Q894" s="113"/>
      <c r="R894" s="113"/>
      <c r="S894" s="113"/>
      <c r="T894" s="113"/>
      <c r="U894" s="113"/>
      <c r="V894" s="113"/>
      <c r="W894" s="113"/>
      <c r="X894" s="113"/>
      <c r="Y894" s="113"/>
      <c r="Z894" s="113"/>
    </row>
    <row r="895" spans="1:26" ht="12.75" customHeight="1" x14ac:dyDescent="0.3">
      <c r="A895" s="113"/>
      <c r="B895" s="113"/>
      <c r="C895" s="113"/>
      <c r="D895" s="113"/>
      <c r="E895" s="113"/>
      <c r="F895" s="113"/>
      <c r="G895" s="113"/>
      <c r="H895" s="113"/>
      <c r="I895" s="113"/>
      <c r="J895" s="113"/>
      <c r="K895" s="113"/>
      <c r="L895" s="113"/>
      <c r="M895" s="113"/>
      <c r="N895" s="113"/>
      <c r="O895" s="113"/>
      <c r="P895" s="113"/>
      <c r="Q895" s="113"/>
      <c r="R895" s="113"/>
      <c r="S895" s="113"/>
      <c r="T895" s="113"/>
      <c r="U895" s="113"/>
      <c r="V895" s="113"/>
      <c r="W895" s="113"/>
      <c r="X895" s="113"/>
      <c r="Y895" s="113"/>
      <c r="Z895" s="113"/>
    </row>
    <row r="896" spans="1:26" ht="12.75" customHeight="1" x14ac:dyDescent="0.3">
      <c r="A896" s="113"/>
      <c r="B896" s="113"/>
      <c r="C896" s="113"/>
      <c r="D896" s="113"/>
      <c r="E896" s="113"/>
      <c r="F896" s="113"/>
      <c r="G896" s="113"/>
      <c r="H896" s="113"/>
      <c r="I896" s="113"/>
      <c r="J896" s="113"/>
      <c r="K896" s="113"/>
      <c r="L896" s="113"/>
      <c r="M896" s="113"/>
      <c r="N896" s="113"/>
      <c r="O896" s="113"/>
      <c r="P896" s="113"/>
      <c r="Q896" s="113"/>
      <c r="R896" s="113"/>
      <c r="S896" s="113"/>
      <c r="T896" s="113"/>
      <c r="U896" s="113"/>
      <c r="V896" s="113"/>
      <c r="W896" s="113"/>
      <c r="X896" s="113"/>
      <c r="Y896" s="113"/>
      <c r="Z896" s="113"/>
    </row>
    <row r="897" spans="1:26" ht="12.75" customHeight="1" x14ac:dyDescent="0.3">
      <c r="A897" s="113"/>
      <c r="B897" s="113"/>
      <c r="C897" s="113"/>
      <c r="D897" s="113"/>
      <c r="E897" s="113"/>
      <c r="F897" s="113"/>
      <c r="G897" s="113"/>
      <c r="H897" s="113"/>
      <c r="I897" s="113"/>
      <c r="J897" s="113"/>
      <c r="K897" s="113"/>
      <c r="L897" s="113"/>
      <c r="M897" s="113"/>
      <c r="N897" s="113"/>
      <c r="O897" s="113"/>
      <c r="P897" s="113"/>
      <c r="Q897" s="113"/>
      <c r="R897" s="113"/>
      <c r="S897" s="113"/>
      <c r="T897" s="113"/>
      <c r="U897" s="113"/>
      <c r="V897" s="113"/>
      <c r="W897" s="113"/>
      <c r="X897" s="113"/>
      <c r="Y897" s="113"/>
      <c r="Z897" s="113"/>
    </row>
    <row r="898" spans="1:26" ht="12.75" customHeight="1" x14ac:dyDescent="0.3">
      <c r="A898" s="113"/>
      <c r="B898" s="113"/>
      <c r="C898" s="113"/>
      <c r="D898" s="113"/>
      <c r="E898" s="113"/>
      <c r="F898" s="113"/>
      <c r="G898" s="113"/>
      <c r="H898" s="113"/>
      <c r="I898" s="113"/>
      <c r="J898" s="113"/>
      <c r="K898" s="113"/>
      <c r="L898" s="113"/>
      <c r="M898" s="113"/>
      <c r="N898" s="113"/>
      <c r="O898" s="113"/>
      <c r="P898" s="113"/>
      <c r="Q898" s="113"/>
      <c r="R898" s="113"/>
      <c r="S898" s="113"/>
      <c r="T898" s="113"/>
      <c r="U898" s="113"/>
      <c r="V898" s="113"/>
      <c r="W898" s="113"/>
      <c r="X898" s="113"/>
      <c r="Y898" s="113"/>
      <c r="Z898" s="113"/>
    </row>
    <row r="899" spans="1:26" ht="12.75" customHeight="1" x14ac:dyDescent="0.3">
      <c r="A899" s="113"/>
      <c r="B899" s="113"/>
      <c r="C899" s="113"/>
      <c r="D899" s="113"/>
      <c r="E899" s="113"/>
      <c r="F899" s="113"/>
      <c r="G899" s="113"/>
      <c r="H899" s="113"/>
      <c r="I899" s="113"/>
      <c r="J899" s="113"/>
      <c r="K899" s="113"/>
      <c r="L899" s="113"/>
      <c r="M899" s="113"/>
      <c r="N899" s="113"/>
      <c r="O899" s="113"/>
      <c r="P899" s="113"/>
      <c r="Q899" s="113"/>
      <c r="R899" s="113"/>
      <c r="S899" s="113"/>
      <c r="T899" s="113"/>
      <c r="U899" s="113"/>
      <c r="V899" s="113"/>
      <c r="W899" s="113"/>
      <c r="X899" s="113"/>
      <c r="Y899" s="113"/>
      <c r="Z899" s="113"/>
    </row>
    <row r="900" spans="1:26" ht="12.75" customHeight="1" x14ac:dyDescent="0.3">
      <c r="A900" s="113"/>
      <c r="B900" s="113"/>
      <c r="C900" s="113"/>
      <c r="D900" s="113"/>
      <c r="E900" s="113"/>
      <c r="F900" s="113"/>
      <c r="G900" s="113"/>
      <c r="H900" s="113"/>
      <c r="I900" s="113"/>
      <c r="J900" s="113"/>
      <c r="K900" s="113"/>
      <c r="L900" s="113"/>
      <c r="M900" s="113"/>
      <c r="N900" s="113"/>
      <c r="O900" s="113"/>
      <c r="P900" s="113"/>
      <c r="Q900" s="113"/>
      <c r="R900" s="113"/>
      <c r="S900" s="113"/>
      <c r="T900" s="113"/>
      <c r="U900" s="113"/>
      <c r="V900" s="113"/>
      <c r="W900" s="113"/>
      <c r="X900" s="113"/>
      <c r="Y900" s="113"/>
      <c r="Z900" s="113"/>
    </row>
    <row r="901" spans="1:26" ht="12.75" customHeight="1" x14ac:dyDescent="0.3">
      <c r="A901" s="113"/>
      <c r="B901" s="113"/>
      <c r="C901" s="113"/>
      <c r="D901" s="113"/>
      <c r="E901" s="113"/>
      <c r="F901" s="113"/>
      <c r="G901" s="113"/>
      <c r="H901" s="113"/>
      <c r="I901" s="113"/>
      <c r="J901" s="113"/>
      <c r="K901" s="113"/>
      <c r="L901" s="113"/>
      <c r="M901" s="113"/>
      <c r="N901" s="113"/>
      <c r="O901" s="113"/>
      <c r="P901" s="113"/>
      <c r="Q901" s="113"/>
      <c r="R901" s="113"/>
      <c r="S901" s="113"/>
      <c r="T901" s="113"/>
      <c r="U901" s="113"/>
      <c r="V901" s="113"/>
      <c r="W901" s="113"/>
      <c r="X901" s="113"/>
      <c r="Y901" s="113"/>
      <c r="Z901" s="113"/>
    </row>
    <row r="902" spans="1:26" ht="12.75" customHeight="1" x14ac:dyDescent="0.3">
      <c r="A902" s="113"/>
      <c r="B902" s="113"/>
      <c r="C902" s="113"/>
      <c r="D902" s="113"/>
      <c r="E902" s="113"/>
      <c r="F902" s="113"/>
      <c r="G902" s="113"/>
      <c r="H902" s="113"/>
      <c r="I902" s="113"/>
      <c r="J902" s="113"/>
      <c r="K902" s="113"/>
      <c r="L902" s="113"/>
      <c r="M902" s="113"/>
      <c r="N902" s="113"/>
      <c r="O902" s="113"/>
      <c r="P902" s="113"/>
      <c r="Q902" s="113"/>
      <c r="R902" s="113"/>
      <c r="S902" s="113"/>
      <c r="T902" s="113"/>
      <c r="U902" s="113"/>
      <c r="V902" s="113"/>
      <c r="W902" s="113"/>
      <c r="X902" s="113"/>
      <c r="Y902" s="113"/>
      <c r="Z902" s="113"/>
    </row>
    <row r="903" spans="1:26" ht="12.75" customHeight="1" x14ac:dyDescent="0.3">
      <c r="A903" s="113"/>
      <c r="B903" s="113"/>
      <c r="C903" s="113"/>
      <c r="D903" s="113"/>
      <c r="E903" s="113"/>
      <c r="F903" s="113"/>
      <c r="G903" s="113"/>
      <c r="H903" s="113"/>
      <c r="I903" s="113"/>
      <c r="J903" s="113"/>
      <c r="K903" s="113"/>
      <c r="L903" s="113"/>
      <c r="M903" s="113"/>
      <c r="N903" s="113"/>
      <c r="O903" s="113"/>
      <c r="P903" s="113"/>
      <c r="Q903" s="113"/>
      <c r="R903" s="113"/>
      <c r="S903" s="113"/>
      <c r="T903" s="113"/>
      <c r="U903" s="113"/>
      <c r="V903" s="113"/>
      <c r="W903" s="113"/>
      <c r="X903" s="113"/>
      <c r="Y903" s="113"/>
      <c r="Z903" s="113"/>
    </row>
    <row r="904" spans="1:26" ht="12.75" customHeight="1" x14ac:dyDescent="0.3">
      <c r="A904" s="113"/>
      <c r="B904" s="113"/>
      <c r="C904" s="113"/>
      <c r="D904" s="113"/>
      <c r="E904" s="113"/>
      <c r="F904" s="113"/>
      <c r="G904" s="113"/>
      <c r="H904" s="113"/>
      <c r="I904" s="113"/>
      <c r="J904" s="113"/>
      <c r="K904" s="113"/>
      <c r="L904" s="113"/>
      <c r="M904" s="113"/>
      <c r="N904" s="113"/>
      <c r="O904" s="113"/>
      <c r="P904" s="113"/>
      <c r="Q904" s="113"/>
      <c r="R904" s="113"/>
      <c r="S904" s="113"/>
      <c r="T904" s="113"/>
      <c r="U904" s="113"/>
      <c r="V904" s="113"/>
      <c r="W904" s="113"/>
      <c r="X904" s="113"/>
      <c r="Y904" s="113"/>
      <c r="Z904" s="113"/>
    </row>
    <row r="905" spans="1:26" ht="12.75" customHeight="1" x14ac:dyDescent="0.3">
      <c r="A905" s="113"/>
      <c r="B905" s="113"/>
      <c r="C905" s="113"/>
      <c r="D905" s="113"/>
      <c r="E905" s="113"/>
      <c r="F905" s="113"/>
      <c r="G905" s="113"/>
      <c r="H905" s="113"/>
      <c r="I905" s="113"/>
      <c r="J905" s="113"/>
      <c r="K905" s="113"/>
      <c r="L905" s="113"/>
      <c r="M905" s="113"/>
      <c r="N905" s="113"/>
      <c r="O905" s="113"/>
      <c r="P905" s="113"/>
      <c r="Q905" s="113"/>
      <c r="R905" s="113"/>
      <c r="S905" s="113"/>
      <c r="T905" s="113"/>
      <c r="U905" s="113"/>
      <c r="V905" s="113"/>
      <c r="W905" s="113"/>
      <c r="X905" s="113"/>
      <c r="Y905" s="113"/>
      <c r="Z905" s="113"/>
    </row>
    <row r="906" spans="1:26" ht="12.75" customHeight="1" x14ac:dyDescent="0.3">
      <c r="A906" s="113"/>
      <c r="B906" s="113"/>
      <c r="C906" s="113"/>
      <c r="D906" s="113"/>
      <c r="E906" s="113"/>
      <c r="F906" s="113"/>
      <c r="G906" s="113"/>
      <c r="H906" s="113"/>
      <c r="I906" s="113"/>
      <c r="J906" s="113"/>
      <c r="K906" s="113"/>
      <c r="L906" s="113"/>
      <c r="M906" s="113"/>
      <c r="N906" s="113"/>
      <c r="O906" s="113"/>
      <c r="P906" s="113"/>
      <c r="Q906" s="113"/>
      <c r="R906" s="113"/>
      <c r="S906" s="113"/>
      <c r="T906" s="113"/>
      <c r="U906" s="113"/>
      <c r="V906" s="113"/>
      <c r="W906" s="113"/>
      <c r="X906" s="113"/>
      <c r="Y906" s="113"/>
      <c r="Z906" s="113"/>
    </row>
    <row r="907" spans="1:26" ht="12.75" customHeight="1" x14ac:dyDescent="0.3">
      <c r="A907" s="113"/>
      <c r="B907" s="113"/>
      <c r="C907" s="113"/>
      <c r="D907" s="113"/>
      <c r="E907" s="113"/>
      <c r="F907" s="113"/>
      <c r="G907" s="113"/>
      <c r="H907" s="113"/>
      <c r="I907" s="113"/>
      <c r="J907" s="113"/>
      <c r="K907" s="113"/>
      <c r="L907" s="113"/>
      <c r="M907" s="113"/>
      <c r="N907" s="113"/>
      <c r="O907" s="113"/>
      <c r="P907" s="113"/>
      <c r="Q907" s="113"/>
      <c r="R907" s="113"/>
      <c r="S907" s="113"/>
      <c r="T907" s="113"/>
      <c r="U907" s="113"/>
      <c r="V907" s="113"/>
      <c r="W907" s="113"/>
      <c r="X907" s="113"/>
      <c r="Y907" s="113"/>
      <c r="Z907" s="113"/>
    </row>
    <row r="908" spans="1:26" ht="12.75" customHeight="1" x14ac:dyDescent="0.3">
      <c r="A908" s="113"/>
      <c r="B908" s="113"/>
      <c r="C908" s="113"/>
      <c r="D908" s="113"/>
      <c r="E908" s="113"/>
      <c r="F908" s="113"/>
      <c r="G908" s="113"/>
      <c r="H908" s="113"/>
      <c r="I908" s="113"/>
      <c r="J908" s="113"/>
      <c r="K908" s="113"/>
      <c r="L908" s="113"/>
      <c r="M908" s="113"/>
      <c r="N908" s="113"/>
      <c r="O908" s="113"/>
      <c r="P908" s="113"/>
      <c r="Q908" s="113"/>
      <c r="R908" s="113"/>
      <c r="S908" s="113"/>
      <c r="T908" s="113"/>
      <c r="U908" s="113"/>
      <c r="V908" s="113"/>
      <c r="W908" s="113"/>
      <c r="X908" s="113"/>
      <c r="Y908" s="113"/>
      <c r="Z908" s="113"/>
    </row>
    <row r="909" spans="1:26" ht="12.75" customHeight="1" x14ac:dyDescent="0.3">
      <c r="A909" s="113"/>
      <c r="B909" s="113"/>
      <c r="C909" s="113"/>
      <c r="D909" s="113"/>
      <c r="E909" s="113"/>
      <c r="F909" s="113"/>
      <c r="G909" s="113"/>
      <c r="H909" s="113"/>
      <c r="I909" s="113"/>
      <c r="J909" s="113"/>
      <c r="K909" s="113"/>
      <c r="L909" s="113"/>
      <c r="M909" s="113"/>
      <c r="N909" s="113"/>
      <c r="O909" s="113"/>
      <c r="P909" s="113"/>
      <c r="Q909" s="113"/>
      <c r="R909" s="113"/>
      <c r="S909" s="113"/>
      <c r="T909" s="113"/>
      <c r="U909" s="113"/>
      <c r="V909" s="113"/>
      <c r="W909" s="113"/>
      <c r="X909" s="113"/>
      <c r="Y909" s="113"/>
      <c r="Z909" s="113"/>
    </row>
    <row r="910" spans="1:26" ht="12.75" customHeight="1" x14ac:dyDescent="0.3">
      <c r="A910" s="113"/>
      <c r="B910" s="113"/>
      <c r="C910" s="113"/>
      <c r="D910" s="113"/>
      <c r="E910" s="113"/>
      <c r="F910" s="113"/>
      <c r="G910" s="113"/>
      <c r="H910" s="113"/>
      <c r="I910" s="113"/>
      <c r="J910" s="113"/>
      <c r="K910" s="113"/>
      <c r="L910" s="113"/>
      <c r="M910" s="113"/>
      <c r="N910" s="113"/>
      <c r="O910" s="113"/>
      <c r="P910" s="113"/>
      <c r="Q910" s="113"/>
      <c r="R910" s="113"/>
      <c r="S910" s="113"/>
      <c r="T910" s="113"/>
      <c r="U910" s="113"/>
      <c r="V910" s="113"/>
      <c r="W910" s="113"/>
      <c r="X910" s="113"/>
      <c r="Y910" s="113"/>
      <c r="Z910" s="113"/>
    </row>
    <row r="911" spans="1:26" ht="12.75" customHeight="1" x14ac:dyDescent="0.3">
      <c r="A911" s="113"/>
      <c r="B911" s="113"/>
      <c r="C911" s="113"/>
      <c r="D911" s="113"/>
      <c r="E911" s="113"/>
      <c r="F911" s="113"/>
      <c r="G911" s="113"/>
      <c r="H911" s="113"/>
      <c r="I911" s="113"/>
      <c r="J911" s="113"/>
      <c r="K911" s="113"/>
      <c r="L911" s="113"/>
      <c r="M911" s="113"/>
      <c r="N911" s="113"/>
      <c r="O911" s="113"/>
      <c r="P911" s="113"/>
      <c r="Q911" s="113"/>
      <c r="R911" s="113"/>
      <c r="S911" s="113"/>
      <c r="T911" s="113"/>
      <c r="U911" s="113"/>
      <c r="V911" s="113"/>
      <c r="W911" s="113"/>
      <c r="X911" s="113"/>
      <c r="Y911" s="113"/>
      <c r="Z911" s="113"/>
    </row>
    <row r="912" spans="1:26" ht="12.75" customHeight="1" x14ac:dyDescent="0.3">
      <c r="A912" s="113"/>
      <c r="B912" s="113"/>
      <c r="C912" s="113"/>
      <c r="D912" s="113"/>
      <c r="E912" s="113"/>
      <c r="F912" s="113"/>
      <c r="G912" s="113"/>
      <c r="H912" s="113"/>
      <c r="I912" s="113"/>
      <c r="J912" s="113"/>
      <c r="K912" s="113"/>
      <c r="L912" s="113"/>
      <c r="M912" s="113"/>
      <c r="N912" s="113"/>
      <c r="O912" s="113"/>
      <c r="P912" s="113"/>
      <c r="Q912" s="113"/>
      <c r="R912" s="113"/>
      <c r="S912" s="113"/>
      <c r="T912" s="113"/>
      <c r="U912" s="113"/>
      <c r="V912" s="113"/>
      <c r="W912" s="113"/>
      <c r="X912" s="113"/>
      <c r="Y912" s="113"/>
      <c r="Z912" s="113"/>
    </row>
    <row r="913" spans="1:26" ht="12.75" customHeight="1" x14ac:dyDescent="0.3">
      <c r="A913" s="113"/>
      <c r="B913" s="113"/>
      <c r="C913" s="113"/>
      <c r="D913" s="113"/>
      <c r="E913" s="113"/>
      <c r="F913" s="113"/>
      <c r="G913" s="113"/>
      <c r="H913" s="113"/>
      <c r="I913" s="113"/>
      <c r="J913" s="113"/>
      <c r="K913" s="113"/>
      <c r="L913" s="113"/>
      <c r="M913" s="113"/>
      <c r="N913" s="113"/>
      <c r="O913" s="113"/>
      <c r="P913" s="113"/>
      <c r="Q913" s="113"/>
      <c r="R913" s="113"/>
      <c r="S913" s="113"/>
      <c r="T913" s="113"/>
      <c r="U913" s="113"/>
      <c r="V913" s="113"/>
      <c r="W913" s="113"/>
      <c r="X913" s="113"/>
      <c r="Y913" s="113"/>
      <c r="Z913" s="113"/>
    </row>
    <row r="914" spans="1:26" ht="12.75" customHeight="1" x14ac:dyDescent="0.3">
      <c r="A914" s="113"/>
      <c r="B914" s="113"/>
      <c r="C914" s="113"/>
      <c r="D914" s="113"/>
      <c r="E914" s="113"/>
      <c r="F914" s="113"/>
      <c r="G914" s="113"/>
      <c r="H914" s="113"/>
      <c r="I914" s="113"/>
      <c r="J914" s="113"/>
      <c r="K914" s="113"/>
      <c r="L914" s="113"/>
      <c r="M914" s="113"/>
      <c r="N914" s="113"/>
      <c r="O914" s="113"/>
      <c r="P914" s="113"/>
      <c r="Q914" s="113"/>
      <c r="R914" s="113"/>
      <c r="S914" s="113"/>
      <c r="T914" s="113"/>
      <c r="U914" s="113"/>
      <c r="V914" s="113"/>
      <c r="W914" s="113"/>
      <c r="X914" s="113"/>
      <c r="Y914" s="113"/>
      <c r="Z914" s="113"/>
    </row>
    <row r="915" spans="1:26" ht="12.75" customHeight="1" x14ac:dyDescent="0.3">
      <c r="A915" s="113"/>
      <c r="B915" s="113"/>
      <c r="C915" s="113"/>
      <c r="D915" s="113"/>
      <c r="E915" s="113"/>
      <c r="F915" s="113"/>
      <c r="G915" s="113"/>
      <c r="H915" s="113"/>
      <c r="I915" s="113"/>
      <c r="J915" s="113"/>
      <c r="K915" s="113"/>
      <c r="L915" s="113"/>
      <c r="M915" s="113"/>
      <c r="N915" s="113"/>
      <c r="O915" s="113"/>
      <c r="P915" s="113"/>
      <c r="Q915" s="113"/>
      <c r="R915" s="113"/>
      <c r="S915" s="113"/>
      <c r="T915" s="113"/>
      <c r="U915" s="113"/>
      <c r="V915" s="113"/>
      <c r="W915" s="113"/>
      <c r="X915" s="113"/>
      <c r="Y915" s="113"/>
      <c r="Z915" s="113"/>
    </row>
    <row r="916" spans="1:26" ht="12.75" customHeight="1" x14ac:dyDescent="0.3">
      <c r="A916" s="113"/>
      <c r="B916" s="113"/>
      <c r="C916" s="113"/>
      <c r="D916" s="113"/>
      <c r="E916" s="113"/>
      <c r="F916" s="113"/>
      <c r="G916" s="113"/>
      <c r="H916" s="113"/>
      <c r="I916" s="113"/>
      <c r="J916" s="113"/>
      <c r="K916" s="113"/>
      <c r="L916" s="113"/>
      <c r="M916" s="113"/>
      <c r="N916" s="113"/>
      <c r="O916" s="113"/>
      <c r="P916" s="113"/>
      <c r="Q916" s="113"/>
      <c r="R916" s="113"/>
      <c r="S916" s="113"/>
      <c r="T916" s="113"/>
      <c r="U916" s="113"/>
      <c r="V916" s="113"/>
      <c r="W916" s="113"/>
      <c r="X916" s="113"/>
      <c r="Y916" s="113"/>
      <c r="Z916" s="113"/>
    </row>
    <row r="917" spans="1:26" ht="12.75" customHeight="1" x14ac:dyDescent="0.3">
      <c r="A917" s="113"/>
      <c r="B917" s="113"/>
      <c r="C917" s="113"/>
      <c r="D917" s="113"/>
      <c r="E917" s="113"/>
      <c r="F917" s="113"/>
      <c r="G917" s="113"/>
      <c r="H917" s="113"/>
      <c r="I917" s="113"/>
      <c r="J917" s="113"/>
      <c r="K917" s="113"/>
      <c r="L917" s="113"/>
      <c r="M917" s="113"/>
      <c r="N917" s="113"/>
      <c r="O917" s="113"/>
      <c r="P917" s="113"/>
      <c r="Q917" s="113"/>
      <c r="R917" s="113"/>
      <c r="S917" s="113"/>
      <c r="T917" s="113"/>
      <c r="U917" s="113"/>
      <c r="V917" s="113"/>
      <c r="W917" s="113"/>
      <c r="X917" s="113"/>
      <c r="Y917" s="113"/>
      <c r="Z917" s="113"/>
    </row>
    <row r="918" spans="1:26" ht="12.75" customHeight="1" x14ac:dyDescent="0.3">
      <c r="A918" s="113"/>
      <c r="B918" s="113"/>
      <c r="C918" s="113"/>
      <c r="D918" s="113"/>
      <c r="E918" s="113"/>
      <c r="F918" s="113"/>
      <c r="G918" s="113"/>
      <c r="H918" s="113"/>
      <c r="I918" s="113"/>
      <c r="J918" s="113"/>
      <c r="K918" s="113"/>
      <c r="L918" s="113"/>
      <c r="M918" s="113"/>
      <c r="N918" s="113"/>
      <c r="O918" s="113"/>
      <c r="P918" s="113"/>
      <c r="Q918" s="113"/>
      <c r="R918" s="113"/>
      <c r="S918" s="113"/>
      <c r="T918" s="113"/>
      <c r="U918" s="113"/>
      <c r="V918" s="113"/>
      <c r="W918" s="113"/>
      <c r="X918" s="113"/>
      <c r="Y918" s="113"/>
      <c r="Z918" s="113"/>
    </row>
    <row r="919" spans="1:26" ht="12.75" customHeight="1" x14ac:dyDescent="0.3">
      <c r="A919" s="113"/>
      <c r="B919" s="113"/>
      <c r="C919" s="113"/>
      <c r="D919" s="113"/>
      <c r="E919" s="113"/>
      <c r="F919" s="113"/>
      <c r="G919" s="113"/>
      <c r="H919" s="113"/>
      <c r="I919" s="113"/>
      <c r="J919" s="113"/>
      <c r="K919" s="113"/>
      <c r="L919" s="113"/>
      <c r="M919" s="113"/>
      <c r="N919" s="113"/>
      <c r="O919" s="113"/>
      <c r="P919" s="113"/>
      <c r="Q919" s="113"/>
      <c r="R919" s="113"/>
      <c r="S919" s="113"/>
      <c r="T919" s="113"/>
      <c r="U919" s="113"/>
      <c r="V919" s="113"/>
      <c r="W919" s="113"/>
      <c r="X919" s="113"/>
      <c r="Y919" s="113"/>
      <c r="Z919" s="113"/>
    </row>
    <row r="920" spans="1:26" ht="12.75" customHeight="1" x14ac:dyDescent="0.3">
      <c r="A920" s="113"/>
      <c r="B920" s="113"/>
      <c r="C920" s="113"/>
      <c r="D920" s="113"/>
      <c r="E920" s="113"/>
      <c r="F920" s="113"/>
      <c r="G920" s="113"/>
      <c r="H920" s="113"/>
      <c r="I920" s="113"/>
      <c r="J920" s="113"/>
      <c r="K920" s="113"/>
      <c r="L920" s="113"/>
      <c r="M920" s="113"/>
      <c r="N920" s="113"/>
      <c r="O920" s="113"/>
      <c r="P920" s="113"/>
      <c r="Q920" s="113"/>
      <c r="R920" s="113"/>
      <c r="S920" s="113"/>
      <c r="T920" s="113"/>
      <c r="U920" s="113"/>
      <c r="V920" s="113"/>
      <c r="W920" s="113"/>
      <c r="X920" s="113"/>
      <c r="Y920" s="113"/>
      <c r="Z920" s="113"/>
    </row>
    <row r="921" spans="1:26" ht="12.75" customHeight="1" x14ac:dyDescent="0.3">
      <c r="A921" s="113"/>
      <c r="B921" s="113"/>
      <c r="C921" s="113"/>
      <c r="D921" s="113"/>
      <c r="E921" s="113"/>
      <c r="F921" s="113"/>
      <c r="G921" s="113"/>
      <c r="H921" s="113"/>
      <c r="I921" s="113"/>
      <c r="J921" s="113"/>
      <c r="K921" s="113"/>
      <c r="L921" s="113"/>
      <c r="M921" s="113"/>
      <c r="N921" s="113"/>
      <c r="O921" s="113"/>
      <c r="P921" s="113"/>
      <c r="Q921" s="113"/>
      <c r="R921" s="113"/>
      <c r="S921" s="113"/>
      <c r="T921" s="113"/>
      <c r="U921" s="113"/>
      <c r="V921" s="113"/>
      <c r="W921" s="113"/>
      <c r="X921" s="113"/>
      <c r="Y921" s="113"/>
      <c r="Z921" s="113"/>
    </row>
    <row r="922" spans="1:26" ht="12.75" customHeight="1" x14ac:dyDescent="0.3">
      <c r="A922" s="113"/>
      <c r="B922" s="113"/>
      <c r="C922" s="113"/>
      <c r="D922" s="113"/>
      <c r="E922" s="113"/>
      <c r="F922" s="113"/>
      <c r="G922" s="113"/>
      <c r="H922" s="113"/>
      <c r="I922" s="113"/>
      <c r="J922" s="113"/>
      <c r="K922" s="113"/>
      <c r="L922" s="113"/>
      <c r="M922" s="113"/>
      <c r="N922" s="113"/>
      <c r="O922" s="113"/>
      <c r="P922" s="113"/>
      <c r="Q922" s="113"/>
      <c r="R922" s="113"/>
      <c r="S922" s="113"/>
      <c r="T922" s="113"/>
      <c r="U922" s="113"/>
      <c r="V922" s="113"/>
      <c r="W922" s="113"/>
      <c r="X922" s="113"/>
      <c r="Y922" s="113"/>
      <c r="Z922" s="113"/>
    </row>
    <row r="923" spans="1:26" ht="12.75" customHeight="1" x14ac:dyDescent="0.3">
      <c r="A923" s="113"/>
      <c r="B923" s="113"/>
      <c r="C923" s="113"/>
      <c r="D923" s="113"/>
      <c r="E923" s="113"/>
      <c r="F923" s="113"/>
      <c r="G923" s="113"/>
      <c r="H923" s="113"/>
      <c r="I923" s="113"/>
      <c r="J923" s="113"/>
      <c r="K923" s="113"/>
      <c r="L923" s="113"/>
      <c r="M923" s="113"/>
      <c r="N923" s="113"/>
      <c r="O923" s="113"/>
      <c r="P923" s="113"/>
      <c r="Q923" s="113"/>
      <c r="R923" s="113"/>
      <c r="S923" s="113"/>
      <c r="T923" s="113"/>
      <c r="U923" s="113"/>
      <c r="V923" s="113"/>
      <c r="W923" s="113"/>
      <c r="X923" s="113"/>
      <c r="Y923" s="113"/>
      <c r="Z923" s="113"/>
    </row>
    <row r="924" spans="1:26" ht="12.75" customHeight="1" x14ac:dyDescent="0.3">
      <c r="A924" s="113"/>
      <c r="B924" s="113"/>
      <c r="C924" s="113"/>
      <c r="D924" s="113"/>
      <c r="E924" s="113"/>
      <c r="F924" s="113"/>
      <c r="G924" s="113"/>
      <c r="H924" s="113"/>
      <c r="I924" s="113"/>
      <c r="J924" s="113"/>
      <c r="K924" s="113"/>
      <c r="L924" s="113"/>
      <c r="M924" s="113"/>
      <c r="N924" s="113"/>
      <c r="O924" s="113"/>
      <c r="P924" s="113"/>
      <c r="Q924" s="113"/>
      <c r="R924" s="113"/>
      <c r="S924" s="113"/>
      <c r="T924" s="113"/>
      <c r="U924" s="113"/>
      <c r="V924" s="113"/>
      <c r="W924" s="113"/>
      <c r="X924" s="113"/>
      <c r="Y924" s="113"/>
      <c r="Z924" s="113"/>
    </row>
    <row r="925" spans="1:26" ht="12.75" customHeight="1" x14ac:dyDescent="0.3">
      <c r="A925" s="113"/>
      <c r="B925" s="113"/>
      <c r="C925" s="113"/>
      <c r="D925" s="113"/>
      <c r="E925" s="113"/>
      <c r="F925" s="113"/>
      <c r="G925" s="113"/>
      <c r="H925" s="113"/>
      <c r="I925" s="113"/>
      <c r="J925" s="113"/>
      <c r="K925" s="113"/>
      <c r="L925" s="113"/>
      <c r="M925" s="113"/>
      <c r="N925" s="113"/>
      <c r="O925" s="113"/>
      <c r="P925" s="113"/>
      <c r="Q925" s="113"/>
      <c r="R925" s="113"/>
      <c r="S925" s="113"/>
      <c r="T925" s="113"/>
      <c r="U925" s="113"/>
      <c r="V925" s="113"/>
      <c r="W925" s="113"/>
      <c r="X925" s="113"/>
      <c r="Y925" s="113"/>
      <c r="Z925" s="113"/>
    </row>
    <row r="926" spans="1:26" ht="12.75" customHeight="1" x14ac:dyDescent="0.3">
      <c r="A926" s="113"/>
      <c r="B926" s="113"/>
      <c r="C926" s="113"/>
      <c r="D926" s="113"/>
      <c r="E926" s="113"/>
      <c r="F926" s="113"/>
      <c r="G926" s="113"/>
      <c r="H926" s="113"/>
      <c r="I926" s="113"/>
      <c r="J926" s="113"/>
      <c r="K926" s="113"/>
      <c r="L926" s="113"/>
      <c r="M926" s="113"/>
      <c r="N926" s="113"/>
      <c r="O926" s="113"/>
      <c r="P926" s="113"/>
      <c r="Q926" s="113"/>
      <c r="R926" s="113"/>
      <c r="S926" s="113"/>
      <c r="T926" s="113"/>
      <c r="U926" s="113"/>
      <c r="V926" s="113"/>
      <c r="W926" s="113"/>
      <c r="X926" s="113"/>
      <c r="Y926" s="113"/>
      <c r="Z926" s="113"/>
    </row>
    <row r="927" spans="1:26" ht="12.75" customHeight="1" x14ac:dyDescent="0.3">
      <c r="A927" s="113"/>
      <c r="B927" s="113"/>
      <c r="C927" s="113"/>
      <c r="D927" s="113"/>
      <c r="E927" s="113"/>
      <c r="F927" s="113"/>
      <c r="G927" s="113"/>
      <c r="H927" s="113"/>
      <c r="I927" s="113"/>
      <c r="J927" s="113"/>
      <c r="K927" s="113"/>
      <c r="L927" s="113"/>
      <c r="M927" s="113"/>
      <c r="N927" s="113"/>
      <c r="O927" s="113"/>
      <c r="P927" s="113"/>
      <c r="Q927" s="113"/>
      <c r="R927" s="113"/>
      <c r="S927" s="113"/>
      <c r="T927" s="113"/>
      <c r="U927" s="113"/>
      <c r="V927" s="113"/>
      <c r="W927" s="113"/>
      <c r="X927" s="113"/>
      <c r="Y927" s="113"/>
      <c r="Z927" s="113"/>
    </row>
    <row r="928" spans="1:26" ht="12.75" customHeight="1" x14ac:dyDescent="0.3">
      <c r="A928" s="113"/>
      <c r="B928" s="113"/>
      <c r="C928" s="113"/>
      <c r="D928" s="113"/>
      <c r="E928" s="113"/>
      <c r="F928" s="113"/>
      <c r="G928" s="113"/>
      <c r="H928" s="113"/>
      <c r="I928" s="113"/>
      <c r="J928" s="113"/>
      <c r="K928" s="113"/>
      <c r="L928" s="113"/>
      <c r="M928" s="113"/>
      <c r="N928" s="113"/>
      <c r="O928" s="113"/>
      <c r="P928" s="113"/>
      <c r="Q928" s="113"/>
      <c r="R928" s="113"/>
      <c r="S928" s="113"/>
      <c r="T928" s="113"/>
      <c r="U928" s="113"/>
      <c r="V928" s="113"/>
      <c r="W928" s="113"/>
      <c r="X928" s="113"/>
      <c r="Y928" s="113"/>
      <c r="Z928" s="113"/>
    </row>
    <row r="929" spans="1:26" ht="12.75" customHeight="1" x14ac:dyDescent="0.3">
      <c r="A929" s="113"/>
      <c r="B929" s="113"/>
      <c r="C929" s="113"/>
      <c r="D929" s="113"/>
      <c r="E929" s="113"/>
      <c r="F929" s="113"/>
      <c r="G929" s="113"/>
      <c r="H929" s="113"/>
      <c r="I929" s="113"/>
      <c r="J929" s="113"/>
      <c r="K929" s="113"/>
      <c r="L929" s="113"/>
      <c r="M929" s="113"/>
      <c r="N929" s="113"/>
      <c r="O929" s="113"/>
      <c r="P929" s="113"/>
      <c r="Q929" s="113"/>
      <c r="R929" s="113"/>
      <c r="S929" s="113"/>
      <c r="T929" s="113"/>
      <c r="U929" s="113"/>
      <c r="V929" s="113"/>
      <c r="W929" s="113"/>
      <c r="X929" s="113"/>
      <c r="Y929" s="113"/>
      <c r="Z929" s="113"/>
    </row>
    <row r="930" spans="1:26" ht="12.75" customHeight="1" x14ac:dyDescent="0.3">
      <c r="A930" s="113"/>
      <c r="B930" s="113"/>
      <c r="C930" s="113"/>
      <c r="D930" s="113"/>
      <c r="E930" s="113"/>
      <c r="F930" s="113"/>
      <c r="G930" s="113"/>
      <c r="H930" s="113"/>
      <c r="I930" s="113"/>
      <c r="J930" s="113"/>
      <c r="K930" s="113"/>
      <c r="L930" s="113"/>
      <c r="M930" s="113"/>
      <c r="N930" s="113"/>
      <c r="O930" s="113"/>
      <c r="P930" s="113"/>
      <c r="Q930" s="113"/>
      <c r="R930" s="113"/>
      <c r="S930" s="113"/>
      <c r="T930" s="113"/>
      <c r="U930" s="113"/>
      <c r="V930" s="113"/>
      <c r="W930" s="113"/>
      <c r="X930" s="113"/>
      <c r="Y930" s="113"/>
      <c r="Z930" s="113"/>
    </row>
    <row r="931" spans="1:26" ht="12.75" customHeight="1" x14ac:dyDescent="0.3">
      <c r="A931" s="113"/>
      <c r="B931" s="113"/>
      <c r="C931" s="113"/>
      <c r="D931" s="113"/>
      <c r="E931" s="113"/>
      <c r="F931" s="113"/>
      <c r="G931" s="113"/>
      <c r="H931" s="113"/>
      <c r="I931" s="113"/>
      <c r="J931" s="113"/>
      <c r="K931" s="113"/>
      <c r="L931" s="113"/>
      <c r="M931" s="113"/>
      <c r="N931" s="113"/>
      <c r="O931" s="113"/>
      <c r="P931" s="113"/>
      <c r="Q931" s="113"/>
      <c r="R931" s="113"/>
      <c r="S931" s="113"/>
      <c r="T931" s="113"/>
      <c r="U931" s="113"/>
      <c r="V931" s="113"/>
      <c r="W931" s="113"/>
      <c r="X931" s="113"/>
      <c r="Y931" s="113"/>
      <c r="Z931" s="113"/>
    </row>
    <row r="932" spans="1:26" ht="12.75" customHeight="1" x14ac:dyDescent="0.3">
      <c r="A932" s="113"/>
      <c r="B932" s="113"/>
      <c r="C932" s="113"/>
      <c r="D932" s="113"/>
      <c r="E932" s="113"/>
      <c r="F932" s="113"/>
      <c r="G932" s="113"/>
      <c r="H932" s="113"/>
      <c r="I932" s="113"/>
      <c r="J932" s="113"/>
      <c r="K932" s="113"/>
      <c r="L932" s="113"/>
      <c r="M932" s="113"/>
      <c r="N932" s="113"/>
      <c r="O932" s="113"/>
      <c r="P932" s="113"/>
      <c r="Q932" s="113"/>
      <c r="R932" s="113"/>
      <c r="S932" s="113"/>
      <c r="T932" s="113"/>
      <c r="U932" s="113"/>
      <c r="V932" s="113"/>
      <c r="W932" s="113"/>
      <c r="X932" s="113"/>
      <c r="Y932" s="113"/>
      <c r="Z932" s="113"/>
    </row>
    <row r="933" spans="1:26" ht="12.75" customHeight="1" x14ac:dyDescent="0.3">
      <c r="A933" s="113"/>
      <c r="B933" s="113"/>
      <c r="C933" s="113"/>
      <c r="D933" s="113"/>
      <c r="E933" s="113"/>
      <c r="F933" s="113"/>
      <c r="G933" s="113"/>
      <c r="H933" s="113"/>
      <c r="I933" s="113"/>
      <c r="J933" s="113"/>
      <c r="K933" s="113"/>
      <c r="L933" s="113"/>
      <c r="M933" s="113"/>
      <c r="N933" s="113"/>
      <c r="O933" s="113"/>
      <c r="P933" s="113"/>
      <c r="Q933" s="113"/>
      <c r="R933" s="113"/>
      <c r="S933" s="113"/>
      <c r="T933" s="113"/>
      <c r="U933" s="113"/>
      <c r="V933" s="113"/>
      <c r="W933" s="113"/>
      <c r="X933" s="113"/>
      <c r="Y933" s="113"/>
      <c r="Z933" s="113"/>
    </row>
    <row r="934" spans="1:26" ht="12.75" customHeight="1" x14ac:dyDescent="0.3">
      <c r="A934" s="113"/>
      <c r="B934" s="113"/>
      <c r="C934" s="113"/>
      <c r="D934" s="113"/>
      <c r="E934" s="113"/>
      <c r="F934" s="113"/>
      <c r="G934" s="113"/>
      <c r="H934" s="113"/>
      <c r="I934" s="113"/>
      <c r="J934" s="113"/>
      <c r="K934" s="113"/>
      <c r="L934" s="113"/>
      <c r="M934" s="113"/>
      <c r="N934" s="113"/>
      <c r="O934" s="113"/>
      <c r="P934" s="113"/>
      <c r="Q934" s="113"/>
      <c r="R934" s="113"/>
      <c r="S934" s="113"/>
      <c r="T934" s="113"/>
      <c r="U934" s="113"/>
      <c r="V934" s="113"/>
      <c r="W934" s="113"/>
      <c r="X934" s="113"/>
      <c r="Y934" s="113"/>
      <c r="Z934" s="113"/>
    </row>
    <row r="935" spans="1:26" ht="12.75" customHeight="1" x14ac:dyDescent="0.3">
      <c r="A935" s="113"/>
      <c r="B935" s="113"/>
      <c r="C935" s="113"/>
      <c r="D935" s="113"/>
      <c r="E935" s="113"/>
      <c r="F935" s="113"/>
      <c r="G935" s="113"/>
      <c r="H935" s="113"/>
      <c r="I935" s="113"/>
      <c r="J935" s="113"/>
      <c r="K935" s="113"/>
      <c r="L935" s="113"/>
      <c r="M935" s="113"/>
      <c r="N935" s="113"/>
      <c r="O935" s="113"/>
      <c r="P935" s="113"/>
      <c r="Q935" s="113"/>
      <c r="R935" s="113"/>
      <c r="S935" s="113"/>
      <c r="T935" s="113"/>
      <c r="U935" s="113"/>
      <c r="V935" s="113"/>
      <c r="W935" s="113"/>
      <c r="X935" s="113"/>
      <c r="Y935" s="113"/>
      <c r="Z935" s="113"/>
    </row>
    <row r="936" spans="1:26" ht="12.75" customHeight="1" x14ac:dyDescent="0.3">
      <c r="A936" s="113"/>
      <c r="B936" s="113"/>
      <c r="C936" s="113"/>
      <c r="D936" s="113"/>
      <c r="E936" s="113"/>
      <c r="F936" s="113"/>
      <c r="G936" s="113"/>
      <c r="H936" s="113"/>
      <c r="I936" s="113"/>
      <c r="J936" s="113"/>
      <c r="K936" s="113"/>
      <c r="L936" s="113"/>
      <c r="M936" s="113"/>
      <c r="N936" s="113"/>
      <c r="O936" s="113"/>
      <c r="P936" s="113"/>
      <c r="Q936" s="113"/>
      <c r="R936" s="113"/>
      <c r="S936" s="113"/>
      <c r="T936" s="113"/>
      <c r="U936" s="113"/>
      <c r="V936" s="113"/>
      <c r="W936" s="113"/>
      <c r="X936" s="113"/>
      <c r="Y936" s="113"/>
      <c r="Z936" s="113"/>
    </row>
    <row r="937" spans="1:26" ht="12.75" customHeight="1" x14ac:dyDescent="0.3">
      <c r="A937" s="113"/>
      <c r="B937" s="113"/>
      <c r="C937" s="113"/>
      <c r="D937" s="113"/>
      <c r="E937" s="113"/>
      <c r="F937" s="113"/>
      <c r="G937" s="113"/>
      <c r="H937" s="113"/>
      <c r="I937" s="113"/>
      <c r="J937" s="113"/>
      <c r="K937" s="113"/>
      <c r="L937" s="113"/>
      <c r="M937" s="113"/>
      <c r="N937" s="113"/>
      <c r="O937" s="113"/>
      <c r="P937" s="113"/>
      <c r="Q937" s="113"/>
      <c r="R937" s="113"/>
      <c r="S937" s="113"/>
      <c r="T937" s="113"/>
      <c r="U937" s="113"/>
      <c r="V937" s="113"/>
      <c r="W937" s="113"/>
      <c r="X937" s="113"/>
      <c r="Y937" s="113"/>
      <c r="Z937" s="113"/>
    </row>
    <row r="938" spans="1:26" ht="12.75" customHeight="1" x14ac:dyDescent="0.3">
      <c r="A938" s="113"/>
      <c r="B938" s="113"/>
      <c r="C938" s="113"/>
      <c r="D938" s="113"/>
      <c r="E938" s="113"/>
      <c r="F938" s="113"/>
      <c r="G938" s="113"/>
      <c r="H938" s="113"/>
      <c r="I938" s="113"/>
      <c r="J938" s="113"/>
      <c r="K938" s="113"/>
      <c r="L938" s="113"/>
      <c r="M938" s="113"/>
      <c r="N938" s="113"/>
      <c r="O938" s="113"/>
      <c r="P938" s="113"/>
      <c r="Q938" s="113"/>
      <c r="R938" s="113"/>
      <c r="S938" s="113"/>
      <c r="T938" s="113"/>
      <c r="U938" s="113"/>
      <c r="V938" s="113"/>
      <c r="W938" s="113"/>
      <c r="X938" s="113"/>
      <c r="Y938" s="113"/>
      <c r="Z938" s="113"/>
    </row>
    <row r="939" spans="1:26" ht="12.75" customHeight="1" x14ac:dyDescent="0.3">
      <c r="A939" s="113"/>
      <c r="B939" s="113"/>
      <c r="C939" s="113"/>
      <c r="D939" s="113"/>
      <c r="E939" s="113"/>
      <c r="F939" s="113"/>
      <c r="G939" s="113"/>
      <c r="H939" s="113"/>
      <c r="I939" s="113"/>
      <c r="J939" s="113"/>
      <c r="K939" s="113"/>
      <c r="L939" s="113"/>
      <c r="M939" s="113"/>
      <c r="N939" s="113"/>
      <c r="O939" s="113"/>
      <c r="P939" s="113"/>
      <c r="Q939" s="113"/>
      <c r="R939" s="113"/>
      <c r="S939" s="113"/>
      <c r="T939" s="113"/>
      <c r="U939" s="113"/>
      <c r="V939" s="113"/>
      <c r="W939" s="113"/>
      <c r="X939" s="113"/>
      <c r="Y939" s="113"/>
      <c r="Z939" s="113"/>
    </row>
    <row r="940" spans="1:26" ht="12.75" customHeight="1" x14ac:dyDescent="0.3">
      <c r="A940" s="113"/>
      <c r="B940" s="113"/>
      <c r="C940" s="113"/>
      <c r="D940" s="113"/>
      <c r="E940" s="113"/>
      <c r="F940" s="113"/>
      <c r="G940" s="113"/>
      <c r="H940" s="113"/>
      <c r="I940" s="113"/>
      <c r="J940" s="113"/>
      <c r="K940" s="113"/>
      <c r="L940" s="113"/>
      <c r="M940" s="113"/>
      <c r="N940" s="113"/>
      <c r="O940" s="113"/>
      <c r="P940" s="113"/>
      <c r="Q940" s="113"/>
      <c r="R940" s="113"/>
      <c r="S940" s="113"/>
      <c r="T940" s="113"/>
      <c r="U940" s="113"/>
      <c r="V940" s="113"/>
      <c r="W940" s="113"/>
      <c r="X940" s="113"/>
      <c r="Y940" s="113"/>
      <c r="Z940" s="113"/>
    </row>
    <row r="941" spans="1:26" ht="12.75" customHeight="1" x14ac:dyDescent="0.3">
      <c r="A941" s="113"/>
      <c r="B941" s="113"/>
      <c r="C941" s="113"/>
      <c r="D941" s="113"/>
      <c r="E941" s="113"/>
      <c r="F941" s="113"/>
      <c r="G941" s="113"/>
      <c r="H941" s="113"/>
      <c r="I941" s="113"/>
      <c r="J941" s="113"/>
      <c r="K941" s="113"/>
      <c r="L941" s="113"/>
      <c r="M941" s="113"/>
      <c r="N941" s="113"/>
      <c r="O941" s="113"/>
      <c r="P941" s="113"/>
      <c r="Q941" s="113"/>
      <c r="R941" s="113"/>
      <c r="S941" s="113"/>
      <c r="T941" s="113"/>
      <c r="U941" s="113"/>
      <c r="V941" s="113"/>
      <c r="W941" s="113"/>
      <c r="X941" s="113"/>
      <c r="Y941" s="113"/>
      <c r="Z941" s="113"/>
    </row>
    <row r="942" spans="1:26" ht="12.75" customHeight="1" x14ac:dyDescent="0.3">
      <c r="A942" s="113"/>
      <c r="B942" s="113"/>
      <c r="C942" s="113"/>
      <c r="D942" s="113"/>
      <c r="E942" s="113"/>
      <c r="F942" s="113"/>
      <c r="G942" s="113"/>
      <c r="H942" s="113"/>
      <c r="I942" s="113"/>
      <c r="J942" s="113"/>
      <c r="K942" s="113"/>
      <c r="L942" s="113"/>
      <c r="M942" s="113"/>
      <c r="N942" s="113"/>
      <c r="O942" s="113"/>
      <c r="P942" s="113"/>
      <c r="Q942" s="113"/>
      <c r="R942" s="113"/>
      <c r="S942" s="113"/>
      <c r="T942" s="113"/>
      <c r="U942" s="113"/>
      <c r="V942" s="113"/>
      <c r="W942" s="113"/>
      <c r="X942" s="113"/>
      <c r="Y942" s="113"/>
      <c r="Z942" s="113"/>
    </row>
    <row r="943" spans="1:26" ht="12.75" customHeight="1" x14ac:dyDescent="0.3">
      <c r="A943" s="113"/>
      <c r="B943" s="113"/>
      <c r="C943" s="113"/>
      <c r="D943" s="113"/>
      <c r="E943" s="113"/>
      <c r="F943" s="113"/>
      <c r="G943" s="113"/>
      <c r="H943" s="113"/>
      <c r="I943" s="113"/>
      <c r="J943" s="113"/>
      <c r="K943" s="113"/>
      <c r="L943" s="113"/>
      <c r="M943" s="113"/>
      <c r="N943" s="113"/>
      <c r="O943" s="113"/>
      <c r="P943" s="113"/>
      <c r="Q943" s="113"/>
      <c r="R943" s="113"/>
      <c r="S943" s="113"/>
      <c r="T943" s="113"/>
      <c r="U943" s="113"/>
      <c r="V943" s="113"/>
      <c r="W943" s="113"/>
      <c r="X943" s="113"/>
      <c r="Y943" s="113"/>
      <c r="Z943" s="113"/>
    </row>
    <row r="944" spans="1:26" ht="12.75" customHeight="1" x14ac:dyDescent="0.3">
      <c r="A944" s="113"/>
      <c r="B944" s="113"/>
      <c r="C944" s="113"/>
      <c r="D944" s="113"/>
      <c r="E944" s="113"/>
      <c r="F944" s="113"/>
      <c r="G944" s="113"/>
      <c r="H944" s="113"/>
      <c r="I944" s="113"/>
      <c r="J944" s="113"/>
      <c r="K944" s="113"/>
      <c r="L944" s="113"/>
      <c r="M944" s="113"/>
      <c r="N944" s="113"/>
      <c r="O944" s="113"/>
      <c r="P944" s="113"/>
      <c r="Q944" s="113"/>
      <c r="R944" s="113"/>
      <c r="S944" s="113"/>
      <c r="T944" s="113"/>
      <c r="U944" s="113"/>
      <c r="V944" s="113"/>
      <c r="W944" s="113"/>
      <c r="X944" s="113"/>
      <c r="Y944" s="113"/>
      <c r="Z944" s="113"/>
    </row>
    <row r="945" spans="1:26" ht="12.75" customHeight="1" x14ac:dyDescent="0.3">
      <c r="A945" s="113"/>
      <c r="B945" s="113"/>
      <c r="C945" s="113"/>
      <c r="D945" s="113"/>
      <c r="E945" s="113"/>
      <c r="F945" s="113"/>
      <c r="G945" s="113"/>
      <c r="H945" s="113"/>
      <c r="I945" s="113"/>
      <c r="J945" s="113"/>
      <c r="K945" s="113"/>
      <c r="L945" s="113"/>
      <c r="M945" s="113"/>
      <c r="N945" s="113"/>
      <c r="O945" s="113"/>
      <c r="P945" s="113"/>
      <c r="Q945" s="113"/>
      <c r="R945" s="113"/>
      <c r="S945" s="113"/>
      <c r="T945" s="113"/>
      <c r="U945" s="113"/>
      <c r="V945" s="113"/>
      <c r="W945" s="113"/>
      <c r="X945" s="113"/>
      <c r="Y945" s="113"/>
      <c r="Z945" s="113"/>
    </row>
    <row r="946" spans="1:26" ht="15" customHeight="1" x14ac:dyDescent="0.3">
      <c r="A946" s="113"/>
      <c r="B946" s="113"/>
      <c r="C946" s="113"/>
      <c r="D946" s="113"/>
      <c r="E946" s="113"/>
      <c r="F946" s="113"/>
      <c r="G946" s="113"/>
    </row>
    <row r="947" spans="1:26" ht="15" customHeight="1" x14ac:dyDescent="0.3">
      <c r="A947" s="113"/>
      <c r="B947" s="113"/>
      <c r="C947" s="113"/>
      <c r="D947" s="113"/>
      <c r="E947" s="113"/>
      <c r="F947" s="113"/>
      <c r="G947" s="113"/>
    </row>
    <row r="948" spans="1:26" ht="15" customHeight="1" x14ac:dyDescent="0.3">
      <c r="A948" s="113"/>
      <c r="B948" s="113"/>
      <c r="C948" s="113"/>
      <c r="D948" s="113"/>
      <c r="E948" s="113"/>
      <c r="F948" s="113"/>
      <c r="G948" s="113"/>
    </row>
    <row r="949" spans="1:26" ht="15" customHeight="1" x14ac:dyDescent="0.3">
      <c r="A949" s="113"/>
      <c r="B949" s="113"/>
      <c r="C949" s="113"/>
      <c r="D949" s="113"/>
      <c r="E949" s="113"/>
      <c r="F949" s="113"/>
      <c r="G949" s="113"/>
    </row>
    <row r="950" spans="1:26" ht="15" customHeight="1" x14ac:dyDescent="0.3">
      <c r="A950" s="113"/>
      <c r="B950" s="113"/>
      <c r="C950" s="113"/>
      <c r="D950" s="113"/>
      <c r="E950" s="113"/>
      <c r="F950" s="113"/>
      <c r="G950" s="113"/>
    </row>
    <row r="951" spans="1:26" ht="15" customHeight="1" x14ac:dyDescent="0.3">
      <c r="A951" s="113"/>
      <c r="B951" s="113"/>
      <c r="C951" s="113"/>
      <c r="D951" s="113"/>
      <c r="E951" s="113"/>
      <c r="F951" s="113"/>
      <c r="G951" s="113"/>
    </row>
    <row r="952" spans="1:26" ht="15" customHeight="1" x14ac:dyDescent="0.3">
      <c r="A952" s="113"/>
      <c r="B952" s="113"/>
      <c r="C952" s="113"/>
      <c r="D952" s="113"/>
      <c r="E952" s="113"/>
      <c r="F952" s="113"/>
    </row>
    <row r="953" spans="1:26" ht="15" customHeight="1" x14ac:dyDescent="0.3">
      <c r="A953" s="113"/>
      <c r="B953" s="113"/>
      <c r="C953" s="113"/>
      <c r="D953" s="113"/>
      <c r="E953" s="113"/>
      <c r="F953" s="113"/>
    </row>
    <row r="954" spans="1:26" ht="15" customHeight="1" x14ac:dyDescent="0.3">
      <c r="A954" s="113"/>
      <c r="B954" s="113"/>
      <c r="C954" s="113"/>
      <c r="D954" s="113"/>
      <c r="E954" s="113"/>
      <c r="F954" s="113"/>
    </row>
    <row r="955" spans="1:26" ht="15" customHeight="1" x14ac:dyDescent="0.3">
      <c r="A955" s="113"/>
      <c r="B955" s="113"/>
      <c r="C955" s="113"/>
      <c r="D955" s="113"/>
      <c r="E955" s="113"/>
      <c r="F955" s="113"/>
    </row>
    <row r="956" spans="1:26" ht="15" customHeight="1" x14ac:dyDescent="0.3">
      <c r="A956" s="113"/>
      <c r="B956" s="113"/>
      <c r="C956" s="113"/>
      <c r="D956" s="113"/>
      <c r="E956" s="113"/>
      <c r="F956" s="113"/>
    </row>
  </sheetData>
  <mergeCells count="27">
    <mergeCell ref="A2:F6"/>
    <mergeCell ref="A11:F11"/>
    <mergeCell ref="A41:F41"/>
    <mergeCell ref="A46:F46"/>
    <mergeCell ref="A148:F148"/>
    <mergeCell ref="A24:F24"/>
    <mergeCell ref="A29:F29"/>
    <mergeCell ref="A51:F51"/>
    <mergeCell ref="A66:F66"/>
    <mergeCell ref="A78:F78"/>
    <mergeCell ref="A93:F93"/>
    <mergeCell ref="A108:F108"/>
    <mergeCell ref="A135:F135"/>
    <mergeCell ref="A141:F141"/>
    <mergeCell ref="A275:F275"/>
    <mergeCell ref="A256:D256"/>
    <mergeCell ref="A238:D238"/>
    <mergeCell ref="A17:D17"/>
    <mergeCell ref="A229:D229"/>
    <mergeCell ref="A170:F170"/>
    <mergeCell ref="A270:F270"/>
    <mergeCell ref="A210:F210"/>
    <mergeCell ref="A214:F214"/>
    <mergeCell ref="A179:F179"/>
    <mergeCell ref="A184:F184"/>
    <mergeCell ref="A202:F202"/>
    <mergeCell ref="A249:D249"/>
  </mergeCells>
  <pageMargins left="0.7" right="0.7" top="0.75" bottom="0.75" header="0" footer="0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37"/>
  <sheetViews>
    <sheetView showGridLines="0" topLeftCell="A116" zoomScale="91" zoomScaleNormal="91" workbookViewId="0">
      <selection activeCell="A123" sqref="A123"/>
    </sheetView>
  </sheetViews>
  <sheetFormatPr defaultColWidth="9.33203125" defaultRowHeight="13.2" x14ac:dyDescent="0.25"/>
  <cols>
    <col min="1" max="1" width="30.33203125" style="71" customWidth="1"/>
    <col min="2" max="2" width="18.44140625" style="71" customWidth="1"/>
    <col min="3" max="6" width="18.44140625" style="70" customWidth="1"/>
    <col min="7" max="7" width="25.44140625" style="70" customWidth="1"/>
    <col min="8" max="14" width="17.5546875" style="70" customWidth="1"/>
    <col min="15" max="16384" width="9.33203125" style="70"/>
  </cols>
  <sheetData>
    <row r="2" spans="1:11" x14ac:dyDescent="0.25">
      <c r="A2" s="533" t="s">
        <v>62</v>
      </c>
      <c r="B2" s="533"/>
      <c r="C2" s="533"/>
      <c r="D2" s="533"/>
      <c r="E2" s="533"/>
      <c r="F2" s="533"/>
    </row>
    <row r="3" spans="1:11" ht="16.5" customHeight="1" x14ac:dyDescent="0.25">
      <c r="A3" s="533"/>
      <c r="B3" s="533"/>
      <c r="C3" s="533"/>
      <c r="D3" s="533"/>
      <c r="E3" s="533"/>
      <c r="F3" s="533"/>
    </row>
    <row r="4" spans="1:11" s="2" customFormat="1" ht="13.8" x14ac:dyDescent="0.3">
      <c r="A4" s="533"/>
      <c r="B4" s="533"/>
      <c r="C4" s="533"/>
      <c r="D4" s="533"/>
      <c r="E4" s="533"/>
      <c r="F4" s="533"/>
      <c r="J4" s="270"/>
      <c r="K4" s="271"/>
    </row>
    <row r="5" spans="1:11" s="2" customFormat="1" ht="13.8" x14ac:dyDescent="0.3">
      <c r="A5" s="533"/>
      <c r="B5" s="533"/>
      <c r="C5" s="533"/>
      <c r="D5" s="533"/>
      <c r="E5" s="533"/>
      <c r="F5" s="533"/>
      <c r="J5" s="270"/>
      <c r="K5" s="271"/>
    </row>
    <row r="6" spans="1:11" s="2" customFormat="1" ht="13.8" x14ac:dyDescent="0.3">
      <c r="A6" s="533"/>
      <c r="B6" s="533"/>
      <c r="C6" s="533"/>
      <c r="D6" s="533"/>
      <c r="E6" s="533"/>
      <c r="F6" s="533"/>
      <c r="J6" s="270"/>
      <c r="K6" s="271"/>
    </row>
    <row r="7" spans="1:11" s="2" customFormat="1" ht="13.8" x14ac:dyDescent="0.25">
      <c r="A7" s="70"/>
      <c r="B7" s="70"/>
      <c r="C7" s="70"/>
      <c r="D7" s="70"/>
      <c r="E7" s="70"/>
      <c r="F7" s="70"/>
      <c r="J7" s="270"/>
      <c r="K7" s="271"/>
    </row>
    <row r="8" spans="1:11" s="2" customFormat="1" ht="13.8" x14ac:dyDescent="0.3">
      <c r="A8" s="555" t="s">
        <v>82</v>
      </c>
      <c r="B8" s="555"/>
      <c r="C8" s="555"/>
      <c r="D8" s="555"/>
      <c r="E8" s="555"/>
      <c r="F8" s="555"/>
      <c r="J8" s="270"/>
      <c r="K8" s="271"/>
    </row>
    <row r="9" spans="1:11" s="2" customFormat="1" ht="13.8" x14ac:dyDescent="0.25">
      <c r="A9" s="70"/>
      <c r="B9" s="70"/>
      <c r="C9" s="70"/>
      <c r="D9" s="70"/>
      <c r="E9" s="70"/>
      <c r="F9" s="70"/>
      <c r="J9" s="270"/>
      <c r="K9" s="271"/>
    </row>
    <row r="10" spans="1:11" s="2" customFormat="1" ht="13.8" x14ac:dyDescent="0.3">
      <c r="A10" s="557" t="s">
        <v>369</v>
      </c>
      <c r="B10" s="557"/>
      <c r="C10" s="557"/>
      <c r="D10" s="557"/>
      <c r="E10" s="99"/>
      <c r="F10" s="99"/>
    </row>
    <row r="11" spans="1:11" s="2" customFormat="1" ht="13.8" x14ac:dyDescent="0.3">
      <c r="A11" s="54"/>
      <c r="B11" s="53">
        <v>2020</v>
      </c>
      <c r="C11" s="15">
        <v>2021</v>
      </c>
      <c r="D11" s="52">
        <v>2022</v>
      </c>
      <c r="E11" s="166">
        <v>2023</v>
      </c>
      <c r="F11" s="7">
        <v>2024</v>
      </c>
      <c r="G11" s="12"/>
    </row>
    <row r="12" spans="1:11" s="12" customFormat="1" x14ac:dyDescent="0.3">
      <c r="A12" s="102" t="s">
        <v>368</v>
      </c>
      <c r="B12" s="151">
        <v>1502</v>
      </c>
      <c r="C12" s="351">
        <v>1703.3</v>
      </c>
      <c r="D12" s="148">
        <v>2786</v>
      </c>
      <c r="E12" s="351">
        <f>SUM(E13:E14)</f>
        <v>4364.8999999999996</v>
      </c>
      <c r="F12" s="422">
        <f>SUM(F13:F14)</f>
        <v>2907.26</v>
      </c>
      <c r="H12" s="379"/>
      <c r="I12" s="379"/>
      <c r="J12" s="379"/>
    </row>
    <row r="13" spans="1:11" s="2" customFormat="1" ht="26.4" x14ac:dyDescent="0.3">
      <c r="A13" s="153" t="s">
        <v>367</v>
      </c>
      <c r="B13" s="151">
        <v>1375</v>
      </c>
      <c r="C13" s="351">
        <v>1241</v>
      </c>
      <c r="D13" s="47">
        <v>1719</v>
      </c>
      <c r="E13" s="351">
        <v>1786.7</v>
      </c>
      <c r="F13" s="422">
        <v>2312</v>
      </c>
      <c r="H13" s="488"/>
      <c r="I13" s="488"/>
      <c r="J13" s="489"/>
    </row>
    <row r="14" spans="1:11" s="2" customFormat="1" ht="92.4" x14ac:dyDescent="0.3">
      <c r="A14" s="153" t="s">
        <v>366</v>
      </c>
      <c r="B14" s="151">
        <v>127</v>
      </c>
      <c r="C14" s="351">
        <v>462.3</v>
      </c>
      <c r="D14" s="47">
        <v>1067</v>
      </c>
      <c r="E14" s="351">
        <v>2578.1999999999998</v>
      </c>
      <c r="F14" s="422">
        <v>595.26</v>
      </c>
      <c r="H14" s="488"/>
      <c r="I14" s="488"/>
      <c r="J14" s="490"/>
    </row>
    <row r="15" spans="1:11" s="2" customFormat="1" ht="66" x14ac:dyDescent="0.3">
      <c r="A15" s="102" t="s">
        <v>365</v>
      </c>
      <c r="B15" s="33" t="s">
        <v>5</v>
      </c>
      <c r="C15" s="33" t="s">
        <v>5</v>
      </c>
      <c r="D15" s="47">
        <v>44.77</v>
      </c>
      <c r="E15" s="351">
        <v>51.47</v>
      </c>
      <c r="F15" s="422">
        <v>61.92</v>
      </c>
    </row>
    <row r="16" spans="1:11" s="2" customFormat="1" ht="13.8" x14ac:dyDescent="0.3">
      <c r="A16" s="154"/>
      <c r="B16" s="12"/>
      <c r="C16" s="12"/>
      <c r="D16" s="12"/>
      <c r="E16" s="12"/>
      <c r="F16" s="12"/>
    </row>
    <row r="17" spans="1:7" s="2" customFormat="1" ht="13.8" x14ac:dyDescent="0.3">
      <c r="A17" s="557" t="s">
        <v>80</v>
      </c>
      <c r="B17" s="557"/>
      <c r="C17" s="557"/>
      <c r="D17" s="557"/>
      <c r="E17" s="99"/>
      <c r="F17" s="99"/>
      <c r="G17" s="160"/>
    </row>
    <row r="18" spans="1:7" s="2" customFormat="1" ht="38.700000000000003" customHeight="1" x14ac:dyDescent="0.3">
      <c r="A18" s="54"/>
      <c r="B18" s="53">
        <v>2020</v>
      </c>
      <c r="C18" s="15">
        <v>2021</v>
      </c>
      <c r="D18" s="52">
        <v>2022</v>
      </c>
      <c r="E18" s="52">
        <v>2023</v>
      </c>
      <c r="F18" s="52">
        <v>2024</v>
      </c>
    </row>
    <row r="19" spans="1:7" s="2" customFormat="1" ht="26.4" x14ac:dyDescent="0.3">
      <c r="A19" s="8" t="s">
        <v>364</v>
      </c>
      <c r="B19" s="33">
        <v>132</v>
      </c>
      <c r="C19" s="164">
        <v>234</v>
      </c>
      <c r="D19" s="163">
        <v>243</v>
      </c>
      <c r="E19" s="163">
        <v>228</v>
      </c>
      <c r="F19" s="163">
        <v>235</v>
      </c>
    </row>
    <row r="20" spans="1:7" s="2" customFormat="1" ht="13.8" x14ac:dyDescent="0.3">
      <c r="A20" s="102" t="s">
        <v>363</v>
      </c>
      <c r="B20" s="147">
        <v>0</v>
      </c>
      <c r="C20" s="150">
        <v>1</v>
      </c>
      <c r="D20" s="152">
        <v>2</v>
      </c>
      <c r="E20" s="152">
        <v>1</v>
      </c>
      <c r="F20" s="152">
        <v>1</v>
      </c>
    </row>
    <row r="21" spans="1:7" s="2" customFormat="1" ht="13.8" x14ac:dyDescent="0.3">
      <c r="A21" s="102" t="s">
        <v>362</v>
      </c>
      <c r="B21" s="147">
        <v>8</v>
      </c>
      <c r="C21" s="150">
        <v>10</v>
      </c>
      <c r="D21" s="98">
        <v>8</v>
      </c>
      <c r="E21" s="98">
        <v>7</v>
      </c>
      <c r="F21" s="98">
        <v>8</v>
      </c>
    </row>
    <row r="22" spans="1:7" s="2" customFormat="1" ht="13.95" customHeight="1" x14ac:dyDescent="0.3">
      <c r="A22" s="162"/>
      <c r="B22" s="161"/>
      <c r="C22" s="161"/>
      <c r="D22" s="161"/>
      <c r="E22" s="41"/>
      <c r="F22" s="41"/>
    </row>
    <row r="23" spans="1:7" s="2" customFormat="1" ht="28.8" customHeight="1" x14ac:dyDescent="0.3">
      <c r="A23" s="549" t="s">
        <v>361</v>
      </c>
      <c r="B23" s="549"/>
      <c r="C23" s="549"/>
      <c r="D23" s="549"/>
      <c r="E23" s="549"/>
      <c r="F23" s="549"/>
    </row>
    <row r="24" spans="1:7" s="2" customFormat="1" ht="13.8" x14ac:dyDescent="0.3">
      <c r="A24" s="54"/>
      <c r="B24" s="53">
        <v>2020</v>
      </c>
      <c r="C24" s="15">
        <v>2021</v>
      </c>
      <c r="D24" s="52">
        <v>2022</v>
      </c>
      <c r="E24" s="52">
        <v>2023</v>
      </c>
      <c r="F24" s="52">
        <v>2024</v>
      </c>
      <c r="G24" s="160"/>
    </row>
    <row r="25" spans="1:7" s="2" customFormat="1" ht="13.8" x14ac:dyDescent="0.3">
      <c r="A25" s="8" t="s">
        <v>360</v>
      </c>
      <c r="B25" s="33">
        <v>2</v>
      </c>
      <c r="C25" s="19">
        <v>5</v>
      </c>
      <c r="D25" s="19">
        <v>6</v>
      </c>
      <c r="E25" s="19">
        <v>6</v>
      </c>
      <c r="F25" s="19">
        <v>8</v>
      </c>
    </row>
    <row r="26" spans="1:7" s="2" customFormat="1" ht="13.8" x14ac:dyDescent="0.3">
      <c r="A26" s="102" t="s">
        <v>359</v>
      </c>
      <c r="B26" s="147">
        <v>20</v>
      </c>
      <c r="C26" s="149">
        <v>6</v>
      </c>
      <c r="D26" s="98">
        <v>12</v>
      </c>
      <c r="E26" s="98">
        <v>10</v>
      </c>
      <c r="F26" s="98">
        <v>11</v>
      </c>
    </row>
    <row r="27" spans="1:7" s="2" customFormat="1" ht="24.45" customHeight="1" x14ac:dyDescent="0.3">
      <c r="A27" s="102" t="s">
        <v>358</v>
      </c>
      <c r="B27" s="33" t="s">
        <v>5</v>
      </c>
      <c r="C27" s="33" t="s">
        <v>5</v>
      </c>
      <c r="D27" s="47">
        <v>0.06</v>
      </c>
      <c r="E27" s="47">
        <v>0.06</v>
      </c>
      <c r="F27" s="47">
        <v>0.08</v>
      </c>
    </row>
    <row r="28" spans="1:7" s="2" customFormat="1" ht="26.4" x14ac:dyDescent="0.3">
      <c r="A28" s="102" t="s">
        <v>357</v>
      </c>
      <c r="B28" s="33" t="s">
        <v>5</v>
      </c>
      <c r="C28" s="33" t="s">
        <v>5</v>
      </c>
      <c r="D28" s="47">
        <v>0.13</v>
      </c>
      <c r="E28" s="47">
        <v>0.11</v>
      </c>
      <c r="F28" s="47">
        <v>0.11</v>
      </c>
    </row>
    <row r="29" spans="1:7" s="2" customFormat="1" ht="13.8" x14ac:dyDescent="0.3">
      <c r="A29" s="162"/>
      <c r="B29" s="161"/>
      <c r="C29" s="161"/>
      <c r="D29" s="161"/>
      <c r="E29" s="41"/>
      <c r="F29" s="41"/>
    </row>
    <row r="30" spans="1:7" s="2" customFormat="1" ht="13.8" x14ac:dyDescent="0.3">
      <c r="A30" s="557" t="s">
        <v>356</v>
      </c>
      <c r="B30" s="557"/>
      <c r="C30" s="557"/>
      <c r="D30" s="557"/>
      <c r="E30" s="99"/>
      <c r="F30" s="99"/>
    </row>
    <row r="31" spans="1:7" s="2" customFormat="1" ht="13.8" x14ac:dyDescent="0.3">
      <c r="A31" s="159"/>
      <c r="B31" s="53">
        <v>2020</v>
      </c>
      <c r="C31" s="15">
        <v>2021</v>
      </c>
      <c r="D31" s="52">
        <v>2022</v>
      </c>
      <c r="E31" s="52">
        <v>2023</v>
      </c>
      <c r="F31" s="52">
        <v>2024</v>
      </c>
    </row>
    <row r="32" spans="1:7" s="2" customFormat="1" ht="26.4" x14ac:dyDescent="0.3">
      <c r="A32" s="8" t="s">
        <v>355</v>
      </c>
      <c r="B32" s="33" t="s">
        <v>5</v>
      </c>
      <c r="C32" s="33" t="s">
        <v>5</v>
      </c>
      <c r="D32" s="19">
        <v>640</v>
      </c>
      <c r="E32" s="19">
        <v>119</v>
      </c>
      <c r="F32" s="147" t="s">
        <v>986</v>
      </c>
    </row>
    <row r="33" spans="1:11" s="2" customFormat="1" ht="39.6" x14ac:dyDescent="0.3">
      <c r="A33" s="8" t="s">
        <v>354</v>
      </c>
      <c r="B33" s="33" t="s">
        <v>5</v>
      </c>
      <c r="C33" s="33" t="s">
        <v>5</v>
      </c>
      <c r="D33" s="19">
        <v>1211</v>
      </c>
      <c r="E33" s="147">
        <v>1352</v>
      </c>
      <c r="F33" s="147" t="s">
        <v>987</v>
      </c>
    </row>
    <row r="34" spans="1:11" s="2" customFormat="1" ht="52.8" x14ac:dyDescent="0.3">
      <c r="A34" s="8" t="s">
        <v>353</v>
      </c>
      <c r="B34" s="33" t="s">
        <v>5</v>
      </c>
      <c r="C34" s="33" t="s">
        <v>5</v>
      </c>
      <c r="D34" s="19">
        <v>0</v>
      </c>
      <c r="E34" s="19">
        <v>0</v>
      </c>
      <c r="F34" s="147" t="s">
        <v>168</v>
      </c>
      <c r="G34" s="157"/>
    </row>
    <row r="35" spans="1:11" s="2" customFormat="1" ht="39.6" x14ac:dyDescent="0.3">
      <c r="A35" s="8" t="s">
        <v>352</v>
      </c>
      <c r="B35" s="33" t="s">
        <v>5</v>
      </c>
      <c r="C35" s="33" t="s">
        <v>5</v>
      </c>
      <c r="D35" s="19">
        <v>11</v>
      </c>
      <c r="E35" s="19">
        <v>18</v>
      </c>
      <c r="F35" s="147" t="s">
        <v>988</v>
      </c>
    </row>
    <row r="36" spans="1:11" s="2" customFormat="1" ht="39.6" x14ac:dyDescent="0.3">
      <c r="A36" s="8" t="s">
        <v>351</v>
      </c>
      <c r="B36" s="33" t="s">
        <v>5</v>
      </c>
      <c r="C36" s="33" t="s">
        <v>5</v>
      </c>
      <c r="D36" s="19">
        <v>182</v>
      </c>
      <c r="E36" s="19">
        <v>113</v>
      </c>
      <c r="F36" s="147">
        <v>210</v>
      </c>
    </row>
    <row r="37" spans="1:11" s="2" customFormat="1" ht="39.6" x14ac:dyDescent="0.3">
      <c r="A37" s="8" t="s">
        <v>350</v>
      </c>
      <c r="B37" s="33" t="s">
        <v>5</v>
      </c>
      <c r="C37" s="33" t="s">
        <v>5</v>
      </c>
      <c r="D37" s="19">
        <v>19</v>
      </c>
      <c r="E37" s="19">
        <v>17</v>
      </c>
      <c r="F37" s="147">
        <v>10</v>
      </c>
    </row>
    <row r="38" spans="1:11" s="2" customFormat="1" ht="39.6" x14ac:dyDescent="0.3">
      <c r="A38" s="8" t="s">
        <v>349</v>
      </c>
      <c r="B38" s="33" t="s">
        <v>5</v>
      </c>
      <c r="C38" s="33" t="s">
        <v>5</v>
      </c>
      <c r="D38" s="19">
        <v>2585</v>
      </c>
      <c r="E38" s="147">
        <v>3650</v>
      </c>
      <c r="F38" s="147" t="s">
        <v>838</v>
      </c>
    </row>
    <row r="39" spans="1:11" s="2" customFormat="1" ht="13.8" x14ac:dyDescent="0.3">
      <c r="A39" s="10"/>
      <c r="B39" s="158"/>
      <c r="C39" s="158"/>
      <c r="D39" s="158"/>
      <c r="E39" s="158"/>
      <c r="F39" s="158"/>
    </row>
    <row r="40" spans="1:11" s="2" customFormat="1" ht="13.8" x14ac:dyDescent="0.3">
      <c r="A40" s="557" t="s">
        <v>79</v>
      </c>
      <c r="B40" s="557"/>
      <c r="C40" s="557"/>
      <c r="D40" s="557"/>
      <c r="E40" s="99"/>
      <c r="F40" s="99"/>
    </row>
    <row r="41" spans="1:11" s="2" customFormat="1" ht="13.8" x14ac:dyDescent="0.3">
      <c r="A41" s="159"/>
      <c r="B41" s="53">
        <v>2020</v>
      </c>
      <c r="C41" s="15">
        <v>2021</v>
      </c>
      <c r="D41" s="15">
        <v>2022</v>
      </c>
      <c r="E41" s="15">
        <v>2023</v>
      </c>
      <c r="F41" s="15">
        <v>2024</v>
      </c>
      <c r="G41" s="157"/>
    </row>
    <row r="42" spans="1:11" s="12" customFormat="1" ht="26.4" x14ac:dyDescent="0.3">
      <c r="A42" s="8" t="s">
        <v>348</v>
      </c>
      <c r="B42" s="33" t="s">
        <v>5</v>
      </c>
      <c r="C42" s="273">
        <v>211675</v>
      </c>
      <c r="D42" s="147">
        <v>281063</v>
      </c>
      <c r="E42" s="147">
        <v>298905</v>
      </c>
      <c r="F42" s="147">
        <v>438626</v>
      </c>
      <c r="H42" s="5"/>
      <c r="K42" s="2"/>
    </row>
    <row r="43" spans="1:11" s="2" customFormat="1" ht="26.4" x14ac:dyDescent="0.3">
      <c r="A43" s="8" t="s">
        <v>347</v>
      </c>
      <c r="B43" s="33" t="s">
        <v>5</v>
      </c>
      <c r="C43" s="273">
        <v>33245</v>
      </c>
      <c r="D43" s="147">
        <v>28463</v>
      </c>
      <c r="E43" s="147">
        <v>30496</v>
      </c>
      <c r="F43" s="147">
        <v>67837</v>
      </c>
      <c r="H43" s="547"/>
      <c r="I43" s="559"/>
      <c r="J43" s="559"/>
      <c r="K43" s="559"/>
    </row>
    <row r="44" spans="1:11" s="2" customFormat="1" ht="52.8" x14ac:dyDescent="0.3">
      <c r="A44" s="8" t="s">
        <v>346</v>
      </c>
      <c r="B44" s="33" t="s">
        <v>5</v>
      </c>
      <c r="C44" s="273" t="s">
        <v>5</v>
      </c>
      <c r="D44" s="352">
        <v>19551</v>
      </c>
      <c r="E44" s="147">
        <v>17834</v>
      </c>
      <c r="F44" s="147">
        <v>18247</v>
      </c>
      <c r="H44" s="559"/>
      <c r="I44" s="559"/>
      <c r="J44" s="559"/>
      <c r="K44" s="559"/>
    </row>
    <row r="45" spans="1:11" s="2" customFormat="1" ht="92.4" x14ac:dyDescent="0.3">
      <c r="A45" s="22" t="s">
        <v>345</v>
      </c>
      <c r="B45" s="33" t="s">
        <v>5</v>
      </c>
      <c r="C45" s="273" t="s">
        <v>5</v>
      </c>
      <c r="D45" s="352">
        <v>1645</v>
      </c>
      <c r="E45" s="149">
        <v>4018</v>
      </c>
      <c r="F45" s="147">
        <v>2405</v>
      </c>
    </row>
    <row r="46" spans="1:11" s="2" customFormat="1" ht="13.8" x14ac:dyDescent="0.3">
      <c r="A46" s="10"/>
      <c r="B46" s="158"/>
      <c r="C46" s="158"/>
      <c r="D46" s="92"/>
      <c r="E46" s="157"/>
      <c r="F46" s="157"/>
      <c r="G46" s="556"/>
    </row>
    <row r="47" spans="1:11" s="2" customFormat="1" ht="13.8" x14ac:dyDescent="0.3">
      <c r="A47" s="557" t="s">
        <v>78</v>
      </c>
      <c r="B47" s="557"/>
      <c r="C47" s="557"/>
      <c r="D47" s="557"/>
      <c r="E47" s="156"/>
      <c r="F47" s="156"/>
      <c r="G47" s="556"/>
    </row>
    <row r="48" spans="1:11" s="2" customFormat="1" ht="13.8" x14ac:dyDescent="0.3">
      <c r="A48" s="54"/>
      <c r="B48" s="53">
        <v>2020</v>
      </c>
      <c r="C48" s="15">
        <v>2021</v>
      </c>
      <c r="D48" s="52">
        <v>2022</v>
      </c>
      <c r="E48" s="52">
        <v>2023</v>
      </c>
      <c r="F48" s="52">
        <v>2024</v>
      </c>
      <c r="G48" s="556"/>
    </row>
    <row r="49" spans="1:6" s="2" customFormat="1" ht="26.4" x14ac:dyDescent="0.3">
      <c r="A49" s="146" t="s">
        <v>334</v>
      </c>
      <c r="B49" s="147">
        <v>12</v>
      </c>
      <c r="C49" s="150">
        <v>7</v>
      </c>
      <c r="D49" s="152">
        <v>40</v>
      </c>
      <c r="E49" s="98">
        <v>33</v>
      </c>
      <c r="F49" s="152">
        <v>32</v>
      </c>
    </row>
    <row r="50" spans="1:6" s="2" customFormat="1" ht="13.8" x14ac:dyDescent="0.3">
      <c r="A50" s="560" t="s">
        <v>333</v>
      </c>
      <c r="B50" s="560"/>
      <c r="C50" s="560"/>
      <c r="D50" s="560"/>
      <c r="E50" s="560"/>
      <c r="F50" s="560"/>
    </row>
    <row r="51" spans="1:6" s="2" customFormat="1" ht="53.4" customHeight="1" x14ac:dyDescent="0.3">
      <c r="A51" s="331" t="s">
        <v>332</v>
      </c>
      <c r="B51" s="147">
        <v>0</v>
      </c>
      <c r="C51" s="150">
        <v>0</v>
      </c>
      <c r="D51" s="98">
        <v>2</v>
      </c>
      <c r="E51" s="98">
        <v>2</v>
      </c>
      <c r="F51" s="98">
        <v>1</v>
      </c>
    </row>
    <row r="52" spans="1:6" s="2" customFormat="1" ht="26.4" x14ac:dyDescent="0.3">
      <c r="A52" s="331" t="s">
        <v>331</v>
      </c>
      <c r="B52" s="147">
        <v>1</v>
      </c>
      <c r="C52" s="150">
        <v>0</v>
      </c>
      <c r="D52" s="98">
        <v>5</v>
      </c>
      <c r="E52" s="98">
        <v>5</v>
      </c>
      <c r="F52" s="98">
        <v>4</v>
      </c>
    </row>
    <row r="53" spans="1:6" s="2" customFormat="1" ht="26.4" x14ac:dyDescent="0.3">
      <c r="A53" s="331" t="s">
        <v>330</v>
      </c>
      <c r="B53" s="147">
        <v>11</v>
      </c>
      <c r="C53" s="150">
        <v>7</v>
      </c>
      <c r="D53" s="98">
        <v>33</v>
      </c>
      <c r="E53" s="98">
        <v>26</v>
      </c>
      <c r="F53" s="98">
        <v>27</v>
      </c>
    </row>
    <row r="54" spans="1:6" s="2" customFormat="1" ht="79.2" x14ac:dyDescent="0.3">
      <c r="A54" s="146" t="s">
        <v>329</v>
      </c>
      <c r="B54" s="147">
        <v>12</v>
      </c>
      <c r="C54" s="150">
        <v>11</v>
      </c>
      <c r="D54" s="152">
        <v>40</v>
      </c>
      <c r="E54" s="152">
        <v>33</v>
      </c>
      <c r="F54" s="149">
        <v>32</v>
      </c>
    </row>
    <row r="55" spans="1:6" s="2" customFormat="1" ht="66" x14ac:dyDescent="0.3">
      <c r="A55" s="146" t="s">
        <v>328</v>
      </c>
      <c r="B55" s="147">
        <v>0</v>
      </c>
      <c r="C55" s="150">
        <v>0</v>
      </c>
      <c r="D55" s="152">
        <v>0</v>
      </c>
      <c r="E55" s="152">
        <v>0</v>
      </c>
      <c r="F55" s="149">
        <v>0</v>
      </c>
    </row>
    <row r="56" spans="1:6" s="2" customFormat="1" ht="66" x14ac:dyDescent="0.3">
      <c r="A56" s="146" t="s">
        <v>327</v>
      </c>
      <c r="B56" s="147">
        <v>39</v>
      </c>
      <c r="C56" s="147">
        <v>50</v>
      </c>
      <c r="D56" s="152">
        <v>99</v>
      </c>
      <c r="E56" s="152">
        <v>112</v>
      </c>
      <c r="F56" s="149">
        <v>136</v>
      </c>
    </row>
    <row r="57" spans="1:6" s="2" customFormat="1" ht="52.8" x14ac:dyDescent="0.3">
      <c r="A57" s="146" t="s">
        <v>335</v>
      </c>
      <c r="B57" s="147">
        <v>51</v>
      </c>
      <c r="C57" s="150">
        <v>63</v>
      </c>
      <c r="D57" s="98">
        <v>139</v>
      </c>
      <c r="E57" s="98">
        <v>145</v>
      </c>
      <c r="F57" s="149">
        <f>SUM(F56+F49)</f>
        <v>168</v>
      </c>
    </row>
    <row r="58" spans="1:6" s="2" customFormat="1" ht="39.6" x14ac:dyDescent="0.3">
      <c r="A58" s="146" t="s">
        <v>1526</v>
      </c>
      <c r="B58" s="33" t="s">
        <v>5</v>
      </c>
      <c r="C58" s="33" t="s">
        <v>5</v>
      </c>
      <c r="D58" s="423">
        <v>2</v>
      </c>
      <c r="E58" s="423">
        <v>2</v>
      </c>
      <c r="F58" s="149">
        <v>1</v>
      </c>
    </row>
    <row r="59" spans="1:6" s="2" customFormat="1" ht="41.4" customHeight="1" x14ac:dyDescent="0.3">
      <c r="A59" s="146" t="s">
        <v>344</v>
      </c>
      <c r="B59" s="33" t="s">
        <v>5</v>
      </c>
      <c r="C59" s="150">
        <v>5912</v>
      </c>
      <c r="D59" s="150">
        <v>11088</v>
      </c>
      <c r="E59" s="150">
        <v>14504</v>
      </c>
      <c r="F59" s="33" t="s">
        <v>5</v>
      </c>
    </row>
    <row r="60" spans="1:6" s="2" customFormat="1" ht="26.4" x14ac:dyDescent="0.3">
      <c r="A60" s="146" t="s">
        <v>343</v>
      </c>
      <c r="B60" s="33" t="s">
        <v>5</v>
      </c>
      <c r="C60" s="150">
        <v>49157145</v>
      </c>
      <c r="D60" s="150">
        <v>75328395</v>
      </c>
      <c r="E60" s="150">
        <v>66046097</v>
      </c>
      <c r="F60" s="149">
        <v>68122443.379999995</v>
      </c>
    </row>
    <row r="61" spans="1:6" s="2" customFormat="1" ht="39.6" x14ac:dyDescent="0.3">
      <c r="A61" s="146" t="s">
        <v>342</v>
      </c>
      <c r="B61" s="33" t="s">
        <v>5</v>
      </c>
      <c r="C61" s="150">
        <v>11</v>
      </c>
      <c r="D61" s="98">
        <v>34</v>
      </c>
      <c r="E61" s="98">
        <v>26</v>
      </c>
      <c r="F61" s="149">
        <v>27</v>
      </c>
    </row>
    <row r="62" spans="1:6" s="2" customFormat="1" ht="52.8" x14ac:dyDescent="0.3">
      <c r="A62" s="146" t="s">
        <v>341</v>
      </c>
      <c r="B62" s="33" t="s">
        <v>5</v>
      </c>
      <c r="C62" s="150">
        <v>1</v>
      </c>
      <c r="D62" s="98">
        <v>1</v>
      </c>
      <c r="E62" s="98">
        <v>4</v>
      </c>
      <c r="F62" s="149">
        <v>4</v>
      </c>
    </row>
    <row r="63" spans="1:6" s="2" customFormat="1" ht="39.6" x14ac:dyDescent="0.3">
      <c r="A63" s="146" t="s">
        <v>325</v>
      </c>
      <c r="B63" s="147">
        <v>0</v>
      </c>
      <c r="C63" s="149">
        <v>0</v>
      </c>
      <c r="D63" s="47">
        <v>2.66</v>
      </c>
      <c r="E63" s="47">
        <v>3.03</v>
      </c>
      <c r="F63" s="38">
        <f>F51/F60*100000000</f>
        <v>1.4679449978354551</v>
      </c>
    </row>
    <row r="64" spans="1:6" s="2" customFormat="1" ht="52.8" x14ac:dyDescent="0.3">
      <c r="A64" s="146" t="s">
        <v>324</v>
      </c>
      <c r="B64" s="151">
        <v>0.26</v>
      </c>
      <c r="C64" s="422">
        <v>0.26</v>
      </c>
      <c r="D64" s="47">
        <v>0.37</v>
      </c>
      <c r="E64" s="38">
        <v>0.44</v>
      </c>
      <c r="F64" s="38">
        <f>F57/F60*1000000</f>
        <v>2.4661475963635646</v>
      </c>
    </row>
    <row r="65" spans="1:7" s="2" customFormat="1" ht="39.6" x14ac:dyDescent="0.3">
      <c r="A65" s="146" t="s">
        <v>323</v>
      </c>
      <c r="B65" s="151">
        <v>0.31</v>
      </c>
      <c r="C65" s="151">
        <v>0.22</v>
      </c>
      <c r="D65" s="47">
        <v>0.53</v>
      </c>
      <c r="E65" s="47">
        <v>0.5</v>
      </c>
      <c r="F65" s="38">
        <f>F49/F60*1000000</f>
        <v>0.46974239930734563</v>
      </c>
      <c r="G65" s="12"/>
    </row>
    <row r="66" spans="1:7" s="12" customFormat="1" ht="105.6" x14ac:dyDescent="0.3">
      <c r="A66" s="146" t="s">
        <v>340</v>
      </c>
      <c r="B66" s="33" t="s">
        <v>5</v>
      </c>
      <c r="C66" s="424">
        <v>8.3000000000000004E-2</v>
      </c>
      <c r="D66" s="425">
        <v>2.7E-2</v>
      </c>
      <c r="E66" s="425">
        <v>6.0999999999999999E-2</v>
      </c>
      <c r="F66" s="233">
        <f>3/F60*1000000</f>
        <v>4.4038349935063649E-2</v>
      </c>
    </row>
    <row r="67" spans="1:7" s="2" customFormat="1" ht="105.6" x14ac:dyDescent="0.3">
      <c r="A67" s="146" t="s">
        <v>339</v>
      </c>
      <c r="B67" s="33" t="s">
        <v>5</v>
      </c>
      <c r="C67" s="424">
        <v>2.8000000000000001E-2</v>
      </c>
      <c r="D67" s="425">
        <v>0</v>
      </c>
      <c r="E67" s="425">
        <v>0</v>
      </c>
      <c r="F67" s="233">
        <v>0</v>
      </c>
    </row>
    <row r="68" spans="1:7" s="2" customFormat="1" ht="105.6" x14ac:dyDescent="0.3">
      <c r="A68" s="146" t="s">
        <v>338</v>
      </c>
      <c r="B68" s="33" t="s">
        <v>5</v>
      </c>
      <c r="C68" s="424">
        <v>5.5E-2</v>
      </c>
      <c r="D68" s="425">
        <v>1.2999999999999999E-2</v>
      </c>
      <c r="E68" s="425">
        <v>6.0999999999999999E-2</v>
      </c>
      <c r="F68" s="233">
        <f>4/F60*1000000</f>
        <v>5.8717799913418203E-2</v>
      </c>
    </row>
    <row r="69" spans="1:7" s="2" customFormat="1" ht="132" x14ac:dyDescent="0.3">
      <c r="A69" s="146" t="s">
        <v>337</v>
      </c>
      <c r="B69" s="33" t="s">
        <v>5</v>
      </c>
      <c r="C69" s="424">
        <v>5.5E-2</v>
      </c>
      <c r="D69" s="425">
        <v>1.2999999999999999E-2</v>
      </c>
      <c r="E69" s="425">
        <v>6.0999999999999999E-2</v>
      </c>
      <c r="F69" s="233">
        <v>0.06</v>
      </c>
      <c r="G69" s="12"/>
    </row>
    <row r="70" spans="1:7" s="12" customFormat="1" x14ac:dyDescent="0.3">
      <c r="A70" s="154"/>
    </row>
    <row r="71" spans="1:7" s="2" customFormat="1" ht="13.8" x14ac:dyDescent="0.3">
      <c r="A71" s="557" t="s">
        <v>77</v>
      </c>
      <c r="B71" s="557"/>
      <c r="C71" s="557"/>
      <c r="D71" s="557"/>
      <c r="E71" s="99"/>
      <c r="F71" s="99"/>
    </row>
    <row r="72" spans="1:7" s="2" customFormat="1" ht="13.8" x14ac:dyDescent="0.3">
      <c r="A72" s="54"/>
      <c r="B72" s="53">
        <v>2020</v>
      </c>
      <c r="C72" s="15">
        <v>2021</v>
      </c>
      <c r="D72" s="52">
        <v>2022</v>
      </c>
      <c r="E72" s="52">
        <v>2023</v>
      </c>
      <c r="F72" s="52">
        <v>2024</v>
      </c>
    </row>
    <row r="73" spans="1:7" s="2" customFormat="1" ht="26.4" x14ac:dyDescent="0.3">
      <c r="A73" s="146" t="s">
        <v>336</v>
      </c>
      <c r="B73" s="147">
        <v>8</v>
      </c>
      <c r="C73" s="272">
        <v>9</v>
      </c>
      <c r="D73" s="273">
        <v>14</v>
      </c>
      <c r="E73" s="273">
        <v>21</v>
      </c>
      <c r="F73" s="273">
        <v>26</v>
      </c>
    </row>
    <row r="74" spans="1:7" s="2" customFormat="1" ht="13.8" x14ac:dyDescent="0.3">
      <c r="A74" s="154"/>
      <c r="B74" s="12"/>
      <c r="C74" s="12"/>
      <c r="D74" s="12"/>
      <c r="E74" s="12"/>
      <c r="F74" s="12"/>
    </row>
    <row r="75" spans="1:7" s="2" customFormat="1" ht="13.8" x14ac:dyDescent="0.3">
      <c r="A75" s="557" t="s">
        <v>76</v>
      </c>
      <c r="B75" s="557"/>
      <c r="C75" s="557"/>
      <c r="D75" s="557"/>
      <c r="E75" s="99"/>
      <c r="F75" s="99"/>
    </row>
    <row r="76" spans="1:7" s="2" customFormat="1" ht="13.8" x14ac:dyDescent="0.3">
      <c r="A76" s="54"/>
      <c r="B76" s="53">
        <v>2020</v>
      </c>
      <c r="C76" s="15">
        <v>2021</v>
      </c>
      <c r="D76" s="52">
        <v>2022</v>
      </c>
      <c r="E76" s="52">
        <v>2023</v>
      </c>
      <c r="F76" s="52">
        <v>2024</v>
      </c>
    </row>
    <row r="77" spans="1:7" s="2" customFormat="1" ht="26.4" x14ac:dyDescent="0.3">
      <c r="A77" s="146" t="s">
        <v>334</v>
      </c>
      <c r="B77" s="147">
        <v>8</v>
      </c>
      <c r="C77" s="150">
        <v>6</v>
      </c>
      <c r="D77" s="152">
        <v>6</v>
      </c>
      <c r="E77" s="152">
        <v>8</v>
      </c>
      <c r="F77" s="98">
        <v>14</v>
      </c>
    </row>
    <row r="78" spans="1:7" s="2" customFormat="1" ht="26.4" x14ac:dyDescent="0.3">
      <c r="A78" s="426" t="s">
        <v>333</v>
      </c>
      <c r="B78" s="147">
        <v>8</v>
      </c>
      <c r="C78" s="150">
        <v>6</v>
      </c>
      <c r="D78" s="152">
        <v>6</v>
      </c>
      <c r="E78" s="152">
        <v>8</v>
      </c>
      <c r="F78" s="152">
        <v>14</v>
      </c>
    </row>
    <row r="79" spans="1:7" s="2" customFormat="1" ht="26.4" x14ac:dyDescent="0.3">
      <c r="A79" s="331" t="s">
        <v>332</v>
      </c>
      <c r="B79" s="147">
        <v>0</v>
      </c>
      <c r="C79" s="150">
        <v>0</v>
      </c>
      <c r="D79" s="98">
        <v>1</v>
      </c>
      <c r="E79" s="98">
        <v>0</v>
      </c>
      <c r="F79" s="98">
        <v>0</v>
      </c>
    </row>
    <row r="80" spans="1:7" s="2" customFormat="1" ht="26.4" x14ac:dyDescent="0.3">
      <c r="A80" s="331" t="s">
        <v>331</v>
      </c>
      <c r="B80" s="147">
        <v>1</v>
      </c>
      <c r="C80" s="150">
        <v>1</v>
      </c>
      <c r="D80" s="98">
        <v>2</v>
      </c>
      <c r="E80" s="98">
        <v>2</v>
      </c>
      <c r="F80" s="98">
        <v>2</v>
      </c>
    </row>
    <row r="81" spans="1:7" s="2" customFormat="1" ht="26.4" x14ac:dyDescent="0.3">
      <c r="A81" s="331" t="s">
        <v>330</v>
      </c>
      <c r="B81" s="147">
        <v>7</v>
      </c>
      <c r="C81" s="150">
        <v>5</v>
      </c>
      <c r="D81" s="98">
        <v>3</v>
      </c>
      <c r="E81" s="98">
        <v>6</v>
      </c>
      <c r="F81" s="98">
        <v>12</v>
      </c>
    </row>
    <row r="82" spans="1:7" s="2" customFormat="1" ht="40.950000000000003" customHeight="1" x14ac:dyDescent="0.3">
      <c r="A82" s="146" t="s">
        <v>329</v>
      </c>
      <c r="B82" s="147">
        <v>8</v>
      </c>
      <c r="C82" s="272">
        <v>6</v>
      </c>
      <c r="D82" s="427">
        <v>6</v>
      </c>
      <c r="E82" s="427">
        <v>8</v>
      </c>
      <c r="F82" s="427">
        <v>14</v>
      </c>
    </row>
    <row r="83" spans="1:7" s="2" customFormat="1" ht="66" x14ac:dyDescent="0.3">
      <c r="A83" s="146" t="s">
        <v>328</v>
      </c>
      <c r="B83" s="147">
        <v>0</v>
      </c>
      <c r="C83" s="272">
        <v>0</v>
      </c>
      <c r="D83" s="427">
        <v>0</v>
      </c>
      <c r="E83" s="427">
        <v>0</v>
      </c>
      <c r="F83" s="427">
        <v>0</v>
      </c>
    </row>
    <row r="84" spans="1:7" s="2" customFormat="1" ht="66" x14ac:dyDescent="0.3">
      <c r="A84" s="146" t="s">
        <v>327</v>
      </c>
      <c r="B84" s="147">
        <v>8</v>
      </c>
      <c r="C84" s="272">
        <v>20</v>
      </c>
      <c r="D84" s="427">
        <v>31</v>
      </c>
      <c r="E84" s="427">
        <v>40</v>
      </c>
      <c r="F84" s="427">
        <v>50</v>
      </c>
      <c r="G84" s="12"/>
    </row>
    <row r="85" spans="1:7" s="12" customFormat="1" ht="52.8" x14ac:dyDescent="0.3">
      <c r="A85" s="146" t="s">
        <v>335</v>
      </c>
      <c r="B85" s="147">
        <v>16</v>
      </c>
      <c r="C85" s="272">
        <v>27</v>
      </c>
      <c r="D85" s="273">
        <v>37</v>
      </c>
      <c r="E85" s="273">
        <v>48</v>
      </c>
      <c r="F85" s="273">
        <v>63</v>
      </c>
    </row>
    <row r="86" spans="1:7" s="2" customFormat="1" ht="39.6" x14ac:dyDescent="0.3">
      <c r="A86" s="146" t="s">
        <v>325</v>
      </c>
      <c r="B86" s="147">
        <v>0</v>
      </c>
      <c r="C86" s="272">
        <v>0</v>
      </c>
      <c r="D86" s="268">
        <v>0.03</v>
      </c>
      <c r="E86" s="268">
        <v>0</v>
      </c>
      <c r="F86" s="268">
        <v>0</v>
      </c>
    </row>
    <row r="87" spans="1:7" s="2" customFormat="1" ht="52.8" x14ac:dyDescent="0.3">
      <c r="A87" s="146" t="s">
        <v>324</v>
      </c>
      <c r="B87" s="147" t="s">
        <v>5</v>
      </c>
      <c r="C87" s="428">
        <v>0.26</v>
      </c>
      <c r="D87" s="268">
        <v>1.04</v>
      </c>
      <c r="E87" s="269">
        <v>1.26</v>
      </c>
      <c r="F87" s="268">
        <v>1.57</v>
      </c>
    </row>
    <row r="88" spans="1:7" s="2" customFormat="1" ht="39.6" x14ac:dyDescent="0.3">
      <c r="A88" s="146" t="s">
        <v>323</v>
      </c>
      <c r="B88" s="151">
        <v>0.36</v>
      </c>
      <c r="C88" s="429">
        <v>0.24</v>
      </c>
      <c r="D88" s="269">
        <v>0.17</v>
      </c>
      <c r="E88" s="269">
        <v>0.19</v>
      </c>
      <c r="F88" s="269">
        <v>0.34877204860285976</v>
      </c>
    </row>
    <row r="89" spans="1:7" s="2" customFormat="1" ht="13.8" x14ac:dyDescent="0.3">
      <c r="A89" s="154"/>
      <c r="B89" s="12"/>
      <c r="C89" s="12"/>
      <c r="D89" s="12"/>
      <c r="E89" s="12"/>
      <c r="F89" s="12"/>
    </row>
    <row r="90" spans="1:7" s="2" customFormat="1" ht="13.8" x14ac:dyDescent="0.3">
      <c r="A90" s="557" t="s">
        <v>75</v>
      </c>
      <c r="B90" s="557"/>
      <c r="C90" s="557"/>
      <c r="D90" s="557"/>
      <c r="E90" s="99"/>
      <c r="F90" s="99"/>
    </row>
    <row r="91" spans="1:7" s="2" customFormat="1" ht="13.8" x14ac:dyDescent="0.3">
      <c r="A91" s="54"/>
      <c r="B91" s="53">
        <v>2020</v>
      </c>
      <c r="C91" s="15">
        <v>2021</v>
      </c>
      <c r="D91" s="52">
        <v>2022</v>
      </c>
      <c r="E91" s="52">
        <v>2023</v>
      </c>
      <c r="F91" s="52">
        <v>2024</v>
      </c>
    </row>
    <row r="92" spans="1:7" s="2" customFormat="1" ht="26.4" x14ac:dyDescent="0.3">
      <c r="A92" s="146" t="s">
        <v>334</v>
      </c>
      <c r="B92" s="147">
        <v>4</v>
      </c>
      <c r="C92" s="332">
        <v>3</v>
      </c>
      <c r="D92" s="273">
        <v>8</v>
      </c>
      <c r="E92" s="273">
        <v>13</v>
      </c>
      <c r="F92" s="273">
        <v>12</v>
      </c>
    </row>
    <row r="93" spans="1:7" s="2" customFormat="1" ht="26.4" x14ac:dyDescent="0.3">
      <c r="A93" s="146" t="s">
        <v>333</v>
      </c>
      <c r="B93" s="147">
        <v>4</v>
      </c>
      <c r="C93" s="332">
        <v>3</v>
      </c>
      <c r="D93" s="273">
        <v>8</v>
      </c>
      <c r="E93" s="273">
        <v>13</v>
      </c>
      <c r="F93" s="273">
        <v>12</v>
      </c>
    </row>
    <row r="94" spans="1:7" s="2" customFormat="1" ht="52.95" customHeight="1" x14ac:dyDescent="0.3">
      <c r="A94" s="331" t="s">
        <v>332</v>
      </c>
      <c r="B94" s="147">
        <v>0</v>
      </c>
      <c r="C94" s="332">
        <v>0</v>
      </c>
      <c r="D94" s="273">
        <v>0</v>
      </c>
      <c r="E94" s="273">
        <v>1</v>
      </c>
      <c r="F94" s="273">
        <v>1</v>
      </c>
    </row>
    <row r="95" spans="1:7" s="2" customFormat="1" ht="26.4" x14ac:dyDescent="0.3">
      <c r="A95" s="331" t="s">
        <v>331</v>
      </c>
      <c r="B95" s="147">
        <v>1</v>
      </c>
      <c r="C95" s="332">
        <v>1</v>
      </c>
      <c r="D95" s="273">
        <v>2</v>
      </c>
      <c r="E95" s="273">
        <v>3</v>
      </c>
      <c r="F95" s="273">
        <v>3</v>
      </c>
    </row>
    <row r="96" spans="1:7" s="2" customFormat="1" ht="26.4" x14ac:dyDescent="0.3">
      <c r="A96" s="331" t="s">
        <v>330</v>
      </c>
      <c r="B96" s="147">
        <v>3</v>
      </c>
      <c r="C96" s="332">
        <v>2</v>
      </c>
      <c r="D96" s="273">
        <v>6</v>
      </c>
      <c r="E96" s="273">
        <v>9</v>
      </c>
      <c r="F96" s="273">
        <v>8</v>
      </c>
    </row>
    <row r="97" spans="1:7" s="2" customFormat="1" ht="79.2" x14ac:dyDescent="0.3">
      <c r="A97" s="146" t="s">
        <v>329</v>
      </c>
      <c r="B97" s="147">
        <v>4</v>
      </c>
      <c r="C97" s="332">
        <v>3</v>
      </c>
      <c r="D97" s="273">
        <v>8</v>
      </c>
      <c r="E97" s="273">
        <v>13</v>
      </c>
      <c r="F97" s="273">
        <v>12</v>
      </c>
    </row>
    <row r="98" spans="1:7" s="2" customFormat="1" ht="66" x14ac:dyDescent="0.3">
      <c r="A98" s="146" t="s">
        <v>328</v>
      </c>
      <c r="B98" s="147">
        <v>0</v>
      </c>
      <c r="C98" s="332">
        <v>0</v>
      </c>
      <c r="D98" s="273">
        <v>0</v>
      </c>
      <c r="E98" s="273">
        <v>0</v>
      </c>
      <c r="F98" s="273">
        <v>0</v>
      </c>
    </row>
    <row r="99" spans="1:7" s="2" customFormat="1" ht="66" x14ac:dyDescent="0.25">
      <c r="A99" s="146" t="s">
        <v>327</v>
      </c>
      <c r="B99" s="147">
        <v>0</v>
      </c>
      <c r="C99" s="332">
        <v>7</v>
      </c>
      <c r="D99" s="273">
        <v>21</v>
      </c>
      <c r="E99" s="273">
        <v>23</v>
      </c>
      <c r="F99" s="273">
        <v>119</v>
      </c>
      <c r="G99" s="70"/>
    </row>
    <row r="100" spans="1:7" s="2" customFormat="1" ht="14.25" customHeight="1" x14ac:dyDescent="0.3">
      <c r="A100" s="146" t="s">
        <v>326</v>
      </c>
      <c r="B100" s="147">
        <v>4</v>
      </c>
      <c r="C100" s="332">
        <v>10</v>
      </c>
      <c r="D100" s="273">
        <v>29</v>
      </c>
      <c r="E100" s="273">
        <v>36</v>
      </c>
      <c r="F100" s="273">
        <v>37</v>
      </c>
    </row>
    <row r="101" spans="1:7" s="2" customFormat="1" ht="39.6" x14ac:dyDescent="0.3">
      <c r="A101" s="146" t="s">
        <v>325</v>
      </c>
      <c r="B101" s="147">
        <v>0</v>
      </c>
      <c r="C101" s="332">
        <v>0</v>
      </c>
      <c r="D101" s="332">
        <v>0</v>
      </c>
      <c r="E101" s="430">
        <v>2.99</v>
      </c>
      <c r="F101" s="332">
        <v>2.2672812991171778</v>
      </c>
    </row>
    <row r="102" spans="1:7" s="2" customFormat="1" ht="52.8" x14ac:dyDescent="0.3">
      <c r="A102" s="146" t="s">
        <v>324</v>
      </c>
      <c r="B102" s="147" t="s">
        <v>5</v>
      </c>
      <c r="C102" s="147" t="s">
        <v>5</v>
      </c>
      <c r="D102" s="268">
        <v>1.46</v>
      </c>
      <c r="E102" s="268">
        <v>1.08</v>
      </c>
      <c r="F102" s="268">
        <v>0.84</v>
      </c>
    </row>
    <row r="103" spans="1:7" s="2" customFormat="1" ht="39.6" x14ac:dyDescent="0.3">
      <c r="A103" s="146" t="s">
        <v>323</v>
      </c>
      <c r="B103" s="431">
        <v>0.52</v>
      </c>
      <c r="C103" s="431">
        <v>0.24</v>
      </c>
      <c r="D103" s="269">
        <v>0.4</v>
      </c>
      <c r="E103" s="269">
        <v>0.39</v>
      </c>
      <c r="F103" s="269">
        <v>0.2720737558940613</v>
      </c>
    </row>
    <row r="104" spans="1:7" s="2" customFormat="1" ht="13.8" x14ac:dyDescent="0.25">
      <c r="A104" s="72"/>
      <c r="B104" s="70"/>
      <c r="C104" s="70"/>
      <c r="D104" s="70"/>
      <c r="E104" s="70"/>
      <c r="F104" s="70"/>
    </row>
    <row r="105" spans="1:7" x14ac:dyDescent="0.25">
      <c r="A105" s="549" t="s">
        <v>322</v>
      </c>
      <c r="B105" s="549"/>
      <c r="C105" s="549"/>
      <c r="D105" s="549"/>
      <c r="E105" s="549"/>
      <c r="F105" s="549"/>
    </row>
    <row r="106" spans="1:7" x14ac:dyDescent="0.25">
      <c r="A106" s="54"/>
      <c r="B106" s="53">
        <v>2020</v>
      </c>
      <c r="C106" s="15">
        <v>2021</v>
      </c>
      <c r="D106" s="15">
        <v>2022</v>
      </c>
      <c r="E106" s="15">
        <v>2023</v>
      </c>
      <c r="F106" s="15">
        <v>2024</v>
      </c>
    </row>
    <row r="107" spans="1:7" ht="26.4" x14ac:dyDescent="0.25">
      <c r="A107" s="8" t="s">
        <v>1527</v>
      </c>
      <c r="B107" s="32" t="s">
        <v>5</v>
      </c>
      <c r="C107" s="32" t="s">
        <v>5</v>
      </c>
      <c r="D107" s="151">
        <v>4714.317</v>
      </c>
      <c r="E107" s="151">
        <v>7752.8050000000003</v>
      </c>
      <c r="F107" s="151">
        <v>10142.454</v>
      </c>
    </row>
    <row r="108" spans="1:7" ht="26.4" x14ac:dyDescent="0.25">
      <c r="A108" s="22" t="s">
        <v>321</v>
      </c>
      <c r="B108" s="32" t="s">
        <v>5</v>
      </c>
      <c r="C108" s="32" t="s">
        <v>5</v>
      </c>
      <c r="D108" s="149">
        <v>5932</v>
      </c>
      <c r="E108" s="149">
        <v>5938</v>
      </c>
      <c r="F108" s="149">
        <v>6523</v>
      </c>
    </row>
    <row r="109" spans="1:7" ht="26.4" x14ac:dyDescent="0.25">
      <c r="A109" s="22" t="s">
        <v>320</v>
      </c>
      <c r="B109" s="32" t="s">
        <v>5</v>
      </c>
      <c r="C109" s="32" t="s">
        <v>5</v>
      </c>
      <c r="D109" s="149">
        <v>10233</v>
      </c>
      <c r="E109" s="149">
        <v>8929</v>
      </c>
      <c r="F109" s="149">
        <v>10487</v>
      </c>
      <c r="G109" s="12"/>
    </row>
    <row r="111" spans="1:7" x14ac:dyDescent="0.25">
      <c r="A111" s="557" t="s">
        <v>851</v>
      </c>
      <c r="B111" s="557"/>
      <c r="C111" s="557"/>
      <c r="D111" s="557"/>
      <c r="E111" s="99"/>
      <c r="F111" s="99"/>
    </row>
    <row r="112" spans="1:7" x14ac:dyDescent="0.25">
      <c r="A112" s="54"/>
      <c r="B112" s="53">
        <v>2020</v>
      </c>
      <c r="C112" s="15">
        <v>2021</v>
      </c>
      <c r="D112" s="52">
        <v>2022</v>
      </c>
      <c r="E112" s="52">
        <v>2023</v>
      </c>
      <c r="F112" s="246">
        <v>2024</v>
      </c>
    </row>
    <row r="113" spans="1:25" ht="66" x14ac:dyDescent="0.25">
      <c r="A113" s="288" t="s">
        <v>989</v>
      </c>
      <c r="B113" s="33" t="s">
        <v>5</v>
      </c>
      <c r="C113" s="353" t="s">
        <v>5</v>
      </c>
      <c r="D113" s="33">
        <v>1.6</v>
      </c>
      <c r="E113" s="33">
        <v>1.8</v>
      </c>
      <c r="F113" s="33">
        <v>1.7</v>
      </c>
      <c r="G113" s="160"/>
    </row>
    <row r="114" spans="1:25" x14ac:dyDescent="0.25">
      <c r="A114" s="154"/>
      <c r="B114" s="12"/>
      <c r="C114" s="12"/>
      <c r="D114" s="12"/>
      <c r="E114" s="12"/>
      <c r="F114" s="12"/>
      <c r="G114" s="12"/>
    </row>
    <row r="115" spans="1:25" x14ac:dyDescent="0.25">
      <c r="A115" s="557" t="s">
        <v>852</v>
      </c>
      <c r="B115" s="557"/>
      <c r="C115" s="557"/>
      <c r="D115" s="557"/>
      <c r="E115" s="99"/>
      <c r="F115" s="99"/>
    </row>
    <row r="116" spans="1:25" x14ac:dyDescent="0.25">
      <c r="A116" s="54"/>
      <c r="B116" s="53">
        <v>2020</v>
      </c>
      <c r="C116" s="15">
        <v>2021</v>
      </c>
      <c r="D116" s="52">
        <v>2022</v>
      </c>
      <c r="E116" s="52">
        <v>2023</v>
      </c>
      <c r="F116" s="52">
        <v>2024</v>
      </c>
    </row>
    <row r="117" spans="1:25" ht="52.8" x14ac:dyDescent="0.25">
      <c r="A117" s="289" t="s">
        <v>853</v>
      </c>
      <c r="B117" s="33" t="s">
        <v>5</v>
      </c>
      <c r="C117" s="33">
        <v>100</v>
      </c>
      <c r="D117" s="19">
        <v>100</v>
      </c>
      <c r="E117" s="19">
        <v>100</v>
      </c>
      <c r="F117" s="19">
        <v>100</v>
      </c>
    </row>
    <row r="118" spans="1:25" x14ac:dyDescent="0.25">
      <c r="A118" s="162"/>
      <c r="B118" s="161"/>
      <c r="C118" s="161"/>
      <c r="D118" s="161"/>
      <c r="E118" s="41"/>
      <c r="F118" s="41"/>
    </row>
    <row r="119" spans="1:25" x14ac:dyDescent="0.25">
      <c r="A119" s="154"/>
      <c r="B119" s="12"/>
      <c r="C119" s="12"/>
      <c r="D119" s="12"/>
      <c r="E119" s="12"/>
      <c r="F119" s="12"/>
      <c r="G119" s="12"/>
    </row>
    <row r="120" spans="1:25" x14ac:dyDescent="0.25">
      <c r="A120" s="557" t="s">
        <v>854</v>
      </c>
      <c r="B120" s="557"/>
      <c r="C120" s="557"/>
      <c r="D120" s="557"/>
      <c r="E120" s="99"/>
      <c r="F120" s="99"/>
    </row>
    <row r="121" spans="1:25" s="112" customFormat="1" ht="25.95" customHeight="1" x14ac:dyDescent="0.3">
      <c r="A121" s="54"/>
      <c r="B121" s="53">
        <v>2020</v>
      </c>
      <c r="C121" s="15">
        <v>2021</v>
      </c>
      <c r="D121" s="52">
        <v>2022</v>
      </c>
      <c r="E121" s="52">
        <v>2023</v>
      </c>
      <c r="F121" s="52">
        <v>2024</v>
      </c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</row>
    <row r="122" spans="1:25" s="112" customFormat="1" ht="25.95" customHeight="1" x14ac:dyDescent="0.3">
      <c r="A122" s="146" t="s">
        <v>1463</v>
      </c>
      <c r="B122" s="149">
        <v>0</v>
      </c>
      <c r="C122" s="149">
        <v>0</v>
      </c>
      <c r="D122" s="149">
        <v>0</v>
      </c>
      <c r="E122" s="149">
        <v>0</v>
      </c>
      <c r="F122" s="149">
        <v>0</v>
      </c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</row>
    <row r="123" spans="1:25" s="112" customFormat="1" ht="50.25" customHeight="1" x14ac:dyDescent="0.3">
      <c r="A123" s="146" t="s">
        <v>855</v>
      </c>
      <c r="B123" s="147">
        <v>0</v>
      </c>
      <c r="C123" s="148">
        <v>0.06</v>
      </c>
      <c r="D123" s="148">
        <v>0.03</v>
      </c>
      <c r="E123" s="148">
        <v>0.02</v>
      </c>
      <c r="F123" s="148">
        <v>0.05</v>
      </c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</row>
    <row r="124" spans="1:25" s="112" customFormat="1" ht="52.8" x14ac:dyDescent="0.3">
      <c r="A124" s="146" t="s">
        <v>856</v>
      </c>
      <c r="B124" s="147">
        <v>0</v>
      </c>
      <c r="C124" s="150">
        <v>2</v>
      </c>
      <c r="D124" s="149">
        <v>2</v>
      </c>
      <c r="E124" s="149">
        <v>1</v>
      </c>
      <c r="F124" s="149">
        <v>2</v>
      </c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</row>
    <row r="125" spans="1:25" s="112" customFormat="1" ht="13.8" x14ac:dyDescent="0.3">
      <c r="A125" s="154"/>
      <c r="B125" s="12"/>
      <c r="C125" s="12"/>
      <c r="D125" s="12"/>
      <c r="E125" s="12"/>
      <c r="F125" s="12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</row>
    <row r="126" spans="1:25" s="112" customFormat="1" ht="13.8" x14ac:dyDescent="0.25">
      <c r="A126" s="71"/>
      <c r="B126" s="71"/>
      <c r="C126" s="70"/>
      <c r="D126" s="70"/>
      <c r="E126" s="70"/>
      <c r="F126" s="70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</row>
    <row r="127" spans="1:25" s="112" customFormat="1" ht="13.8" x14ac:dyDescent="0.3">
      <c r="A127" s="558" t="s">
        <v>309</v>
      </c>
      <c r="B127" s="558"/>
      <c r="C127" s="558"/>
      <c r="D127" s="558"/>
      <c r="E127" s="558"/>
      <c r="F127" s="558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</row>
    <row r="128" spans="1:25" s="112" customFormat="1" ht="13.8" x14ac:dyDescent="0.3">
      <c r="A128" s="130"/>
      <c r="B128" s="129">
        <v>2020</v>
      </c>
      <c r="C128" s="145">
        <v>2021</v>
      </c>
      <c r="D128" s="145">
        <v>2022</v>
      </c>
      <c r="E128" s="145">
        <v>2023</v>
      </c>
      <c r="F128" s="145">
        <v>2024</v>
      </c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</row>
    <row r="129" spans="1:26" s="112" customFormat="1" ht="39.6" x14ac:dyDescent="0.3">
      <c r="A129" s="432" t="s">
        <v>308</v>
      </c>
      <c r="B129" s="151" t="s">
        <v>5</v>
      </c>
      <c r="C129" s="147" t="s">
        <v>5</v>
      </c>
      <c r="D129" s="147">
        <v>14990</v>
      </c>
      <c r="E129" s="147">
        <v>33065</v>
      </c>
      <c r="F129" s="147">
        <v>32883</v>
      </c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</row>
    <row r="130" spans="1:26" x14ac:dyDescent="0.25">
      <c r="A130" s="432" t="s">
        <v>307</v>
      </c>
      <c r="B130" s="433" t="s">
        <v>5</v>
      </c>
      <c r="C130" s="434">
        <v>28273</v>
      </c>
      <c r="D130" s="115">
        <v>46394</v>
      </c>
      <c r="E130" s="115">
        <v>130194</v>
      </c>
      <c r="F130" s="434">
        <v>158926</v>
      </c>
    </row>
    <row r="131" spans="1:26" ht="26.4" x14ac:dyDescent="0.25">
      <c r="A131" s="435" t="s">
        <v>306</v>
      </c>
      <c r="B131" s="433" t="s">
        <v>5</v>
      </c>
      <c r="C131" s="434" t="s">
        <v>5</v>
      </c>
      <c r="D131" s="115">
        <v>35054</v>
      </c>
      <c r="E131" s="115">
        <v>60058</v>
      </c>
      <c r="F131" s="115">
        <v>110708</v>
      </c>
    </row>
    <row r="132" spans="1:26" ht="26.4" x14ac:dyDescent="0.25">
      <c r="A132" s="435" t="s">
        <v>305</v>
      </c>
      <c r="B132" s="433" t="s">
        <v>5</v>
      </c>
      <c r="C132" s="434" t="s">
        <v>5</v>
      </c>
      <c r="D132" s="115">
        <v>10780</v>
      </c>
      <c r="E132" s="115">
        <v>42024</v>
      </c>
      <c r="F132" s="115">
        <v>19171</v>
      </c>
    </row>
    <row r="133" spans="1:26" ht="39.6" x14ac:dyDescent="0.25">
      <c r="A133" s="435" t="s">
        <v>304</v>
      </c>
      <c r="B133" s="433" t="s">
        <v>5</v>
      </c>
      <c r="C133" s="434" t="s">
        <v>5</v>
      </c>
      <c r="D133" s="115">
        <v>560</v>
      </c>
      <c r="E133" s="115">
        <v>28112</v>
      </c>
      <c r="F133" s="115">
        <v>29047</v>
      </c>
    </row>
    <row r="134" spans="1:26" ht="52.8" x14ac:dyDescent="0.25">
      <c r="A134" s="435" t="s">
        <v>1528</v>
      </c>
      <c r="B134" s="151" t="s">
        <v>5</v>
      </c>
      <c r="C134" s="147">
        <v>2062</v>
      </c>
      <c r="D134" s="147">
        <v>2070</v>
      </c>
      <c r="E134" s="147">
        <v>1682</v>
      </c>
      <c r="F134" s="149">
        <v>1821</v>
      </c>
    </row>
    <row r="135" spans="1:26" ht="39.6" x14ac:dyDescent="0.25">
      <c r="A135" s="435" t="s">
        <v>303</v>
      </c>
      <c r="B135" s="151" t="s">
        <v>5</v>
      </c>
      <c r="C135" s="147">
        <v>49</v>
      </c>
      <c r="D135" s="147">
        <v>38</v>
      </c>
      <c r="E135" s="147">
        <v>34</v>
      </c>
      <c r="F135" s="149">
        <v>42</v>
      </c>
    </row>
    <row r="137" spans="1:26" ht="26.25" customHeight="1" x14ac:dyDescent="0.25">
      <c r="A137" s="534" t="s">
        <v>1474</v>
      </c>
      <c r="B137" s="534"/>
      <c r="C137" s="534"/>
      <c r="D137" s="534"/>
      <c r="E137" s="534"/>
      <c r="F137" s="534"/>
    </row>
  </sheetData>
  <mergeCells count="20">
    <mergeCell ref="H43:K44"/>
    <mergeCell ref="A90:D90"/>
    <mergeCell ref="A47:D47"/>
    <mergeCell ref="A71:D71"/>
    <mergeCell ref="A75:D75"/>
    <mergeCell ref="A50:F50"/>
    <mergeCell ref="A2:F6"/>
    <mergeCell ref="A8:F8"/>
    <mergeCell ref="A137:F137"/>
    <mergeCell ref="G46:G48"/>
    <mergeCell ref="A40:D40"/>
    <mergeCell ref="A127:F127"/>
    <mergeCell ref="A10:D10"/>
    <mergeCell ref="A17:D17"/>
    <mergeCell ref="A30:D30"/>
    <mergeCell ref="A111:D111"/>
    <mergeCell ref="A115:D115"/>
    <mergeCell ref="A120:D120"/>
    <mergeCell ref="A105:F105"/>
    <mergeCell ref="A23:F23"/>
  </mergeCells>
  <pageMargins left="0.7" right="0.7" top="0.75" bottom="0.75" header="0.3" footer="0.3"/>
  <pageSetup paperSize="9" orientation="portrait" r:id="rId1"/>
  <ignoredErrors>
    <ignoredError sqref="F12:F14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showGridLines="0" zoomScale="90" zoomScaleNormal="90" workbookViewId="0">
      <selection activeCell="A20" sqref="A20"/>
    </sheetView>
  </sheetViews>
  <sheetFormatPr defaultColWidth="8.6640625" defaultRowHeight="14.4" x14ac:dyDescent="0.3"/>
  <cols>
    <col min="1" max="1" width="34.33203125" style="61" customWidth="1"/>
    <col min="2" max="6" width="16.6640625" style="61" customWidth="1"/>
    <col min="7" max="9" width="8.6640625" style="61"/>
    <col min="13" max="13" width="72" customWidth="1"/>
  </cols>
  <sheetData>
    <row r="2" spans="1:9" x14ac:dyDescent="0.3">
      <c r="A2" s="533" t="s">
        <v>62</v>
      </c>
      <c r="B2" s="533"/>
      <c r="C2" s="533"/>
      <c r="D2" s="533"/>
      <c r="E2" s="533"/>
      <c r="F2" s="533"/>
    </row>
    <row r="3" spans="1:9" x14ac:dyDescent="0.3">
      <c r="A3" s="533"/>
      <c r="B3" s="533"/>
      <c r="C3" s="533"/>
      <c r="D3" s="533"/>
      <c r="E3" s="533"/>
      <c r="F3" s="533"/>
    </row>
    <row r="4" spans="1:9" x14ac:dyDescent="0.3">
      <c r="A4" s="533"/>
      <c r="B4" s="533"/>
      <c r="C4" s="533"/>
      <c r="D4" s="533"/>
      <c r="E4" s="533"/>
      <c r="F4" s="533"/>
    </row>
    <row r="5" spans="1:9" x14ac:dyDescent="0.3">
      <c r="A5" s="533"/>
      <c r="B5" s="533"/>
      <c r="C5" s="533"/>
      <c r="D5" s="533"/>
      <c r="E5" s="533"/>
      <c r="F5" s="533"/>
    </row>
    <row r="6" spans="1:9" x14ac:dyDescent="0.3">
      <c r="A6" s="533"/>
      <c r="B6" s="533"/>
      <c r="C6" s="533"/>
      <c r="D6" s="533"/>
      <c r="E6" s="533"/>
      <c r="F6" s="533"/>
    </row>
    <row r="7" spans="1:9" x14ac:dyDescent="0.3">
      <c r="A7" s="49"/>
      <c r="B7" s="49"/>
      <c r="C7" s="49"/>
      <c r="D7" s="49"/>
      <c r="E7" s="49"/>
      <c r="F7" s="49"/>
    </row>
    <row r="8" spans="1:9" x14ac:dyDescent="0.3">
      <c r="A8" s="219" t="s">
        <v>74</v>
      </c>
      <c r="B8" s="70"/>
      <c r="C8" s="70"/>
      <c r="D8" s="70"/>
      <c r="E8" s="70"/>
      <c r="F8" s="70"/>
      <c r="G8" s="70"/>
      <c r="H8" s="70"/>
      <c r="I8" s="70"/>
    </row>
    <row r="9" spans="1:9" x14ac:dyDescent="0.3">
      <c r="A9" s="70"/>
      <c r="B9" s="70"/>
      <c r="C9" s="70"/>
      <c r="D9" s="70"/>
      <c r="E9" s="70"/>
      <c r="F9" s="70"/>
      <c r="G9" s="70"/>
      <c r="H9" s="70"/>
      <c r="I9" s="70"/>
    </row>
    <row r="10" spans="1:9" x14ac:dyDescent="0.3">
      <c r="A10" s="561" t="s">
        <v>783</v>
      </c>
      <c r="B10" s="561"/>
      <c r="C10" s="561"/>
      <c r="D10" s="561"/>
      <c r="E10" s="561"/>
      <c r="F10" s="561"/>
      <c r="G10" s="70"/>
      <c r="H10" s="70"/>
      <c r="I10"/>
    </row>
    <row r="11" spans="1:9" x14ac:dyDescent="0.3">
      <c r="A11" s="22"/>
      <c r="B11" s="14">
        <v>2020</v>
      </c>
      <c r="C11" s="15">
        <v>2021</v>
      </c>
      <c r="D11" s="15">
        <v>2022</v>
      </c>
      <c r="E11" s="15">
        <v>2023</v>
      </c>
      <c r="F11" s="15">
        <v>2024</v>
      </c>
      <c r="G11" s="70"/>
      <c r="H11" s="70"/>
      <c r="I11"/>
    </row>
    <row r="12" spans="1:9" ht="39.6" x14ac:dyDescent="0.3">
      <c r="A12" s="97" t="s">
        <v>1499</v>
      </c>
      <c r="B12" s="218">
        <v>447</v>
      </c>
      <c r="C12" s="218">
        <v>524</v>
      </c>
      <c r="D12" s="218">
        <f>SUM(D13:D16)</f>
        <v>520.5</v>
      </c>
      <c r="E12" s="217">
        <v>622.5</v>
      </c>
      <c r="F12" s="217">
        <v>701</v>
      </c>
      <c r="G12" s="70"/>
      <c r="H12" s="70"/>
      <c r="I12"/>
    </row>
    <row r="13" spans="1:9" ht="24" customHeight="1" x14ac:dyDescent="0.3">
      <c r="A13" s="44" t="s">
        <v>782</v>
      </c>
      <c r="B13" s="218">
        <v>278.89999999999998</v>
      </c>
      <c r="C13" s="218">
        <v>333.3</v>
      </c>
      <c r="D13" s="218">
        <v>318.2</v>
      </c>
      <c r="E13" s="218">
        <v>360</v>
      </c>
      <c r="F13" s="436">
        <v>450.5</v>
      </c>
      <c r="G13" s="70"/>
      <c r="H13" s="70"/>
      <c r="I13"/>
    </row>
    <row r="14" spans="1:9" x14ac:dyDescent="0.3">
      <c r="A14" s="44" t="s">
        <v>781</v>
      </c>
      <c r="B14" s="218">
        <v>81.408000000000001</v>
      </c>
      <c r="C14" s="218">
        <v>74.7</v>
      </c>
      <c r="D14" s="218">
        <v>85.8</v>
      </c>
      <c r="E14" s="218">
        <v>97.1</v>
      </c>
      <c r="F14" s="436">
        <v>97.5</v>
      </c>
      <c r="G14" s="70"/>
      <c r="H14" s="70"/>
      <c r="I14"/>
    </row>
    <row r="15" spans="1:9" x14ac:dyDescent="0.3">
      <c r="A15" s="44" t="s">
        <v>780</v>
      </c>
      <c r="B15" s="218">
        <v>1.341</v>
      </c>
      <c r="C15" s="218">
        <v>2.8</v>
      </c>
      <c r="D15" s="218">
        <v>2.7</v>
      </c>
      <c r="E15" s="218">
        <v>3</v>
      </c>
      <c r="F15" s="436">
        <v>3.5</v>
      </c>
      <c r="G15" s="70"/>
      <c r="H15" s="70"/>
      <c r="I15"/>
    </row>
    <row r="16" spans="1:9" x14ac:dyDescent="0.3">
      <c r="A16" s="44" t="s">
        <v>779</v>
      </c>
      <c r="B16" s="218">
        <v>85.433999999999997</v>
      </c>
      <c r="C16" s="218">
        <v>113.2</v>
      </c>
      <c r="D16" s="218">
        <v>113.8</v>
      </c>
      <c r="E16" s="217">
        <v>162.5</v>
      </c>
      <c r="F16" s="436">
        <v>149.5</v>
      </c>
      <c r="G16" s="70"/>
      <c r="H16" s="70"/>
      <c r="I16"/>
    </row>
    <row r="17" spans="1:9" x14ac:dyDescent="0.3">
      <c r="A17" s="485" t="s">
        <v>1500</v>
      </c>
      <c r="B17" s="482"/>
      <c r="C17" s="482"/>
      <c r="D17" s="482"/>
      <c r="E17" s="483"/>
      <c r="F17" s="484"/>
      <c r="G17" s="70"/>
      <c r="H17" s="70"/>
      <c r="I17"/>
    </row>
    <row r="18" spans="1:9" x14ac:dyDescent="0.3">
      <c r="A18" s="70"/>
      <c r="B18" s="70"/>
      <c r="C18" s="70"/>
      <c r="D18" s="70"/>
      <c r="E18" s="70"/>
      <c r="F18" s="70"/>
      <c r="G18" s="70"/>
      <c r="H18" s="70"/>
      <c r="I18" s="70"/>
    </row>
    <row r="19" spans="1:9" s="12" customFormat="1" ht="26.25" customHeight="1" x14ac:dyDescent="0.3">
      <c r="A19" s="534" t="s">
        <v>990</v>
      </c>
      <c r="B19" s="534"/>
      <c r="C19" s="534"/>
      <c r="D19" s="534"/>
      <c r="E19" s="534"/>
      <c r="F19" s="534"/>
    </row>
    <row r="20" spans="1:9" x14ac:dyDescent="0.3">
      <c r="A20" s="70"/>
      <c r="B20" s="70"/>
      <c r="C20" s="70"/>
      <c r="D20" s="70"/>
      <c r="E20" s="70"/>
      <c r="F20" s="70"/>
      <c r="G20" s="70"/>
      <c r="H20" s="70"/>
      <c r="I20" s="70"/>
    </row>
  </sheetData>
  <mergeCells count="3">
    <mergeCell ref="A10:F10"/>
    <mergeCell ref="A2:F6"/>
    <mergeCell ref="A19:F19"/>
  </mergeCells>
  <pageMargins left="0.7" right="0.7" top="0.75" bottom="0.75" header="0.3" footer="0.3"/>
  <pageSetup orientation="portrait" horizontalDpi="1200" verticalDpi="1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AC2C1"/>
  </sheetPr>
  <dimension ref="A1:B22"/>
  <sheetViews>
    <sheetView showGridLines="0" zoomScale="80" zoomScaleNormal="80" workbookViewId="0">
      <selection activeCell="B15" sqref="B15"/>
    </sheetView>
  </sheetViews>
  <sheetFormatPr defaultColWidth="8.6640625" defaultRowHeight="14.4" x14ac:dyDescent="0.3"/>
  <cols>
    <col min="1" max="1" width="64.109375" customWidth="1"/>
    <col min="2" max="2" width="43.109375" customWidth="1"/>
  </cols>
  <sheetData>
    <row r="1" spans="1:2" x14ac:dyDescent="0.3">
      <c r="A1" s="73"/>
    </row>
    <row r="2" spans="1:2" x14ac:dyDescent="0.3">
      <c r="A2" s="531" t="s">
        <v>120</v>
      </c>
      <c r="B2" s="531"/>
    </row>
    <row r="3" spans="1:2" x14ac:dyDescent="0.3">
      <c r="A3" s="531"/>
      <c r="B3" s="531"/>
    </row>
    <row r="4" spans="1:2" x14ac:dyDescent="0.3">
      <c r="A4" s="531"/>
      <c r="B4" s="531"/>
    </row>
    <row r="5" spans="1:2" x14ac:dyDescent="0.3">
      <c r="A5" s="531"/>
      <c r="B5" s="531"/>
    </row>
    <row r="7" spans="1:2" x14ac:dyDescent="0.3">
      <c r="A7" s="76" t="s">
        <v>1019</v>
      </c>
      <c r="B7" s="77"/>
    </row>
    <row r="8" spans="1:2" x14ac:dyDescent="0.3">
      <c r="A8" s="75" t="s">
        <v>35</v>
      </c>
      <c r="B8" s="466" t="s">
        <v>1483</v>
      </c>
    </row>
    <row r="9" spans="1:2" x14ac:dyDescent="0.3">
      <c r="A9" s="72" t="s">
        <v>71</v>
      </c>
      <c r="B9" s="77" t="s">
        <v>1490</v>
      </c>
    </row>
    <row r="10" spans="1:2" x14ac:dyDescent="0.3">
      <c r="A10" s="72" t="s">
        <v>839</v>
      </c>
      <c r="B10" s="77" t="s">
        <v>1490</v>
      </c>
    </row>
    <row r="11" spans="1:2" x14ac:dyDescent="0.3">
      <c r="A11" s="72" t="s">
        <v>70</v>
      </c>
      <c r="B11" s="77" t="s">
        <v>1490</v>
      </c>
    </row>
    <row r="12" spans="1:2" x14ac:dyDescent="0.3">
      <c r="A12" s="72" t="s">
        <v>1461</v>
      </c>
      <c r="B12" s="77" t="s">
        <v>1490</v>
      </c>
    </row>
    <row r="13" spans="1:2" x14ac:dyDescent="0.3">
      <c r="A13" s="72" t="s">
        <v>1462</v>
      </c>
      <c r="B13" s="77" t="s">
        <v>1490</v>
      </c>
    </row>
    <row r="14" spans="1:2" ht="26.4" x14ac:dyDescent="0.3">
      <c r="A14" s="72" t="s">
        <v>384</v>
      </c>
      <c r="B14" s="77" t="s">
        <v>1490</v>
      </c>
    </row>
    <row r="15" spans="1:2" x14ac:dyDescent="0.3">
      <c r="A15" s="72"/>
      <c r="B15" s="77"/>
    </row>
    <row r="16" spans="1:2" x14ac:dyDescent="0.3">
      <c r="A16" s="76" t="s">
        <v>1488</v>
      </c>
      <c r="B16" s="77"/>
    </row>
    <row r="17" spans="1:2" x14ac:dyDescent="0.3">
      <c r="A17" s="75" t="s">
        <v>35</v>
      </c>
      <c r="B17" s="466" t="s">
        <v>1483</v>
      </c>
    </row>
    <row r="18" spans="1:2" x14ac:dyDescent="0.3">
      <c r="A18" s="72" t="s">
        <v>0</v>
      </c>
      <c r="B18" s="77" t="s">
        <v>1487</v>
      </c>
    </row>
    <row r="19" spans="1:2" x14ac:dyDescent="0.3">
      <c r="A19" s="72" t="s">
        <v>2</v>
      </c>
      <c r="B19" s="77" t="s">
        <v>1487</v>
      </c>
    </row>
    <row r="20" spans="1:2" x14ac:dyDescent="0.3">
      <c r="A20" s="72" t="s">
        <v>7</v>
      </c>
      <c r="B20" s="77" t="s">
        <v>1487</v>
      </c>
    </row>
    <row r="21" spans="1:2" x14ac:dyDescent="0.3">
      <c r="A21" s="72" t="s">
        <v>12</v>
      </c>
      <c r="B21" s="77" t="s">
        <v>1487</v>
      </c>
    </row>
    <row r="22" spans="1:2" x14ac:dyDescent="0.3">
      <c r="A22" s="72" t="s">
        <v>15</v>
      </c>
      <c r="B22" s="77" t="s">
        <v>1487</v>
      </c>
    </row>
  </sheetData>
  <mergeCells count="1">
    <mergeCell ref="A2:B5"/>
  </mergeCells>
  <hyperlinks>
    <hyperlink ref="B9" location="'Структура корп. управления'!A10" display="Структура корп. управления"/>
    <hyperlink ref="B18" location="'Бизнес-этика и комплаенс'!A10" display="Бизнес-этика и комплаенс"/>
    <hyperlink ref="B10:B14" location="'Структура корп. управления'!A1" display="Структура корп. управления"/>
    <hyperlink ref="B10" location="'Структура корп. управления'!A27" display="Структура корп. управления"/>
    <hyperlink ref="B11" location="'Структура корп. управления'!A35" display="Структура корп. управления"/>
    <hyperlink ref="B12" location="'Структура корп. управления'!A64" display="Структура корп. управления"/>
    <hyperlink ref="B13" location="'Структура корп. управления'!A70" display="Структура корп. управления"/>
    <hyperlink ref="B14" location="'Структура корп. управления'!A76" display="Структура корп. управления"/>
    <hyperlink ref="B19:B22" location="'Бизнес-этика и комплаенс'!A1" display="Бизнес-этика и комплаенс"/>
    <hyperlink ref="B19" location="'Бизнес-этика и комплаенс'!A14" display="Бизнес-этика и комплаенс"/>
    <hyperlink ref="B20" location="'Бизнес-этика и комплаенс'!A22" display="Бизнес-этика и комплаенс"/>
    <hyperlink ref="B21" location="'Бизнес-этика и комплаенс'!A31" display="Бизнес-этика и комплаенс"/>
    <hyperlink ref="B22" location="'Бизнес-этика и комплаенс'!A36" display="Бизнес-этика и комплаенс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2"/>
  <sheetViews>
    <sheetView showGridLines="0" zoomScale="91" zoomScaleNormal="91" workbookViewId="0">
      <selection activeCell="A25" sqref="A25:F25"/>
    </sheetView>
  </sheetViews>
  <sheetFormatPr defaultColWidth="8.6640625" defaultRowHeight="13.2" x14ac:dyDescent="0.3"/>
  <cols>
    <col min="1" max="1" width="32" style="12" customWidth="1"/>
    <col min="2" max="9" width="21.6640625" style="12" customWidth="1"/>
    <col min="10" max="11" width="13.5546875" style="12" customWidth="1"/>
    <col min="12" max="16384" width="8.6640625" style="12"/>
  </cols>
  <sheetData>
    <row r="2" spans="1:6" s="173" customFormat="1" x14ac:dyDescent="0.3">
      <c r="A2" s="533" t="s">
        <v>62</v>
      </c>
      <c r="B2" s="533"/>
      <c r="C2" s="533"/>
      <c r="D2" s="533"/>
      <c r="E2" s="533"/>
      <c r="F2" s="533"/>
    </row>
    <row r="3" spans="1:6" s="173" customFormat="1" x14ac:dyDescent="0.3">
      <c r="A3" s="533"/>
      <c r="B3" s="533"/>
      <c r="C3" s="533"/>
      <c r="D3" s="533"/>
      <c r="E3" s="533"/>
      <c r="F3" s="533"/>
    </row>
    <row r="4" spans="1:6" s="173" customFormat="1" x14ac:dyDescent="0.3">
      <c r="A4" s="533"/>
      <c r="B4" s="533"/>
      <c r="C4" s="533"/>
      <c r="D4" s="533"/>
      <c r="E4" s="533"/>
      <c r="F4" s="533"/>
    </row>
    <row r="5" spans="1:6" s="173" customFormat="1" x14ac:dyDescent="0.3">
      <c r="A5" s="533"/>
      <c r="B5" s="533"/>
      <c r="C5" s="533"/>
      <c r="D5" s="533"/>
      <c r="E5" s="533"/>
      <c r="F5" s="533"/>
    </row>
    <row r="6" spans="1:6" s="173" customFormat="1" x14ac:dyDescent="0.3">
      <c r="A6" s="533"/>
      <c r="B6" s="533"/>
      <c r="C6" s="533"/>
      <c r="D6" s="533"/>
      <c r="E6" s="533"/>
      <c r="F6" s="533"/>
    </row>
    <row r="7" spans="1:6" s="173" customFormat="1" ht="13.8" x14ac:dyDescent="0.3">
      <c r="B7" s="174"/>
    </row>
    <row r="8" spans="1:6" s="173" customFormat="1" ht="13.8" x14ac:dyDescent="0.3">
      <c r="A8" s="468" t="s">
        <v>72</v>
      </c>
      <c r="B8" s="174"/>
    </row>
    <row r="9" spans="1:6" s="173" customFormat="1" ht="13.8" x14ac:dyDescent="0.3">
      <c r="A9" s="174"/>
      <c r="B9" s="174"/>
    </row>
    <row r="10" spans="1:6" x14ac:dyDescent="0.3">
      <c r="A10" s="4" t="s">
        <v>406</v>
      </c>
      <c r="B10" s="4"/>
      <c r="C10" s="4"/>
      <c r="D10" s="4"/>
      <c r="E10" s="4"/>
      <c r="F10" s="4"/>
    </row>
    <row r="11" spans="1:6" x14ac:dyDescent="0.3">
      <c r="A11" s="22"/>
      <c r="B11" s="14">
        <v>2020</v>
      </c>
      <c r="C11" s="15">
        <v>2021</v>
      </c>
      <c r="D11" s="7">
        <v>2022</v>
      </c>
      <c r="E11" s="172">
        <v>2023</v>
      </c>
      <c r="F11" s="7">
        <v>2024</v>
      </c>
    </row>
    <row r="12" spans="1:6" ht="14.85" customHeight="1" x14ac:dyDescent="0.3">
      <c r="A12" s="168" t="s">
        <v>405</v>
      </c>
      <c r="B12" s="109">
        <v>12</v>
      </c>
      <c r="C12" s="109">
        <v>12</v>
      </c>
      <c r="D12" s="109">
        <v>10</v>
      </c>
      <c r="E12" s="109">
        <v>12</v>
      </c>
      <c r="F12" s="21">
        <v>12</v>
      </c>
    </row>
    <row r="13" spans="1:6" x14ac:dyDescent="0.3">
      <c r="A13" s="59" t="s">
        <v>392</v>
      </c>
      <c r="B13" s="109">
        <v>4</v>
      </c>
      <c r="C13" s="109">
        <v>4</v>
      </c>
      <c r="D13" s="109">
        <v>4</v>
      </c>
      <c r="E13" s="109">
        <v>5</v>
      </c>
      <c r="F13" s="21">
        <v>5</v>
      </c>
    </row>
    <row r="14" spans="1:6" x14ac:dyDescent="0.3">
      <c r="A14" s="39" t="s">
        <v>404</v>
      </c>
      <c r="B14" s="437">
        <v>0.33</v>
      </c>
      <c r="C14" s="437">
        <v>0.33</v>
      </c>
      <c r="D14" s="437">
        <v>0.4</v>
      </c>
      <c r="E14" s="437">
        <v>0.42</v>
      </c>
      <c r="F14" s="438">
        <v>0.42</v>
      </c>
    </row>
    <row r="15" spans="1:6" x14ac:dyDescent="0.3">
      <c r="A15" s="59" t="s">
        <v>403</v>
      </c>
      <c r="B15" s="109">
        <v>5</v>
      </c>
      <c r="C15" s="109" t="s">
        <v>5</v>
      </c>
      <c r="D15" s="109" t="s">
        <v>5</v>
      </c>
      <c r="E15" s="109">
        <v>6</v>
      </c>
      <c r="F15" s="21">
        <v>6</v>
      </c>
    </row>
    <row r="16" spans="1:6" x14ac:dyDescent="0.3">
      <c r="A16" s="59" t="s">
        <v>402</v>
      </c>
      <c r="B16" s="109">
        <v>3</v>
      </c>
      <c r="C16" s="109" t="s">
        <v>5</v>
      </c>
      <c r="D16" s="109" t="s">
        <v>5</v>
      </c>
      <c r="E16" s="109">
        <v>1</v>
      </c>
      <c r="F16" s="21">
        <v>1</v>
      </c>
    </row>
    <row r="17" spans="1:6" ht="14.85" customHeight="1" x14ac:dyDescent="0.3">
      <c r="A17" s="523" t="s">
        <v>401</v>
      </c>
      <c r="B17" s="523"/>
      <c r="C17" s="523"/>
      <c r="D17" s="523"/>
      <c r="E17" s="523"/>
      <c r="F17" s="523"/>
    </row>
    <row r="18" spans="1:6" x14ac:dyDescent="0.3">
      <c r="A18" s="59" t="s">
        <v>228</v>
      </c>
      <c r="B18" s="439">
        <v>1</v>
      </c>
      <c r="C18" s="109">
        <v>2</v>
      </c>
      <c r="D18" s="440">
        <v>1</v>
      </c>
      <c r="E18" s="440">
        <v>2</v>
      </c>
      <c r="F18" s="440">
        <v>2</v>
      </c>
    </row>
    <row r="19" spans="1:6" x14ac:dyDescent="0.3">
      <c r="A19" s="39" t="s">
        <v>400</v>
      </c>
      <c r="B19" s="437">
        <v>0.08</v>
      </c>
      <c r="C19" s="437">
        <v>0.17</v>
      </c>
      <c r="D19" s="437">
        <v>0.1</v>
      </c>
      <c r="E19" s="437">
        <v>0.17</v>
      </c>
      <c r="F19" s="437">
        <v>0.17</v>
      </c>
    </row>
    <row r="20" spans="1:6" x14ac:dyDescent="0.3">
      <c r="A20" s="59" t="s">
        <v>227</v>
      </c>
      <c r="B20" s="441">
        <v>11</v>
      </c>
      <c r="C20" s="109">
        <v>10</v>
      </c>
      <c r="D20" s="169">
        <v>9</v>
      </c>
      <c r="E20" s="169">
        <v>10</v>
      </c>
      <c r="F20" s="169">
        <v>10</v>
      </c>
    </row>
    <row r="21" spans="1:6" x14ac:dyDescent="0.3">
      <c r="A21" s="523" t="s">
        <v>399</v>
      </c>
      <c r="B21" s="523"/>
      <c r="C21" s="523"/>
      <c r="D21" s="523"/>
      <c r="E21" s="523"/>
      <c r="F21" s="523"/>
    </row>
    <row r="22" spans="1:6" x14ac:dyDescent="0.3">
      <c r="A22" s="59" t="s">
        <v>398</v>
      </c>
      <c r="B22" s="442">
        <v>0</v>
      </c>
      <c r="C22" s="37">
        <v>0</v>
      </c>
      <c r="D22" s="109">
        <v>0</v>
      </c>
      <c r="E22" s="109">
        <v>0</v>
      </c>
      <c r="F22" s="109">
        <v>0</v>
      </c>
    </row>
    <row r="23" spans="1:6" x14ac:dyDescent="0.3">
      <c r="A23" s="59" t="s">
        <v>1007</v>
      </c>
      <c r="B23" s="442">
        <v>2</v>
      </c>
      <c r="C23" s="37">
        <v>1</v>
      </c>
      <c r="D23" s="109" t="s">
        <v>397</v>
      </c>
      <c r="E23" s="109">
        <v>4</v>
      </c>
      <c r="F23" s="109">
        <v>3</v>
      </c>
    </row>
    <row r="24" spans="1:6" x14ac:dyDescent="0.3">
      <c r="A24" s="59" t="s">
        <v>396</v>
      </c>
      <c r="B24" s="442">
        <v>10</v>
      </c>
      <c r="C24" s="37">
        <v>11</v>
      </c>
      <c r="D24" s="109">
        <v>5</v>
      </c>
      <c r="E24" s="109">
        <v>8</v>
      </c>
      <c r="F24" s="109">
        <v>9</v>
      </c>
    </row>
    <row r="25" spans="1:6" ht="12.75" customHeight="1" x14ac:dyDescent="0.3">
      <c r="A25" s="562" t="s">
        <v>395</v>
      </c>
      <c r="B25" s="562"/>
      <c r="C25" s="562"/>
      <c r="D25" s="562"/>
      <c r="E25" s="562"/>
      <c r="F25" s="562"/>
    </row>
    <row r="26" spans="1:6" ht="12.75" customHeight="1" x14ac:dyDescent="0.3">
      <c r="A26" s="100"/>
      <c r="B26" s="100"/>
      <c r="C26" s="100"/>
      <c r="D26" s="100"/>
      <c r="E26" s="100"/>
      <c r="F26" s="100"/>
    </row>
    <row r="27" spans="1:6" ht="12.75" customHeight="1" x14ac:dyDescent="0.3">
      <c r="A27" s="567" t="s">
        <v>839</v>
      </c>
      <c r="B27" s="549"/>
      <c r="C27" s="549"/>
      <c r="D27" s="549"/>
      <c r="E27" s="549"/>
    </row>
    <row r="28" spans="1:6" x14ac:dyDescent="0.3">
      <c r="A28" s="22"/>
      <c r="B28" s="14">
        <v>2021</v>
      </c>
      <c r="C28" s="14">
        <v>2022</v>
      </c>
      <c r="D28" s="14">
        <v>2023</v>
      </c>
      <c r="E28" s="14">
        <v>2024</v>
      </c>
      <c r="F28" s="170"/>
    </row>
    <row r="29" spans="1:6" x14ac:dyDescent="0.3">
      <c r="A29" s="296" t="s">
        <v>840</v>
      </c>
      <c r="B29" s="354">
        <v>19</v>
      </c>
      <c r="C29" s="306">
        <v>20</v>
      </c>
      <c r="D29" s="306">
        <v>22</v>
      </c>
      <c r="E29" s="306">
        <v>16</v>
      </c>
    </row>
    <row r="30" spans="1:6" x14ac:dyDescent="0.3">
      <c r="A30" s="296" t="s">
        <v>841</v>
      </c>
      <c r="B30" s="354">
        <v>3</v>
      </c>
      <c r="C30" s="306">
        <v>5</v>
      </c>
      <c r="D30" s="306">
        <v>3</v>
      </c>
      <c r="E30" s="306">
        <v>3</v>
      </c>
    </row>
    <row r="31" spans="1:6" x14ac:dyDescent="0.3">
      <c r="A31" s="296" t="s">
        <v>842</v>
      </c>
      <c r="B31" s="354">
        <v>16</v>
      </c>
      <c r="C31" s="306">
        <v>15</v>
      </c>
      <c r="D31" s="306">
        <v>19</v>
      </c>
      <c r="E31" s="306">
        <v>13</v>
      </c>
    </row>
    <row r="32" spans="1:6" ht="39.6" x14ac:dyDescent="0.3">
      <c r="A32" s="22" t="s">
        <v>843</v>
      </c>
      <c r="B32" s="37">
        <v>6</v>
      </c>
      <c r="C32" s="19">
        <v>1</v>
      </c>
      <c r="D32" s="19">
        <v>4</v>
      </c>
      <c r="E32" s="19">
        <v>2</v>
      </c>
    </row>
    <row r="33" spans="1:6" ht="39.6" x14ac:dyDescent="0.3">
      <c r="A33" s="443" t="s">
        <v>1529</v>
      </c>
      <c r="B33" s="37" t="s">
        <v>5</v>
      </c>
      <c r="C33" s="19">
        <v>1</v>
      </c>
      <c r="D33" s="19">
        <v>4</v>
      </c>
      <c r="E33" s="19">
        <v>2</v>
      </c>
    </row>
    <row r="34" spans="1:6" x14ac:dyDescent="0.3">
      <c r="A34" s="72"/>
      <c r="B34" s="171"/>
      <c r="C34" s="171"/>
      <c r="D34" s="171"/>
      <c r="E34" s="171"/>
      <c r="F34" s="171"/>
    </row>
    <row r="35" spans="1:6" x14ac:dyDescent="0.3">
      <c r="A35" s="4" t="s">
        <v>394</v>
      </c>
      <c r="B35" s="4"/>
      <c r="C35" s="4"/>
      <c r="D35" s="4"/>
      <c r="E35" s="4"/>
      <c r="F35" s="4"/>
    </row>
    <row r="36" spans="1:6" x14ac:dyDescent="0.3">
      <c r="A36" s="22"/>
      <c r="B36" s="14">
        <v>2020</v>
      </c>
      <c r="C36" s="15">
        <v>2021</v>
      </c>
      <c r="D36" s="7">
        <v>2022</v>
      </c>
      <c r="E36" s="7">
        <v>2023</v>
      </c>
      <c r="F36" s="7">
        <v>2024</v>
      </c>
    </row>
    <row r="37" spans="1:6" ht="12" customHeight="1" x14ac:dyDescent="0.3">
      <c r="A37" s="168" t="s">
        <v>378</v>
      </c>
      <c r="B37" s="444"/>
      <c r="C37" s="444"/>
      <c r="D37" s="444"/>
      <c r="E37" s="444"/>
      <c r="F37" s="190"/>
    </row>
    <row r="38" spans="1:6" x14ac:dyDescent="0.3">
      <c r="A38" s="59" t="s">
        <v>393</v>
      </c>
      <c r="B38" s="442">
        <v>3</v>
      </c>
      <c r="C38" s="37">
        <v>4</v>
      </c>
      <c r="D38" s="109">
        <v>4</v>
      </c>
      <c r="E38" s="109">
        <v>5</v>
      </c>
      <c r="F38" s="21">
        <v>5</v>
      </c>
    </row>
    <row r="39" spans="1:6" x14ac:dyDescent="0.3">
      <c r="A39" s="445" t="s">
        <v>392</v>
      </c>
      <c r="B39" s="442">
        <v>3</v>
      </c>
      <c r="C39" s="37">
        <v>4</v>
      </c>
      <c r="D39" s="37">
        <v>4</v>
      </c>
      <c r="E39" s="37">
        <v>4</v>
      </c>
      <c r="F39" s="21">
        <v>4</v>
      </c>
    </row>
    <row r="40" spans="1:6" ht="26.4" x14ac:dyDescent="0.3">
      <c r="A40" s="39" t="s">
        <v>391</v>
      </c>
      <c r="B40" s="437">
        <v>1</v>
      </c>
      <c r="C40" s="437">
        <v>1</v>
      </c>
      <c r="D40" s="437">
        <v>1</v>
      </c>
      <c r="E40" s="437">
        <v>0.8</v>
      </c>
      <c r="F40" s="438">
        <v>0.8</v>
      </c>
    </row>
    <row r="41" spans="1:6" ht="26.4" x14ac:dyDescent="0.3">
      <c r="A41" s="59" t="s">
        <v>390</v>
      </c>
      <c r="B41" s="37" t="s">
        <v>388</v>
      </c>
      <c r="C41" s="37" t="s">
        <v>388</v>
      </c>
      <c r="D41" s="37" t="s">
        <v>388</v>
      </c>
      <c r="E41" s="37" t="s">
        <v>388</v>
      </c>
      <c r="F41" s="21" t="s">
        <v>388</v>
      </c>
    </row>
    <row r="42" spans="1:6" x14ac:dyDescent="0.3">
      <c r="A42" s="59" t="s">
        <v>387</v>
      </c>
      <c r="B42" s="109">
        <v>11</v>
      </c>
      <c r="C42" s="109">
        <v>11</v>
      </c>
      <c r="D42" s="109">
        <v>11</v>
      </c>
      <c r="E42" s="109">
        <v>11</v>
      </c>
      <c r="F42" s="21">
        <v>12</v>
      </c>
    </row>
    <row r="43" spans="1:6" ht="26.4" x14ac:dyDescent="0.3">
      <c r="A43" s="168" t="s">
        <v>377</v>
      </c>
      <c r="B43" s="444"/>
      <c r="C43" s="444"/>
      <c r="D43" s="444"/>
      <c r="E43" s="444"/>
      <c r="F43" s="190"/>
    </row>
    <row r="44" spans="1:6" x14ac:dyDescent="0.3">
      <c r="A44" s="59" t="s">
        <v>393</v>
      </c>
      <c r="B44" s="442">
        <v>7</v>
      </c>
      <c r="C44" s="37">
        <v>7</v>
      </c>
      <c r="D44" s="109">
        <v>7</v>
      </c>
      <c r="E44" s="109">
        <v>6</v>
      </c>
      <c r="F44" s="21">
        <v>6</v>
      </c>
    </row>
    <row r="45" spans="1:6" ht="12.45" customHeight="1" x14ac:dyDescent="0.3">
      <c r="A45" s="445" t="s">
        <v>392</v>
      </c>
      <c r="B45" s="442">
        <v>1</v>
      </c>
      <c r="C45" s="37">
        <v>1</v>
      </c>
      <c r="D45" s="109">
        <v>2</v>
      </c>
      <c r="E45" s="109">
        <v>1</v>
      </c>
      <c r="F45" s="37">
        <v>1</v>
      </c>
    </row>
    <row r="46" spans="1:6" ht="24.45" customHeight="1" x14ac:dyDescent="0.3">
      <c r="A46" s="39" t="s">
        <v>391</v>
      </c>
      <c r="B46" s="437">
        <v>0.14000000000000001</v>
      </c>
      <c r="C46" s="437">
        <v>0.14000000000000001</v>
      </c>
      <c r="D46" s="437">
        <v>0.28999999999999998</v>
      </c>
      <c r="E46" s="437">
        <v>0.17</v>
      </c>
      <c r="F46" s="446">
        <v>0.17</v>
      </c>
    </row>
    <row r="47" spans="1:6" ht="12.45" customHeight="1" x14ac:dyDescent="0.3">
      <c r="A47" s="59" t="s">
        <v>390</v>
      </c>
      <c r="B47" s="37" t="s">
        <v>389</v>
      </c>
      <c r="C47" s="37" t="s">
        <v>389</v>
      </c>
      <c r="D47" s="37" t="s">
        <v>389</v>
      </c>
      <c r="E47" s="37" t="s">
        <v>389</v>
      </c>
      <c r="F47" s="37" t="s">
        <v>389</v>
      </c>
    </row>
    <row r="48" spans="1:6" ht="12.45" customHeight="1" x14ac:dyDescent="0.3">
      <c r="A48" s="59" t="s">
        <v>387</v>
      </c>
      <c r="B48" s="442">
        <v>5</v>
      </c>
      <c r="C48" s="37">
        <v>6</v>
      </c>
      <c r="D48" s="109">
        <v>11</v>
      </c>
      <c r="E48" s="109">
        <v>11</v>
      </c>
      <c r="F48" s="37">
        <v>10</v>
      </c>
    </row>
    <row r="49" spans="1:7" ht="26.4" x14ac:dyDescent="0.3">
      <c r="A49" s="447" t="s">
        <v>376</v>
      </c>
      <c r="B49" s="444"/>
      <c r="C49" s="444"/>
      <c r="D49" s="444"/>
      <c r="E49" s="444"/>
      <c r="F49" s="190"/>
    </row>
    <row r="50" spans="1:7" x14ac:dyDescent="0.3">
      <c r="A50" s="59" t="s">
        <v>393</v>
      </c>
      <c r="B50" s="442">
        <v>3</v>
      </c>
      <c r="C50" s="37">
        <v>3</v>
      </c>
      <c r="D50" s="109">
        <v>4</v>
      </c>
      <c r="E50" s="448">
        <v>4</v>
      </c>
      <c r="F50" s="21">
        <v>4</v>
      </c>
    </row>
    <row r="51" spans="1:7" x14ac:dyDescent="0.3">
      <c r="A51" s="445" t="s">
        <v>392</v>
      </c>
      <c r="B51" s="37">
        <v>2</v>
      </c>
      <c r="C51" s="37">
        <v>3</v>
      </c>
      <c r="D51" s="109">
        <v>4</v>
      </c>
      <c r="E51" s="109">
        <v>3</v>
      </c>
      <c r="F51" s="21">
        <v>3</v>
      </c>
    </row>
    <row r="52" spans="1:7" ht="26.4" x14ac:dyDescent="0.3">
      <c r="A52" s="39" t="s">
        <v>391</v>
      </c>
      <c r="B52" s="437">
        <v>0.67</v>
      </c>
      <c r="C52" s="437">
        <v>1</v>
      </c>
      <c r="D52" s="437">
        <v>1</v>
      </c>
      <c r="E52" s="437">
        <v>0.75</v>
      </c>
      <c r="F52" s="438">
        <v>0.75</v>
      </c>
    </row>
    <row r="53" spans="1:7" ht="26.4" x14ac:dyDescent="0.3">
      <c r="A53" s="59" t="s">
        <v>390</v>
      </c>
      <c r="B53" s="37" t="s">
        <v>388</v>
      </c>
      <c r="C53" s="37" t="s">
        <v>388</v>
      </c>
      <c r="D53" s="37" t="s">
        <v>388</v>
      </c>
      <c r="E53" s="37" t="s">
        <v>388</v>
      </c>
      <c r="F53" s="21" t="s">
        <v>388</v>
      </c>
    </row>
    <row r="54" spans="1:7" x14ac:dyDescent="0.3">
      <c r="A54" s="59" t="s">
        <v>387</v>
      </c>
      <c r="B54" s="109">
        <v>4</v>
      </c>
      <c r="C54" s="109">
        <v>3</v>
      </c>
      <c r="D54" s="109">
        <v>2</v>
      </c>
      <c r="E54" s="109">
        <v>7</v>
      </c>
      <c r="F54" s="21">
        <v>8</v>
      </c>
    </row>
    <row r="55" spans="1:7" x14ac:dyDescent="0.3">
      <c r="A55" s="168" t="s">
        <v>375</v>
      </c>
      <c r="B55" s="444"/>
      <c r="C55" s="444"/>
      <c r="D55" s="444"/>
      <c r="E55" s="444"/>
      <c r="F55" s="190"/>
      <c r="G55" s="72"/>
    </row>
    <row r="56" spans="1:7" x14ac:dyDescent="0.3">
      <c r="A56" s="59" t="s">
        <v>393</v>
      </c>
      <c r="B56" s="442">
        <v>4</v>
      </c>
      <c r="C56" s="37">
        <v>4</v>
      </c>
      <c r="D56" s="109">
        <v>4</v>
      </c>
      <c r="E56" s="448">
        <v>5</v>
      </c>
      <c r="F56" s="21">
        <v>5</v>
      </c>
    </row>
    <row r="57" spans="1:7" ht="29.7" customHeight="1" x14ac:dyDescent="0.25">
      <c r="A57" s="39" t="s">
        <v>392</v>
      </c>
      <c r="B57" s="449">
        <v>2</v>
      </c>
      <c r="C57" s="37">
        <v>3</v>
      </c>
      <c r="D57" s="109">
        <v>3</v>
      </c>
      <c r="E57" s="109">
        <v>4</v>
      </c>
      <c r="F57" s="37">
        <v>4</v>
      </c>
    </row>
    <row r="58" spans="1:7" ht="26.4" x14ac:dyDescent="0.3">
      <c r="A58" s="39" t="s">
        <v>391</v>
      </c>
      <c r="B58" s="437">
        <v>0.5</v>
      </c>
      <c r="C58" s="437">
        <v>0.75</v>
      </c>
      <c r="D58" s="437">
        <v>0.75</v>
      </c>
      <c r="E58" s="437">
        <v>0.8</v>
      </c>
      <c r="F58" s="446">
        <v>0.8</v>
      </c>
    </row>
    <row r="59" spans="1:7" ht="26.4" x14ac:dyDescent="0.3">
      <c r="A59" s="59" t="s">
        <v>390</v>
      </c>
      <c r="B59" s="37" t="s">
        <v>389</v>
      </c>
      <c r="C59" s="37" t="s">
        <v>389</v>
      </c>
      <c r="D59" s="37" t="s">
        <v>388</v>
      </c>
      <c r="E59" s="37" t="s">
        <v>388</v>
      </c>
      <c r="F59" s="37" t="s">
        <v>388</v>
      </c>
    </row>
    <row r="60" spans="1:7" ht="26.25" customHeight="1" x14ac:dyDescent="0.3">
      <c r="A60" s="59" t="s">
        <v>387</v>
      </c>
      <c r="B60" s="109">
        <v>3</v>
      </c>
      <c r="C60" s="109">
        <v>4</v>
      </c>
      <c r="D60" s="109">
        <v>3</v>
      </c>
      <c r="E60" s="109">
        <v>5</v>
      </c>
      <c r="F60" s="37">
        <v>6</v>
      </c>
    </row>
    <row r="61" spans="1:7" x14ac:dyDescent="0.3">
      <c r="A61" s="59" t="s">
        <v>844</v>
      </c>
      <c r="B61" s="109" t="s">
        <v>5</v>
      </c>
      <c r="C61" s="109" t="s">
        <v>5</v>
      </c>
      <c r="D61" s="109">
        <v>3</v>
      </c>
      <c r="E61" s="109">
        <v>5</v>
      </c>
      <c r="F61" s="37">
        <v>6</v>
      </c>
      <c r="G61" s="72"/>
    </row>
    <row r="62" spans="1:7" ht="26.4" x14ac:dyDescent="0.3">
      <c r="A62" s="59" t="s">
        <v>845</v>
      </c>
      <c r="B62" s="109" t="s">
        <v>5</v>
      </c>
      <c r="C62" s="109" t="s">
        <v>5</v>
      </c>
      <c r="D62" s="109">
        <v>6</v>
      </c>
      <c r="E62" s="109">
        <v>10</v>
      </c>
      <c r="F62" s="37">
        <v>10</v>
      </c>
    </row>
    <row r="63" spans="1:7" x14ac:dyDescent="0.3">
      <c r="A63" s="216"/>
      <c r="B63" s="278"/>
      <c r="C63" s="280"/>
      <c r="D63" s="278"/>
      <c r="E63" s="278"/>
      <c r="F63" s="279"/>
    </row>
    <row r="64" spans="1:7" x14ac:dyDescent="0.3">
      <c r="A64" s="4" t="s">
        <v>386</v>
      </c>
    </row>
    <row r="65" spans="1:8" x14ac:dyDescent="0.3">
      <c r="A65" s="22"/>
      <c r="B65" s="14">
        <v>2020</v>
      </c>
      <c r="C65" s="15">
        <v>2021</v>
      </c>
      <c r="D65" s="7">
        <v>2022</v>
      </c>
      <c r="E65" s="7">
        <v>2023</v>
      </c>
      <c r="F65" s="7">
        <v>2024</v>
      </c>
    </row>
    <row r="66" spans="1:8" ht="26.4" x14ac:dyDescent="0.3">
      <c r="A66" s="168" t="s">
        <v>385</v>
      </c>
      <c r="B66" s="21">
        <f>SUM(B67:B68)</f>
        <v>18</v>
      </c>
      <c r="C66" s="37">
        <v>17</v>
      </c>
      <c r="D66" s="169">
        <v>16</v>
      </c>
      <c r="E66" s="169">
        <v>16</v>
      </c>
      <c r="F66" s="169">
        <v>15</v>
      </c>
    </row>
    <row r="67" spans="1:8" x14ac:dyDescent="0.3">
      <c r="A67" s="356" t="s">
        <v>227</v>
      </c>
      <c r="B67" s="21">
        <v>16</v>
      </c>
      <c r="C67" s="37">
        <v>15</v>
      </c>
      <c r="D67" s="169">
        <v>14</v>
      </c>
      <c r="E67" s="169">
        <v>14</v>
      </c>
      <c r="F67" s="169">
        <v>13</v>
      </c>
      <c r="G67" s="72"/>
    </row>
    <row r="68" spans="1:8" x14ac:dyDescent="0.3">
      <c r="A68" s="356" t="s">
        <v>228</v>
      </c>
      <c r="B68" s="21">
        <v>2</v>
      </c>
      <c r="C68" s="37">
        <v>2</v>
      </c>
      <c r="D68" s="169">
        <v>2</v>
      </c>
      <c r="E68" s="169">
        <v>2</v>
      </c>
      <c r="F68" s="169">
        <v>2</v>
      </c>
    </row>
    <row r="69" spans="1:8" x14ac:dyDescent="0.3">
      <c r="A69" s="216"/>
      <c r="B69" s="222"/>
      <c r="C69" s="279"/>
      <c r="D69" s="357"/>
      <c r="E69" s="357"/>
      <c r="F69" s="357"/>
    </row>
    <row r="70" spans="1:8" ht="26.4" x14ac:dyDescent="0.3">
      <c r="A70" s="486" t="s">
        <v>1502</v>
      </c>
      <c r="B70" s="14">
        <v>2021</v>
      </c>
      <c r="C70" s="14">
        <v>2022</v>
      </c>
      <c r="D70" s="14">
        <v>2023</v>
      </c>
      <c r="E70" s="14">
        <v>2024</v>
      </c>
    </row>
    <row r="71" spans="1:8" x14ac:dyDescent="0.3">
      <c r="A71" s="296" t="s">
        <v>846</v>
      </c>
      <c r="B71" s="37">
        <v>16</v>
      </c>
      <c r="C71" s="37">
        <v>15</v>
      </c>
      <c r="D71" s="37">
        <v>18</v>
      </c>
      <c r="E71" s="37">
        <v>24</v>
      </c>
    </row>
    <row r="72" spans="1:8" ht="39.6" x14ac:dyDescent="0.3">
      <c r="A72" s="22" t="s">
        <v>843</v>
      </c>
      <c r="B72" s="37">
        <v>5</v>
      </c>
      <c r="C72" s="37">
        <v>5</v>
      </c>
      <c r="D72" s="37">
        <v>5</v>
      </c>
      <c r="E72" s="37">
        <v>5</v>
      </c>
    </row>
    <row r="73" spans="1:8" ht="39.6" x14ac:dyDescent="0.3">
      <c r="A73" s="443" t="s">
        <v>1529</v>
      </c>
      <c r="B73" s="355" t="s">
        <v>5</v>
      </c>
      <c r="C73" s="37">
        <v>5</v>
      </c>
      <c r="D73" s="37">
        <v>5</v>
      </c>
      <c r="E73" s="37">
        <v>20</v>
      </c>
    </row>
    <row r="74" spans="1:8" x14ac:dyDescent="0.3">
      <c r="A74" s="167"/>
      <c r="B74" s="72"/>
      <c r="C74" s="72"/>
      <c r="D74" s="72"/>
      <c r="E74" s="72"/>
      <c r="F74" s="72"/>
    </row>
    <row r="75" spans="1:8" x14ac:dyDescent="0.3">
      <c r="A75" s="167"/>
      <c r="B75" s="72"/>
      <c r="C75" s="72"/>
      <c r="D75" s="72"/>
      <c r="E75" s="72"/>
      <c r="F75" s="72"/>
    </row>
    <row r="76" spans="1:8" x14ac:dyDescent="0.3">
      <c r="A76" s="561" t="s">
        <v>384</v>
      </c>
      <c r="B76" s="561"/>
      <c r="C76" s="561"/>
      <c r="D76" s="561"/>
      <c r="E76" s="561"/>
      <c r="F76" s="561"/>
      <c r="G76" s="561"/>
      <c r="H76" s="561"/>
    </row>
    <row r="77" spans="1:8" x14ac:dyDescent="0.3">
      <c r="A77" s="6"/>
      <c r="B77" s="563" t="s">
        <v>383</v>
      </c>
      <c r="C77" s="563"/>
      <c r="D77" s="563"/>
      <c r="E77" s="564" t="s">
        <v>382</v>
      </c>
      <c r="F77" s="565"/>
      <c r="G77" s="565"/>
      <c r="H77" s="566"/>
    </row>
    <row r="78" spans="1:8" ht="26.4" x14ac:dyDescent="0.3">
      <c r="A78" s="6"/>
      <c r="B78" s="21" t="s">
        <v>381</v>
      </c>
      <c r="C78" s="21" t="s">
        <v>380</v>
      </c>
      <c r="D78" s="21" t="s">
        <v>379</v>
      </c>
      <c r="E78" s="37" t="s">
        <v>378</v>
      </c>
      <c r="F78" s="37" t="s">
        <v>377</v>
      </c>
      <c r="G78" s="37" t="s">
        <v>376</v>
      </c>
      <c r="H78" s="37" t="s">
        <v>375</v>
      </c>
    </row>
    <row r="79" spans="1:8" ht="26.4" x14ac:dyDescent="0.3">
      <c r="A79" s="22" t="s">
        <v>847</v>
      </c>
      <c r="B79" s="37">
        <v>16</v>
      </c>
      <c r="C79" s="21">
        <v>3</v>
      </c>
      <c r="D79" s="21">
        <v>13</v>
      </c>
      <c r="E79" s="6"/>
      <c r="F79" s="6"/>
      <c r="G79" s="6"/>
      <c r="H79" s="6"/>
    </row>
    <row r="80" spans="1:8" ht="66" x14ac:dyDescent="0.3">
      <c r="A80" s="22" t="s">
        <v>848</v>
      </c>
      <c r="B80" s="37">
        <v>16</v>
      </c>
      <c r="C80" s="21">
        <v>3</v>
      </c>
      <c r="D80" s="21">
        <v>13</v>
      </c>
      <c r="E80" s="6"/>
      <c r="F80" s="21">
        <v>10</v>
      </c>
      <c r="G80" s="6"/>
      <c r="H80" s="6"/>
    </row>
    <row r="81" spans="1:8" ht="39.6" x14ac:dyDescent="0.3">
      <c r="A81" s="22" t="s">
        <v>374</v>
      </c>
      <c r="B81" s="37">
        <v>16</v>
      </c>
      <c r="C81" s="21">
        <v>3</v>
      </c>
      <c r="D81" s="21">
        <v>13</v>
      </c>
      <c r="E81" s="21">
        <v>12</v>
      </c>
      <c r="F81" s="21"/>
      <c r="G81" s="21">
        <v>8</v>
      </c>
      <c r="H81" s="21">
        <v>6</v>
      </c>
    </row>
    <row r="82" spans="1:8" ht="39.6" x14ac:dyDescent="0.3">
      <c r="A82" s="22" t="s">
        <v>373</v>
      </c>
      <c r="B82" s="37">
        <v>16</v>
      </c>
      <c r="C82" s="21">
        <v>3</v>
      </c>
      <c r="D82" s="21">
        <v>13</v>
      </c>
      <c r="E82" s="21">
        <v>12</v>
      </c>
      <c r="F82" s="21"/>
      <c r="G82" s="21">
        <v>8</v>
      </c>
      <c r="H82" s="21">
        <v>6</v>
      </c>
    </row>
    <row r="83" spans="1:8" ht="39.6" x14ac:dyDescent="0.3">
      <c r="A83" s="22" t="s">
        <v>372</v>
      </c>
      <c r="B83" s="37">
        <v>16</v>
      </c>
      <c r="C83" s="21">
        <v>3</v>
      </c>
      <c r="D83" s="21">
        <v>13</v>
      </c>
      <c r="E83" s="21">
        <v>12</v>
      </c>
      <c r="F83" s="21"/>
      <c r="G83" s="21">
        <v>8</v>
      </c>
      <c r="H83" s="21">
        <v>6</v>
      </c>
    </row>
    <row r="84" spans="1:8" x14ac:dyDescent="0.3">
      <c r="A84" s="6" t="s">
        <v>849</v>
      </c>
      <c r="B84" s="37">
        <v>16</v>
      </c>
      <c r="C84" s="21">
        <v>3</v>
      </c>
      <c r="D84" s="21">
        <v>13</v>
      </c>
      <c r="E84" s="21">
        <v>12</v>
      </c>
      <c r="F84" s="21"/>
      <c r="G84" s="6"/>
      <c r="H84" s="21"/>
    </row>
    <row r="85" spans="1:8" x14ac:dyDescent="0.3">
      <c r="A85" s="6" t="s">
        <v>849</v>
      </c>
      <c r="B85" s="37">
        <v>16</v>
      </c>
      <c r="C85" s="21">
        <v>3</v>
      </c>
      <c r="D85" s="21">
        <v>13</v>
      </c>
      <c r="E85" s="6"/>
      <c r="F85" s="21">
        <v>10</v>
      </c>
      <c r="G85" s="6"/>
      <c r="H85" s="21">
        <v>6</v>
      </c>
    </row>
    <row r="86" spans="1:8" x14ac:dyDescent="0.3">
      <c r="A86" s="6" t="s">
        <v>371</v>
      </c>
      <c r="B86" s="37">
        <v>16</v>
      </c>
      <c r="C86" s="21">
        <v>3</v>
      </c>
      <c r="D86" s="21">
        <v>13</v>
      </c>
      <c r="E86" s="6"/>
      <c r="F86" s="21">
        <v>10</v>
      </c>
      <c r="G86" s="6"/>
      <c r="H86" s="21">
        <v>6</v>
      </c>
    </row>
    <row r="87" spans="1:8" x14ac:dyDescent="0.3">
      <c r="A87" s="6" t="s">
        <v>371</v>
      </c>
      <c r="B87" s="37">
        <v>16</v>
      </c>
      <c r="C87" s="21">
        <v>3</v>
      </c>
      <c r="D87" s="21">
        <v>13</v>
      </c>
      <c r="E87" s="6"/>
      <c r="F87" s="21">
        <v>10</v>
      </c>
      <c r="G87" s="6"/>
      <c r="H87" s="6"/>
    </row>
    <row r="88" spans="1:8" x14ac:dyDescent="0.3">
      <c r="A88" s="6" t="s">
        <v>371</v>
      </c>
      <c r="B88" s="37">
        <v>16</v>
      </c>
      <c r="C88" s="21">
        <v>3</v>
      </c>
      <c r="D88" s="21">
        <v>13</v>
      </c>
      <c r="E88" s="6"/>
      <c r="F88" s="21">
        <v>10</v>
      </c>
      <c r="G88" s="6"/>
      <c r="H88" s="6"/>
    </row>
    <row r="89" spans="1:8" x14ac:dyDescent="0.3">
      <c r="A89" s="6" t="s">
        <v>371</v>
      </c>
      <c r="B89" s="37">
        <v>16</v>
      </c>
      <c r="C89" s="21">
        <v>3</v>
      </c>
      <c r="D89" s="21">
        <v>13</v>
      </c>
      <c r="E89" s="6"/>
      <c r="F89" s="21">
        <v>10</v>
      </c>
      <c r="G89" s="6"/>
      <c r="H89" s="6"/>
    </row>
    <row r="90" spans="1:8" x14ac:dyDescent="0.3">
      <c r="A90" s="6" t="s">
        <v>370</v>
      </c>
      <c r="B90" s="37">
        <v>16</v>
      </c>
      <c r="C90" s="21">
        <v>3</v>
      </c>
      <c r="D90" s="21">
        <v>13</v>
      </c>
      <c r="E90" s="6"/>
      <c r="F90" s="21"/>
      <c r="G90" s="6"/>
      <c r="H90" s="6"/>
    </row>
    <row r="92" spans="1:8" ht="27" customHeight="1" x14ac:dyDescent="0.3">
      <c r="A92" s="534" t="s">
        <v>1475</v>
      </c>
      <c r="B92" s="534"/>
      <c r="C92" s="534"/>
      <c r="D92" s="534"/>
      <c r="E92" s="534"/>
      <c r="F92" s="534"/>
      <c r="G92" s="534"/>
      <c r="H92" s="534"/>
    </row>
  </sheetData>
  <mergeCells count="9">
    <mergeCell ref="A2:F6"/>
    <mergeCell ref="A92:H92"/>
    <mergeCell ref="A17:F17"/>
    <mergeCell ref="A21:F21"/>
    <mergeCell ref="A25:F25"/>
    <mergeCell ref="B77:D77"/>
    <mergeCell ref="E77:H77"/>
    <mergeCell ref="A76:H76"/>
    <mergeCell ref="A27:E2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26664"/>
  </sheetPr>
  <dimension ref="A2:P30"/>
  <sheetViews>
    <sheetView showGridLines="0" zoomScale="85" zoomScaleNormal="85" workbookViewId="0">
      <selection activeCell="P29" sqref="P29"/>
    </sheetView>
  </sheetViews>
  <sheetFormatPr defaultColWidth="8.6640625" defaultRowHeight="14.4" x14ac:dyDescent="0.3"/>
  <cols>
    <col min="1" max="1" width="19.44140625" style="61" customWidth="1"/>
    <col min="2" max="2" width="33.6640625" style="61" customWidth="1"/>
    <col min="3" max="5" width="8.6640625" style="61"/>
    <col min="6" max="6" width="45.44140625" style="61" customWidth="1"/>
    <col min="7" max="16" width="8.6640625" style="61"/>
  </cols>
  <sheetData>
    <row r="2" spans="1:8" x14ac:dyDescent="0.3">
      <c r="A2" s="65"/>
      <c r="B2" s="65"/>
      <c r="C2" s="65"/>
      <c r="D2" s="65"/>
      <c r="E2" s="65"/>
      <c r="F2" s="65"/>
      <c r="G2" s="69"/>
      <c r="H2" s="69"/>
    </row>
    <row r="3" spans="1:8" x14ac:dyDescent="0.3">
      <c r="A3" s="65"/>
      <c r="B3" s="65"/>
      <c r="C3" s="65"/>
      <c r="D3" s="65"/>
      <c r="E3" s="65"/>
      <c r="F3" s="65"/>
      <c r="G3" s="69"/>
      <c r="H3" s="69"/>
    </row>
    <row r="4" spans="1:8" x14ac:dyDescent="0.3">
      <c r="A4" s="62"/>
      <c r="B4" s="68" t="s">
        <v>62</v>
      </c>
      <c r="C4" s="65"/>
      <c r="D4" s="65"/>
      <c r="E4" s="65"/>
      <c r="F4" s="65"/>
    </row>
    <row r="5" spans="1:8" x14ac:dyDescent="0.3">
      <c r="A5" s="65"/>
      <c r="B5" s="67"/>
      <c r="C5" s="65"/>
      <c r="D5" s="65"/>
      <c r="E5" s="65"/>
      <c r="F5" s="65"/>
    </row>
    <row r="6" spans="1:8" x14ac:dyDescent="0.3">
      <c r="A6" s="66"/>
      <c r="B6" s="66"/>
      <c r="C6" s="66"/>
      <c r="D6" s="66"/>
      <c r="E6" s="66"/>
      <c r="F6" s="65"/>
    </row>
    <row r="7" spans="1:8" x14ac:dyDescent="0.3">
      <c r="A7" s="64"/>
    </row>
    <row r="8" spans="1:8" ht="19.5" customHeight="1" x14ac:dyDescent="0.3">
      <c r="A8" s="63" t="s">
        <v>970</v>
      </c>
      <c r="B8" s="63"/>
      <c r="C8" s="63"/>
      <c r="D8" s="63"/>
      <c r="E8" s="63"/>
      <c r="F8" s="63"/>
    </row>
    <row r="9" spans="1:8" x14ac:dyDescent="0.3">
      <c r="A9" s="500" t="s">
        <v>971</v>
      </c>
      <c r="B9" s="501"/>
      <c r="C9" s="501"/>
      <c r="D9" s="501"/>
      <c r="E9" s="501"/>
      <c r="F9" s="502"/>
    </row>
    <row r="10" spans="1:8" x14ac:dyDescent="0.3">
      <c r="A10" s="503"/>
      <c r="B10" s="504"/>
      <c r="C10" s="504"/>
      <c r="D10" s="504"/>
      <c r="E10" s="504"/>
      <c r="F10" s="505"/>
    </row>
    <row r="11" spans="1:8" x14ac:dyDescent="0.3">
      <c r="A11" s="506"/>
      <c r="B11" s="507"/>
      <c r="C11" s="507"/>
      <c r="D11" s="507"/>
      <c r="E11" s="507"/>
      <c r="F11" s="508"/>
    </row>
    <row r="12" spans="1:8" x14ac:dyDescent="0.3">
      <c r="A12" s="509" t="s">
        <v>61</v>
      </c>
      <c r="B12" s="509"/>
      <c r="C12" s="509"/>
      <c r="D12" s="509"/>
      <c r="E12" s="509"/>
      <c r="F12" s="509"/>
    </row>
    <row r="13" spans="1:8" x14ac:dyDescent="0.3">
      <c r="A13" s="523" t="s">
        <v>972</v>
      </c>
      <c r="B13" s="523"/>
      <c r="C13" s="523"/>
      <c r="D13" s="523"/>
      <c r="E13" s="523"/>
      <c r="F13" s="523"/>
    </row>
    <row r="14" spans="1:8" x14ac:dyDescent="0.3">
      <c r="A14" s="523"/>
      <c r="B14" s="523"/>
      <c r="C14" s="523"/>
      <c r="D14" s="523"/>
      <c r="E14" s="523"/>
      <c r="F14" s="523"/>
    </row>
    <row r="15" spans="1:8" x14ac:dyDescent="0.3">
      <c r="A15" s="523"/>
      <c r="B15" s="523"/>
      <c r="C15" s="523"/>
      <c r="D15" s="523"/>
      <c r="E15" s="523"/>
      <c r="F15" s="523"/>
    </row>
    <row r="16" spans="1:8" x14ac:dyDescent="0.3">
      <c r="A16" s="509" t="s">
        <v>60</v>
      </c>
      <c r="B16" s="509"/>
      <c r="C16" s="509"/>
      <c r="D16" s="509"/>
      <c r="E16" s="509"/>
      <c r="F16" s="509"/>
    </row>
    <row r="17" spans="1:16" ht="14.7" customHeight="1" x14ac:dyDescent="0.3">
      <c r="A17" s="524" t="s">
        <v>975</v>
      </c>
      <c r="B17" s="525"/>
      <c r="C17" s="525" t="s">
        <v>976</v>
      </c>
      <c r="D17" s="525"/>
      <c r="E17" s="525"/>
      <c r="F17" s="528"/>
      <c r="G17" s="511"/>
      <c r="H17" s="512"/>
      <c r="I17" s="512"/>
      <c r="J17" s="512"/>
      <c r="K17" s="512"/>
      <c r="L17" s="512"/>
      <c r="M17" s="512"/>
      <c r="N17" s="512"/>
      <c r="O17" s="512"/>
      <c r="P17" s="512"/>
    </row>
    <row r="18" spans="1:16" ht="15" customHeight="1" x14ac:dyDescent="0.3">
      <c r="A18" s="526"/>
      <c r="B18" s="527"/>
      <c r="C18" s="527"/>
      <c r="D18" s="527"/>
      <c r="E18" s="527"/>
      <c r="F18" s="529"/>
      <c r="G18" s="513"/>
      <c r="H18" s="512"/>
      <c r="I18" s="512"/>
      <c r="J18" s="512"/>
      <c r="K18" s="512"/>
      <c r="L18" s="512"/>
      <c r="M18" s="512"/>
      <c r="N18" s="512"/>
      <c r="O18" s="512"/>
      <c r="P18" s="512"/>
    </row>
    <row r="19" spans="1:16" ht="302.39999999999998" customHeight="1" x14ac:dyDescent="0.3">
      <c r="A19" s="526"/>
      <c r="B19" s="527"/>
      <c r="C19" s="527"/>
      <c r="D19" s="527"/>
      <c r="E19" s="527"/>
      <c r="F19" s="529"/>
      <c r="G19" s="513"/>
      <c r="H19" s="512"/>
      <c r="I19" s="512"/>
      <c r="J19" s="512"/>
      <c r="K19" s="512"/>
      <c r="L19" s="512"/>
      <c r="M19" s="512"/>
      <c r="N19" s="512"/>
      <c r="O19" s="512"/>
      <c r="P19" s="512"/>
    </row>
    <row r="20" spans="1:16" ht="17.7" customHeight="1" x14ac:dyDescent="0.3">
      <c r="A20" s="503"/>
      <c r="B20" s="504"/>
      <c r="C20" s="504"/>
      <c r="D20" s="504"/>
      <c r="E20" s="504"/>
      <c r="F20" s="505"/>
    </row>
    <row r="21" spans="1:16" ht="15" customHeight="1" x14ac:dyDescent="0.3">
      <c r="A21" s="509" t="s">
        <v>59</v>
      </c>
      <c r="B21" s="509"/>
      <c r="C21" s="509"/>
      <c r="D21" s="509"/>
      <c r="E21" s="509"/>
      <c r="F21" s="509"/>
    </row>
    <row r="22" spans="1:16" ht="15" customHeight="1" x14ac:dyDescent="0.3">
      <c r="A22" s="514" t="s">
        <v>973</v>
      </c>
      <c r="B22" s="515"/>
      <c r="C22" s="515"/>
      <c r="D22" s="515"/>
      <c r="E22" s="515"/>
      <c r="F22" s="516"/>
    </row>
    <row r="23" spans="1:16" ht="15" customHeight="1" x14ac:dyDescent="0.3">
      <c r="A23" s="517"/>
      <c r="B23" s="518"/>
      <c r="C23" s="518"/>
      <c r="D23" s="518"/>
      <c r="E23" s="518"/>
      <c r="F23" s="519"/>
    </row>
    <row r="24" spans="1:16" ht="15" customHeight="1" x14ac:dyDescent="0.3">
      <c r="A24" s="520"/>
      <c r="B24" s="521"/>
      <c r="C24" s="521"/>
      <c r="D24" s="521"/>
      <c r="E24" s="521"/>
      <c r="F24" s="522"/>
    </row>
    <row r="25" spans="1:16" ht="15" customHeight="1" x14ac:dyDescent="0.3">
      <c r="A25" s="510" t="s">
        <v>58</v>
      </c>
      <c r="B25" s="510"/>
      <c r="C25" s="510"/>
      <c r="D25" s="510"/>
      <c r="E25" s="510"/>
      <c r="F25" s="510"/>
    </row>
    <row r="26" spans="1:16" x14ac:dyDescent="0.3">
      <c r="A26" s="514" t="s">
        <v>974</v>
      </c>
      <c r="B26" s="515"/>
      <c r="C26" s="515"/>
      <c r="D26" s="515"/>
      <c r="E26" s="515"/>
      <c r="F26" s="516"/>
    </row>
    <row r="27" spans="1:16" x14ac:dyDescent="0.3">
      <c r="A27" s="517"/>
      <c r="B27" s="518"/>
      <c r="C27" s="518"/>
      <c r="D27" s="518"/>
      <c r="E27" s="518"/>
      <c r="F27" s="519"/>
    </row>
    <row r="28" spans="1:16" x14ac:dyDescent="0.3">
      <c r="A28" s="517"/>
      <c r="B28" s="518"/>
      <c r="C28" s="518"/>
      <c r="D28" s="518"/>
      <c r="E28" s="518"/>
      <c r="F28" s="519"/>
    </row>
    <row r="29" spans="1:16" ht="72" customHeight="1" x14ac:dyDescent="0.3">
      <c r="A29" s="520"/>
      <c r="B29" s="521"/>
      <c r="C29" s="521"/>
      <c r="D29" s="521"/>
      <c r="E29" s="521"/>
      <c r="F29" s="522"/>
    </row>
    <row r="30" spans="1:16" ht="45" customHeight="1" x14ac:dyDescent="0.3"/>
  </sheetData>
  <mergeCells count="12">
    <mergeCell ref="A9:F11"/>
    <mergeCell ref="A12:F12"/>
    <mergeCell ref="A25:F25"/>
    <mergeCell ref="G17:P19"/>
    <mergeCell ref="A26:F29"/>
    <mergeCell ref="A13:F15"/>
    <mergeCell ref="A16:F16"/>
    <mergeCell ref="A21:F21"/>
    <mergeCell ref="A22:F24"/>
    <mergeCell ref="A20:F20"/>
    <mergeCell ref="A17:B19"/>
    <mergeCell ref="C17:F19"/>
  </mergeCells>
  <pageMargins left="0.7" right="0.7" top="0.75" bottom="0.75" header="0.3" footer="0.3"/>
  <pageSetup orientation="portrait" horizontalDpi="1200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showGridLines="0" zoomScaleNormal="100" workbookViewId="0">
      <selection activeCell="D12" sqref="D12"/>
    </sheetView>
  </sheetViews>
  <sheetFormatPr defaultColWidth="8.6640625" defaultRowHeight="14.4" x14ac:dyDescent="0.3"/>
  <cols>
    <col min="1" max="1" width="38" style="2" customWidth="1"/>
    <col min="2" max="14" width="18.5546875" style="2" customWidth="1"/>
    <col min="15" max="18" width="8.6640625" style="2"/>
    <col min="19" max="16384" width="8.6640625" style="3"/>
  </cols>
  <sheetData>
    <row r="2" spans="1:18" x14ac:dyDescent="0.3">
      <c r="A2" s="533" t="s">
        <v>62</v>
      </c>
      <c r="B2" s="533"/>
      <c r="C2" s="533"/>
      <c r="D2" s="533"/>
      <c r="E2" s="533"/>
      <c r="F2" s="533"/>
    </row>
    <row r="3" spans="1:18" x14ac:dyDescent="0.3">
      <c r="A3" s="533"/>
      <c r="B3" s="533"/>
      <c r="C3" s="533"/>
      <c r="D3" s="533"/>
      <c r="E3" s="533"/>
      <c r="F3" s="533"/>
      <c r="G3" s="5"/>
    </row>
    <row r="4" spans="1:18" x14ac:dyDescent="0.3">
      <c r="A4" s="533"/>
      <c r="B4" s="533"/>
      <c r="C4" s="533"/>
      <c r="D4" s="533"/>
      <c r="E4" s="533"/>
      <c r="F4" s="533"/>
      <c r="P4" s="3"/>
      <c r="Q4" s="3"/>
      <c r="R4" s="3"/>
    </row>
    <row r="5" spans="1:18" ht="42" customHeight="1" x14ac:dyDescent="0.3">
      <c r="A5" s="533"/>
      <c r="B5" s="533"/>
      <c r="C5" s="533"/>
      <c r="D5" s="533"/>
      <c r="E5" s="533"/>
      <c r="F5" s="533"/>
      <c r="P5" s="3"/>
      <c r="Q5" s="3"/>
      <c r="R5" s="3"/>
    </row>
    <row r="6" spans="1:18" x14ac:dyDescent="0.3">
      <c r="A6" s="533"/>
      <c r="B6" s="533"/>
      <c r="C6" s="533"/>
      <c r="D6" s="533"/>
      <c r="E6" s="533"/>
      <c r="F6" s="533"/>
      <c r="G6" s="12"/>
    </row>
    <row r="7" spans="1:18" s="2" customFormat="1" ht="13.8" x14ac:dyDescent="0.3">
      <c r="A7" s="1"/>
      <c r="G7" s="5"/>
      <c r="H7" s="5"/>
      <c r="I7" s="5"/>
      <c r="J7" s="5"/>
      <c r="K7" s="5"/>
      <c r="L7" s="5"/>
      <c r="M7" s="5"/>
    </row>
    <row r="8" spans="1:18" s="2" customFormat="1" ht="13.8" x14ac:dyDescent="0.3">
      <c r="A8" s="1" t="s">
        <v>1470</v>
      </c>
      <c r="G8" s="5"/>
      <c r="H8" s="5"/>
      <c r="I8" s="5"/>
      <c r="J8" s="5"/>
      <c r="K8" s="5"/>
      <c r="L8" s="5"/>
      <c r="M8" s="5"/>
    </row>
    <row r="9" spans="1:18" s="2" customFormat="1" ht="13.8" x14ac:dyDescent="0.3">
      <c r="A9" s="1"/>
      <c r="G9" s="5"/>
      <c r="H9" s="5"/>
      <c r="I9" s="5"/>
      <c r="J9" s="5"/>
      <c r="K9" s="5"/>
      <c r="L9" s="5"/>
      <c r="M9" s="5"/>
    </row>
    <row r="10" spans="1:18" s="2" customFormat="1" ht="13.8" x14ac:dyDescent="0.3">
      <c r="A10" s="4" t="s">
        <v>0</v>
      </c>
      <c r="B10" s="4"/>
      <c r="C10" s="4"/>
      <c r="D10" s="13"/>
      <c r="E10" s="5"/>
      <c r="F10" s="5"/>
      <c r="G10" s="535"/>
      <c r="H10" s="535"/>
      <c r="I10" s="535"/>
      <c r="J10" s="535"/>
      <c r="K10" s="535"/>
      <c r="L10" s="535"/>
    </row>
    <row r="11" spans="1:18" s="2" customFormat="1" ht="13.8" x14ac:dyDescent="0.3">
      <c r="A11" s="6"/>
      <c r="B11" s="7">
        <v>2022</v>
      </c>
      <c r="C11" s="7">
        <v>2023</v>
      </c>
      <c r="D11" s="7">
        <v>2024</v>
      </c>
      <c r="G11" s="12"/>
      <c r="H11" s="12"/>
      <c r="I11" s="12"/>
      <c r="J11" s="16"/>
      <c r="K11" s="16"/>
      <c r="L11" s="16"/>
    </row>
    <row r="12" spans="1:18" s="2" customFormat="1" ht="26.4" x14ac:dyDescent="0.3">
      <c r="A12" s="8" t="s">
        <v>1</v>
      </c>
      <c r="B12" s="19">
        <v>19</v>
      </c>
      <c r="C12" s="21">
        <v>70</v>
      </c>
      <c r="D12" s="498">
        <v>83</v>
      </c>
      <c r="G12" s="12"/>
      <c r="H12" s="12"/>
      <c r="I12" s="12"/>
      <c r="J12" s="16"/>
      <c r="K12" s="16"/>
      <c r="L12" s="16"/>
    </row>
    <row r="13" spans="1:18" s="2" customFormat="1" ht="13.8" x14ac:dyDescent="0.3">
      <c r="A13" s="10"/>
      <c r="B13" s="11"/>
      <c r="C13" s="11"/>
      <c r="D13" s="11"/>
      <c r="E13" s="11"/>
      <c r="F13" s="11"/>
      <c r="G13" s="12"/>
      <c r="H13" s="12"/>
      <c r="I13" s="12"/>
      <c r="J13" s="16"/>
      <c r="K13" s="16"/>
      <c r="L13" s="16"/>
    </row>
    <row r="14" spans="1:18" s="2" customFormat="1" ht="13.8" x14ac:dyDescent="0.3">
      <c r="A14" s="13" t="s">
        <v>2</v>
      </c>
      <c r="B14" s="13"/>
      <c r="C14" s="13"/>
      <c r="D14" s="13"/>
      <c r="E14" s="13"/>
      <c r="F14" s="13"/>
      <c r="G14" s="12"/>
      <c r="H14" s="12"/>
      <c r="I14" s="12"/>
      <c r="J14" s="16"/>
      <c r="K14" s="16"/>
      <c r="L14" s="16"/>
    </row>
    <row r="15" spans="1:18" s="2" customFormat="1" ht="13.8" x14ac:dyDescent="0.3">
      <c r="A15" s="6"/>
      <c r="B15" s="14">
        <v>2020</v>
      </c>
      <c r="C15" s="15">
        <v>2021</v>
      </c>
      <c r="D15" s="7">
        <v>2022</v>
      </c>
      <c r="E15" s="7">
        <v>2023</v>
      </c>
      <c r="F15" s="450">
        <v>2024</v>
      </c>
      <c r="G15" s="12"/>
      <c r="H15" s="12"/>
      <c r="I15" s="12"/>
      <c r="J15" s="16"/>
      <c r="K15" s="16"/>
      <c r="L15" s="16"/>
    </row>
    <row r="16" spans="1:18" s="2" customFormat="1" ht="13.8" x14ac:dyDescent="0.3">
      <c r="A16" s="8" t="s">
        <v>3</v>
      </c>
      <c r="B16" s="9">
        <v>0</v>
      </c>
      <c r="C16" s="19">
        <v>0</v>
      </c>
      <c r="D16" s="19">
        <v>0</v>
      </c>
      <c r="E16" s="19">
        <v>0</v>
      </c>
      <c r="F16" s="21">
        <v>0</v>
      </c>
      <c r="G16" s="12"/>
      <c r="H16" s="12"/>
    </row>
    <row r="17" spans="1:13" s="2" customFormat="1" ht="66" x14ac:dyDescent="0.3">
      <c r="A17" s="8" t="s">
        <v>1530</v>
      </c>
      <c r="B17" s="9" t="s">
        <v>5</v>
      </c>
      <c r="C17" s="19" t="s">
        <v>5</v>
      </c>
      <c r="D17" s="19">
        <v>0</v>
      </c>
      <c r="E17" s="19">
        <v>0</v>
      </c>
      <c r="F17" s="21">
        <v>0</v>
      </c>
      <c r="G17" s="5"/>
      <c r="H17" s="5"/>
      <c r="I17" s="5"/>
      <c r="J17" s="5"/>
      <c r="K17" s="5"/>
      <c r="L17" s="5"/>
      <c r="M17" s="5"/>
    </row>
    <row r="18" spans="1:13" s="2" customFormat="1" ht="56.25" customHeight="1" x14ac:dyDescent="0.3">
      <c r="A18" s="8" t="s">
        <v>4</v>
      </c>
      <c r="B18" s="17">
        <v>100</v>
      </c>
      <c r="C18" s="19" t="s">
        <v>5</v>
      </c>
      <c r="D18" s="358">
        <v>100</v>
      </c>
      <c r="E18" s="358">
        <v>100</v>
      </c>
      <c r="F18" s="21">
        <v>100</v>
      </c>
      <c r="G18" s="535"/>
      <c r="H18" s="535"/>
      <c r="I18" s="535"/>
      <c r="J18" s="535"/>
      <c r="K18" s="535"/>
      <c r="L18" s="535"/>
    </row>
    <row r="19" spans="1:13" s="2" customFormat="1" ht="45" customHeight="1" x14ac:dyDescent="0.3">
      <c r="A19" s="8" t="s">
        <v>6</v>
      </c>
      <c r="B19" s="17">
        <v>100</v>
      </c>
      <c r="C19" s="19" t="s">
        <v>5</v>
      </c>
      <c r="D19" s="19" t="s">
        <v>5</v>
      </c>
      <c r="E19" s="19">
        <v>100</v>
      </c>
      <c r="F19" s="21">
        <v>100</v>
      </c>
      <c r="G19" s="12"/>
      <c r="H19" s="12"/>
      <c r="I19" s="12"/>
      <c r="J19" s="16"/>
      <c r="K19" s="16"/>
      <c r="L19" s="16"/>
    </row>
    <row r="20" spans="1:13" s="2" customFormat="1" ht="39.6" x14ac:dyDescent="0.3">
      <c r="A20" s="8" t="s">
        <v>27</v>
      </c>
      <c r="B20" s="9" t="s">
        <v>5</v>
      </c>
      <c r="C20" s="19" t="s">
        <v>5</v>
      </c>
      <c r="D20" s="19" t="s">
        <v>5</v>
      </c>
      <c r="E20" s="19">
        <v>0</v>
      </c>
      <c r="F20" s="21">
        <v>0</v>
      </c>
      <c r="G20" s="12"/>
      <c r="H20" s="12"/>
      <c r="I20" s="12"/>
      <c r="J20" s="16"/>
      <c r="K20" s="16"/>
      <c r="L20" s="16"/>
    </row>
    <row r="21" spans="1:13" s="2" customFormat="1" ht="13.8" x14ac:dyDescent="0.3">
      <c r="A21" s="18"/>
      <c r="B21" s="10"/>
      <c r="C21" s="10"/>
      <c r="D21" s="10"/>
      <c r="E21" s="10"/>
      <c r="F21" s="12"/>
      <c r="G21" s="12"/>
      <c r="H21" s="12"/>
      <c r="I21" s="12"/>
      <c r="J21" s="16"/>
      <c r="K21" s="16"/>
      <c r="L21" s="16"/>
    </row>
    <row r="22" spans="1:13" s="2" customFormat="1" ht="13.8" x14ac:dyDescent="0.3">
      <c r="A22" s="4" t="s">
        <v>7</v>
      </c>
      <c r="B22" s="4"/>
      <c r="C22" s="4"/>
      <c r="D22" s="4"/>
      <c r="E22" s="4"/>
      <c r="F22" s="4"/>
      <c r="G22" s="12"/>
      <c r="H22" s="12"/>
      <c r="I22" s="12"/>
      <c r="J22" s="16"/>
      <c r="K22" s="16"/>
      <c r="L22" s="16"/>
    </row>
    <row r="23" spans="1:13" s="2" customFormat="1" ht="13.8" x14ac:dyDescent="0.3">
      <c r="A23" s="6"/>
      <c r="B23" s="14">
        <v>2020</v>
      </c>
      <c r="C23" s="14">
        <v>2021</v>
      </c>
      <c r="D23" s="15">
        <v>2022</v>
      </c>
      <c r="E23" s="7">
        <v>2023</v>
      </c>
      <c r="F23" s="7">
        <v>2024</v>
      </c>
      <c r="G23" s="12"/>
      <c r="H23" s="12"/>
      <c r="I23" s="12"/>
      <c r="J23" s="16"/>
      <c r="K23" s="16"/>
      <c r="L23" s="16"/>
    </row>
    <row r="24" spans="1:13" s="2" customFormat="1" ht="79.95" customHeight="1" x14ac:dyDescent="0.3">
      <c r="A24" s="8" t="s">
        <v>8</v>
      </c>
      <c r="B24" s="20" t="s">
        <v>9</v>
      </c>
      <c r="C24" s="20">
        <v>0.59</v>
      </c>
      <c r="D24" s="19">
        <v>0</v>
      </c>
      <c r="E24" s="24">
        <v>0</v>
      </c>
      <c r="F24" s="21">
        <v>0</v>
      </c>
      <c r="G24" s="12"/>
      <c r="H24" s="12"/>
      <c r="I24" s="12"/>
      <c r="J24" s="16"/>
      <c r="K24" s="16"/>
      <c r="L24" s="16"/>
    </row>
    <row r="25" spans="1:13" s="2" customFormat="1" ht="26.4" x14ac:dyDescent="0.3">
      <c r="A25" s="8" t="s">
        <v>10</v>
      </c>
      <c r="B25" s="19" t="s">
        <v>5</v>
      </c>
      <c r="C25" s="24">
        <v>0</v>
      </c>
      <c r="D25" s="297">
        <v>0</v>
      </c>
      <c r="E25" s="24">
        <v>0</v>
      </c>
      <c r="F25" s="21">
        <v>0</v>
      </c>
      <c r="G25" s="12"/>
      <c r="H25" s="12"/>
    </row>
    <row r="26" spans="1:13" s="2" customFormat="1" ht="69.75" customHeight="1" x14ac:dyDescent="0.3">
      <c r="A26" s="8" t="s">
        <v>11</v>
      </c>
      <c r="B26" s="19" t="s">
        <v>5</v>
      </c>
      <c r="C26" s="24">
        <v>7</v>
      </c>
      <c r="D26" s="297">
        <v>0</v>
      </c>
      <c r="E26" s="24">
        <v>0</v>
      </c>
      <c r="F26" s="21">
        <v>0</v>
      </c>
      <c r="G26" s="5"/>
      <c r="H26" s="5"/>
      <c r="I26" s="5"/>
      <c r="J26" s="5"/>
      <c r="K26" s="5"/>
      <c r="L26" s="5"/>
      <c r="M26" s="5"/>
    </row>
    <row r="27" spans="1:13" s="2" customFormat="1" ht="39.6" x14ac:dyDescent="0.3">
      <c r="A27" s="8" t="s">
        <v>831</v>
      </c>
      <c r="B27" s="19" t="s">
        <v>5</v>
      </c>
      <c r="C27" s="24">
        <v>0</v>
      </c>
      <c r="D27" s="297">
        <v>0</v>
      </c>
      <c r="E27" s="24">
        <v>0</v>
      </c>
      <c r="F27" s="21">
        <v>0</v>
      </c>
      <c r="G27" s="535"/>
      <c r="H27" s="535"/>
      <c r="I27" s="535"/>
      <c r="J27" s="535"/>
      <c r="K27" s="535"/>
      <c r="L27" s="535"/>
    </row>
    <row r="28" spans="1:13" s="2" customFormat="1" ht="52.8" x14ac:dyDescent="0.3">
      <c r="A28" s="8" t="s">
        <v>1531</v>
      </c>
      <c r="B28" s="19" t="s">
        <v>5</v>
      </c>
      <c r="C28" s="24">
        <v>0</v>
      </c>
      <c r="D28" s="297">
        <v>0</v>
      </c>
      <c r="E28" s="24">
        <v>0</v>
      </c>
      <c r="F28" s="21">
        <v>0</v>
      </c>
      <c r="G28" s="12"/>
      <c r="H28" s="12"/>
      <c r="I28" s="12"/>
      <c r="J28" s="16"/>
      <c r="K28" s="16"/>
      <c r="L28" s="16"/>
    </row>
    <row r="29" spans="1:13" s="2" customFormat="1" ht="84.75" customHeight="1" x14ac:dyDescent="0.3">
      <c r="A29" s="359" t="s">
        <v>28</v>
      </c>
      <c r="B29" s="342" t="s">
        <v>5</v>
      </c>
      <c r="C29" s="342" t="s">
        <v>5</v>
      </c>
      <c r="D29" s="360">
        <v>0</v>
      </c>
      <c r="E29" s="360">
        <v>0.27</v>
      </c>
      <c r="F29" s="360">
        <v>0</v>
      </c>
      <c r="G29" s="12"/>
      <c r="H29" s="12"/>
      <c r="I29" s="12"/>
      <c r="J29" s="16"/>
      <c r="K29" s="16"/>
      <c r="L29" s="16"/>
    </row>
    <row r="30" spans="1:13" s="2" customFormat="1" ht="13.8" x14ac:dyDescent="0.3">
      <c r="A30" s="18"/>
      <c r="B30" s="10"/>
      <c r="C30" s="10"/>
      <c r="D30" s="10"/>
      <c r="E30" s="10"/>
      <c r="F30" s="12"/>
      <c r="G30" s="12"/>
      <c r="H30" s="12"/>
    </row>
    <row r="31" spans="1:13" s="2" customFormat="1" ht="13.8" x14ac:dyDescent="0.3">
      <c r="A31" s="4" t="s">
        <v>12</v>
      </c>
      <c r="B31" s="4"/>
      <c r="C31" s="4"/>
      <c r="D31" s="4"/>
      <c r="E31" s="4"/>
      <c r="F31" s="4"/>
      <c r="G31" s="5"/>
      <c r="H31" s="12"/>
    </row>
    <row r="32" spans="1:13" s="2" customFormat="1" ht="25.5" customHeight="1" x14ac:dyDescent="0.3">
      <c r="A32" s="6"/>
      <c r="B32" s="14">
        <v>2020</v>
      </c>
      <c r="C32" s="15">
        <v>2021</v>
      </c>
      <c r="D32" s="7">
        <v>2022</v>
      </c>
      <c r="E32" s="7">
        <v>2023</v>
      </c>
      <c r="F32" s="7">
        <v>2024</v>
      </c>
    </row>
    <row r="33" spans="1:8" s="2" customFormat="1" ht="61.5" customHeight="1" x14ac:dyDescent="0.3">
      <c r="A33" s="8" t="s">
        <v>13</v>
      </c>
      <c r="B33" s="20">
        <v>155</v>
      </c>
      <c r="C33" s="19">
        <v>155</v>
      </c>
      <c r="D33" s="21">
        <v>266</v>
      </c>
      <c r="E33" s="21">
        <v>500</v>
      </c>
      <c r="F33" s="21">
        <v>745</v>
      </c>
    </row>
    <row r="34" spans="1:8" s="2" customFormat="1" ht="13.35" customHeight="1" x14ac:dyDescent="0.3">
      <c r="A34" s="8" t="s">
        <v>14</v>
      </c>
      <c r="B34" s="20">
        <v>100</v>
      </c>
      <c r="C34" s="20">
        <v>100</v>
      </c>
      <c r="D34" s="19">
        <v>100</v>
      </c>
      <c r="E34" s="21">
        <v>100</v>
      </c>
      <c r="F34" s="21">
        <v>100</v>
      </c>
    </row>
    <row r="35" spans="1:8" s="2" customFormat="1" ht="30.75" customHeight="1" x14ac:dyDescent="0.3">
      <c r="A35" s="12"/>
      <c r="B35" s="12"/>
      <c r="C35" s="12"/>
      <c r="D35" s="12"/>
      <c r="E35" s="12"/>
      <c r="F35" s="12"/>
      <c r="G35" s="12"/>
      <c r="H35" s="12"/>
    </row>
    <row r="36" spans="1:8" s="2" customFormat="1" ht="13.8" x14ac:dyDescent="0.3">
      <c r="A36" s="4" t="s">
        <v>15</v>
      </c>
      <c r="B36" s="4"/>
      <c r="C36" s="4"/>
      <c r="D36" s="13"/>
      <c r="E36" s="5"/>
      <c r="F36" s="5"/>
      <c r="G36" s="12"/>
      <c r="H36" s="12"/>
    </row>
    <row r="37" spans="1:8" s="2" customFormat="1" ht="13.8" x14ac:dyDescent="0.3">
      <c r="A37" s="6"/>
      <c r="B37" s="7">
        <v>2022</v>
      </c>
      <c r="C37" s="7">
        <v>2023</v>
      </c>
      <c r="D37" s="7">
        <v>2024</v>
      </c>
      <c r="E37" s="12"/>
      <c r="G37" s="12"/>
      <c r="H37" s="12"/>
    </row>
    <row r="38" spans="1:8" s="2" customFormat="1" ht="26.25" customHeight="1" x14ac:dyDescent="0.3">
      <c r="A38" s="8" t="s">
        <v>16</v>
      </c>
      <c r="B38" s="21">
        <v>78</v>
      </c>
      <c r="C38" s="261">
        <v>84</v>
      </c>
      <c r="D38" s="451">
        <v>138</v>
      </c>
      <c r="E38" s="12"/>
      <c r="G38" s="12"/>
      <c r="H38" s="12"/>
    </row>
    <row r="39" spans="1:8" s="2" customFormat="1" ht="13.5" customHeight="1" x14ac:dyDescent="0.3">
      <c r="A39" s="8" t="s">
        <v>17</v>
      </c>
      <c r="B39" s="19">
        <v>45</v>
      </c>
      <c r="C39" s="261">
        <v>71</v>
      </c>
      <c r="D39" s="451">
        <v>192</v>
      </c>
      <c r="E39" s="12"/>
      <c r="G39" s="12"/>
      <c r="H39" s="12"/>
    </row>
    <row r="40" spans="1:8" s="2" customFormat="1" ht="32.25" customHeight="1" x14ac:dyDescent="0.3">
      <c r="A40" s="22" t="s">
        <v>18</v>
      </c>
      <c r="B40" s="21">
        <v>34</v>
      </c>
      <c r="C40" s="261">
        <v>25</v>
      </c>
      <c r="D40" s="451">
        <v>70</v>
      </c>
      <c r="E40" s="12"/>
      <c r="F40" s="12"/>
      <c r="G40" s="12"/>
      <c r="H40" s="12"/>
    </row>
    <row r="41" spans="1:8" s="2" customFormat="1" ht="13.8" x14ac:dyDescent="0.3">
      <c r="A41" s="22" t="s">
        <v>19</v>
      </c>
      <c r="B41" s="21">
        <v>31</v>
      </c>
      <c r="C41" s="261">
        <v>6</v>
      </c>
      <c r="D41" s="451">
        <v>96</v>
      </c>
      <c r="E41" s="12"/>
      <c r="F41" s="12"/>
      <c r="G41" s="12"/>
      <c r="H41" s="12"/>
    </row>
    <row r="42" spans="1:8" s="2" customFormat="1" ht="13.8" x14ac:dyDescent="0.3">
      <c r="A42" s="22" t="s">
        <v>20</v>
      </c>
      <c r="B42" s="21">
        <v>29</v>
      </c>
      <c r="C42" s="261">
        <v>26</v>
      </c>
      <c r="D42" s="451">
        <v>86</v>
      </c>
      <c r="E42" s="12"/>
      <c r="F42" s="12"/>
      <c r="G42" s="12"/>
      <c r="H42" s="12"/>
    </row>
    <row r="43" spans="1:8" s="2" customFormat="1" ht="26.4" x14ac:dyDescent="0.3">
      <c r="A43" s="22" t="s">
        <v>21</v>
      </c>
      <c r="B43" s="21">
        <v>15</v>
      </c>
      <c r="C43" s="261">
        <v>40</v>
      </c>
      <c r="D43" s="451">
        <v>61</v>
      </c>
      <c r="E43" s="12"/>
      <c r="F43" s="12"/>
      <c r="G43" s="12"/>
      <c r="H43" s="12"/>
    </row>
    <row r="44" spans="1:8" s="2" customFormat="1" ht="33.75" customHeight="1" x14ac:dyDescent="0.3">
      <c r="A44" s="22" t="s">
        <v>22</v>
      </c>
      <c r="B44" s="21">
        <v>15</v>
      </c>
      <c r="C44" s="261">
        <v>0</v>
      </c>
      <c r="D44" s="451">
        <v>39</v>
      </c>
      <c r="E44" s="12"/>
      <c r="F44" s="12"/>
      <c r="G44" s="12"/>
      <c r="H44" s="12"/>
    </row>
    <row r="45" spans="1:8" s="2" customFormat="1" ht="13.8" x14ac:dyDescent="0.3">
      <c r="A45" s="22" t="s">
        <v>23</v>
      </c>
      <c r="B45" s="21">
        <v>12</v>
      </c>
      <c r="C45" s="261">
        <v>26</v>
      </c>
      <c r="D45" s="451">
        <v>23</v>
      </c>
      <c r="E45" s="12"/>
      <c r="F45" s="12"/>
      <c r="G45" s="12"/>
      <c r="H45" s="12"/>
    </row>
    <row r="46" spans="1:8" s="2" customFormat="1" ht="13.8" x14ac:dyDescent="0.3">
      <c r="A46" s="22" t="s">
        <v>24</v>
      </c>
      <c r="B46" s="21">
        <v>7</v>
      </c>
      <c r="C46" s="261">
        <v>13</v>
      </c>
      <c r="D46" s="451">
        <v>20</v>
      </c>
      <c r="E46" s="12"/>
      <c r="F46" s="12"/>
    </row>
    <row r="47" spans="1:8" ht="26.4" x14ac:dyDescent="0.3">
      <c r="A47" s="22" t="s">
        <v>25</v>
      </c>
      <c r="B47" s="21">
        <v>4</v>
      </c>
      <c r="C47" s="261">
        <v>6</v>
      </c>
      <c r="D47" s="451">
        <v>7</v>
      </c>
      <c r="E47" s="12"/>
      <c r="F47" s="12"/>
    </row>
    <row r="48" spans="1:8" x14ac:dyDescent="0.3">
      <c r="A48" s="22" t="s">
        <v>26</v>
      </c>
      <c r="B48" s="21">
        <v>4</v>
      </c>
      <c r="C48" s="261">
        <v>14</v>
      </c>
      <c r="D48" s="451">
        <v>13</v>
      </c>
      <c r="E48" s="12"/>
      <c r="F48" s="12"/>
    </row>
    <row r="49" spans="1:6" ht="52.8" x14ac:dyDescent="0.3">
      <c r="A49" s="22" t="s">
        <v>29</v>
      </c>
      <c r="B49" s="21">
        <v>12.4</v>
      </c>
      <c r="C49" s="21">
        <v>6.7</v>
      </c>
      <c r="D49" s="452">
        <v>9.4</v>
      </c>
      <c r="E49" s="12"/>
      <c r="F49" s="12"/>
    </row>
    <row r="51" spans="1:6" ht="30" customHeight="1" x14ac:dyDescent="0.3">
      <c r="A51" s="534" t="s">
        <v>1476</v>
      </c>
      <c r="B51" s="534"/>
      <c r="C51" s="534"/>
      <c r="D51" s="534"/>
      <c r="E51" s="534"/>
      <c r="F51" s="534"/>
    </row>
  </sheetData>
  <mergeCells count="8">
    <mergeCell ref="A2:F6"/>
    <mergeCell ref="A51:F51"/>
    <mergeCell ref="G10:I10"/>
    <mergeCell ref="J10:L10"/>
    <mergeCell ref="G18:I18"/>
    <mergeCell ref="J18:L18"/>
    <mergeCell ref="G27:I27"/>
    <mergeCell ref="J27:L27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AC2C1"/>
  </sheetPr>
  <dimension ref="A1:D49"/>
  <sheetViews>
    <sheetView showGridLines="0" topLeftCell="A46" zoomScale="90" zoomScaleNormal="90" workbookViewId="0">
      <selection activeCell="D46" sqref="D46"/>
    </sheetView>
  </sheetViews>
  <sheetFormatPr defaultColWidth="8.6640625" defaultRowHeight="13.2" x14ac:dyDescent="0.3"/>
  <cols>
    <col min="1" max="1" width="43.109375" style="12" customWidth="1"/>
    <col min="2" max="2" width="17.5546875" style="12" customWidth="1"/>
    <col min="3" max="3" width="19" style="12" customWidth="1"/>
    <col min="4" max="4" width="17.5546875" style="12" customWidth="1"/>
    <col min="5" max="5" width="35.33203125" style="12" customWidth="1"/>
    <col min="6" max="6" width="19.44140625" style="12" customWidth="1"/>
    <col min="7" max="11" width="17.5546875" style="12" customWidth="1"/>
    <col min="12" max="16384" width="8.6640625" style="12"/>
  </cols>
  <sheetData>
    <row r="1" spans="1:4" x14ac:dyDescent="0.3">
      <c r="A1" s="476"/>
      <c r="B1" s="476"/>
      <c r="C1" s="476"/>
    </row>
    <row r="2" spans="1:4" ht="14.25" customHeight="1" x14ac:dyDescent="0.3">
      <c r="A2" s="568" t="s">
        <v>62</v>
      </c>
      <c r="B2" s="568"/>
      <c r="C2" s="568"/>
      <c r="D2" s="568"/>
    </row>
    <row r="3" spans="1:4" ht="14.25" customHeight="1" x14ac:dyDescent="0.3">
      <c r="A3" s="568"/>
      <c r="B3" s="568"/>
      <c r="C3" s="568"/>
      <c r="D3" s="568"/>
    </row>
    <row r="4" spans="1:4" ht="14.25" customHeight="1" x14ac:dyDescent="0.3">
      <c r="A4" s="568"/>
      <c r="B4" s="568"/>
      <c r="C4" s="568"/>
      <c r="D4" s="568"/>
    </row>
    <row r="5" spans="1:4" ht="14.25" customHeight="1" x14ac:dyDescent="0.3">
      <c r="A5" s="568"/>
      <c r="B5" s="568"/>
      <c r="C5" s="568"/>
      <c r="D5" s="568"/>
    </row>
    <row r="6" spans="1:4" ht="14.25" customHeight="1" x14ac:dyDescent="0.3">
      <c r="A6" s="568"/>
      <c r="B6" s="568"/>
      <c r="C6" s="568"/>
      <c r="D6" s="568"/>
    </row>
    <row r="7" spans="1:4" x14ac:dyDescent="0.3">
      <c r="A7" s="46"/>
    </row>
    <row r="8" spans="1:4" x14ac:dyDescent="0.3">
      <c r="A8" s="154" t="s">
        <v>1018</v>
      </c>
    </row>
    <row r="9" spans="1:4" x14ac:dyDescent="0.3">
      <c r="A9" s="46"/>
    </row>
    <row r="10" spans="1:4" x14ac:dyDescent="0.3">
      <c r="A10" s="58" t="s">
        <v>1008</v>
      </c>
      <c r="B10" s="55"/>
      <c r="C10" s="55"/>
      <c r="D10" s="477"/>
    </row>
    <row r="11" spans="1:4" x14ac:dyDescent="0.3">
      <c r="A11" s="54"/>
      <c r="B11" s="52">
        <v>2022</v>
      </c>
      <c r="C11" s="52">
        <v>2023</v>
      </c>
      <c r="D11" s="52">
        <v>2024</v>
      </c>
    </row>
    <row r="12" spans="1:4" ht="26.4" x14ac:dyDescent="0.3">
      <c r="A12" s="51" t="s">
        <v>226</v>
      </c>
      <c r="B12" s="47">
        <v>7.23</v>
      </c>
      <c r="C12" s="47">
        <v>7.02</v>
      </c>
      <c r="D12" s="47">
        <v>6.15</v>
      </c>
    </row>
    <row r="13" spans="1:4" x14ac:dyDescent="0.3">
      <c r="A13" s="107" t="s">
        <v>190</v>
      </c>
      <c r="B13" s="47">
        <v>0.27</v>
      </c>
      <c r="C13" s="47">
        <v>0.22</v>
      </c>
      <c r="D13" s="47">
        <v>0.14000000000000001</v>
      </c>
    </row>
    <row r="14" spans="1:4" ht="16.2" customHeight="1" x14ac:dyDescent="0.3">
      <c r="A14" s="107" t="s">
        <v>195</v>
      </c>
      <c r="B14" s="47">
        <v>0.21</v>
      </c>
      <c r="C14" s="47">
        <v>0.32</v>
      </c>
      <c r="D14" s="47">
        <v>0.28000000000000003</v>
      </c>
    </row>
    <row r="15" spans="1:4" x14ac:dyDescent="0.3">
      <c r="A15" s="107" t="s">
        <v>194</v>
      </c>
      <c r="B15" s="47">
        <v>1.97</v>
      </c>
      <c r="C15" s="47">
        <v>2.06</v>
      </c>
      <c r="D15" s="47">
        <v>2.14</v>
      </c>
    </row>
    <row r="16" spans="1:4" x14ac:dyDescent="0.3">
      <c r="A16" s="107" t="s">
        <v>225</v>
      </c>
      <c r="B16" s="47">
        <v>0</v>
      </c>
      <c r="C16" s="47">
        <v>0</v>
      </c>
      <c r="D16" s="47">
        <v>0</v>
      </c>
    </row>
    <row r="17" spans="1:4" x14ac:dyDescent="0.3">
      <c r="A17" s="107" t="s">
        <v>192</v>
      </c>
      <c r="B17" s="47" t="s">
        <v>5</v>
      </c>
      <c r="C17" s="47" t="s">
        <v>5</v>
      </c>
      <c r="D17" s="47" t="s">
        <v>5</v>
      </c>
    </row>
    <row r="18" spans="1:4" x14ac:dyDescent="0.3">
      <c r="A18" s="107" t="s">
        <v>191</v>
      </c>
      <c r="B18" s="47">
        <v>4.78</v>
      </c>
      <c r="C18" s="47">
        <v>4.41</v>
      </c>
      <c r="D18" s="47">
        <v>3.59</v>
      </c>
    </row>
    <row r="19" spans="1:4" x14ac:dyDescent="0.3">
      <c r="A19" s="46"/>
    </row>
    <row r="20" spans="1:4" x14ac:dyDescent="0.3">
      <c r="A20" s="549" t="s">
        <v>1009</v>
      </c>
      <c r="B20" s="549"/>
      <c r="C20" s="549"/>
      <c r="D20" s="549"/>
    </row>
    <row r="21" spans="1:4" x14ac:dyDescent="0.3">
      <c r="A21" s="54"/>
      <c r="B21" s="52">
        <v>2022</v>
      </c>
      <c r="C21" s="52">
        <v>2023</v>
      </c>
      <c r="D21" s="52">
        <v>2024</v>
      </c>
    </row>
    <row r="22" spans="1:4" ht="66" x14ac:dyDescent="0.3">
      <c r="A22" s="51" t="s">
        <v>223</v>
      </c>
      <c r="B22" s="268">
        <v>1582.018</v>
      </c>
      <c r="C22" s="268">
        <v>1437.0229999999999</v>
      </c>
      <c r="D22" s="268">
        <v>1296.3800000000001</v>
      </c>
    </row>
    <row r="23" spans="1:4" ht="25.5" customHeight="1" x14ac:dyDescent="0.3">
      <c r="A23" s="51" t="s">
        <v>222</v>
      </c>
      <c r="B23" s="268">
        <v>8.546270462679878E-2</v>
      </c>
      <c r="C23" s="268">
        <v>7.7223492345438252E-2</v>
      </c>
      <c r="D23" s="268">
        <v>7.1328208302027019E-2</v>
      </c>
    </row>
    <row r="24" spans="1:4" x14ac:dyDescent="0.3">
      <c r="A24" s="57" t="s">
        <v>221</v>
      </c>
      <c r="B24" s="37" t="s">
        <v>5</v>
      </c>
      <c r="C24" s="37" t="s">
        <v>5</v>
      </c>
      <c r="D24" s="47">
        <v>0</v>
      </c>
    </row>
    <row r="25" spans="1:4" x14ac:dyDescent="0.3">
      <c r="A25" s="46"/>
    </row>
    <row r="26" spans="1:4" x14ac:dyDescent="0.3">
      <c r="A26" s="58" t="s">
        <v>1010</v>
      </c>
      <c r="B26" s="60"/>
      <c r="C26" s="60"/>
      <c r="D26" s="477"/>
    </row>
    <row r="27" spans="1:4" x14ac:dyDescent="0.3">
      <c r="A27" s="54"/>
      <c r="B27" s="52">
        <v>2022</v>
      </c>
      <c r="C27" s="52">
        <v>2023</v>
      </c>
      <c r="D27" s="52">
        <v>2024</v>
      </c>
    </row>
    <row r="28" spans="1:4" x14ac:dyDescent="0.3">
      <c r="A28" s="102" t="s">
        <v>220</v>
      </c>
      <c r="B28" s="47">
        <v>0.94</v>
      </c>
      <c r="C28" s="47">
        <v>0.98</v>
      </c>
      <c r="D28" s="47">
        <v>1.1200000000000001</v>
      </c>
    </row>
    <row r="29" spans="1:4" x14ac:dyDescent="0.3">
      <c r="A29" s="101" t="s">
        <v>139</v>
      </c>
      <c r="B29" s="47">
        <v>0</v>
      </c>
      <c r="C29" s="47">
        <v>0</v>
      </c>
      <c r="D29" s="47">
        <v>0</v>
      </c>
    </row>
    <row r="30" spans="1:4" x14ac:dyDescent="0.3">
      <c r="A30" s="101" t="s">
        <v>138</v>
      </c>
      <c r="B30" s="47">
        <v>0</v>
      </c>
      <c r="C30" s="47">
        <v>0.01</v>
      </c>
      <c r="D30" s="47">
        <v>0</v>
      </c>
    </row>
    <row r="31" spans="1:4" x14ac:dyDescent="0.3">
      <c r="A31" s="101" t="s">
        <v>137</v>
      </c>
      <c r="B31" s="47">
        <v>0</v>
      </c>
      <c r="C31" s="47">
        <v>0.03</v>
      </c>
      <c r="D31" s="47">
        <v>0.02</v>
      </c>
    </row>
    <row r="32" spans="1:4" ht="29.4" customHeight="1" x14ac:dyDescent="0.3">
      <c r="A32" s="101" t="s">
        <v>136</v>
      </c>
      <c r="B32" s="47">
        <v>0.3</v>
      </c>
      <c r="C32" s="47">
        <v>0.3</v>
      </c>
      <c r="D32" s="47">
        <v>0.4</v>
      </c>
    </row>
    <row r="33" spans="1:4" x14ac:dyDescent="0.3">
      <c r="A33" s="101" t="s">
        <v>135</v>
      </c>
      <c r="B33" s="47">
        <v>0.64</v>
      </c>
      <c r="C33" s="47">
        <v>0.64</v>
      </c>
      <c r="D33" s="47">
        <v>0.7</v>
      </c>
    </row>
    <row r="34" spans="1:4" x14ac:dyDescent="0.3">
      <c r="A34" s="102" t="s">
        <v>219</v>
      </c>
      <c r="B34" s="47">
        <v>0.05</v>
      </c>
      <c r="C34" s="47">
        <v>0.13</v>
      </c>
      <c r="D34" s="47">
        <v>0.14000000000000001</v>
      </c>
    </row>
    <row r="35" spans="1:4" ht="26.4" x14ac:dyDescent="0.3">
      <c r="A35" s="102" t="s">
        <v>218</v>
      </c>
      <c r="B35" s="361">
        <v>0.06</v>
      </c>
      <c r="C35" s="361">
        <v>0.14000000000000001</v>
      </c>
      <c r="D35" s="361">
        <v>0.12</v>
      </c>
    </row>
    <row r="36" spans="1:4" x14ac:dyDescent="0.3">
      <c r="A36" s="102" t="s">
        <v>217</v>
      </c>
      <c r="B36" s="47">
        <v>0.56999999999999995</v>
      </c>
      <c r="C36" s="47">
        <v>0.51</v>
      </c>
      <c r="D36" s="47">
        <v>0.64</v>
      </c>
    </row>
    <row r="37" spans="1:4" ht="26.4" x14ac:dyDescent="0.3">
      <c r="A37" s="102" t="s">
        <v>216</v>
      </c>
      <c r="B37" s="361">
        <v>0.6</v>
      </c>
      <c r="C37" s="361">
        <v>0.52</v>
      </c>
      <c r="D37" s="361">
        <v>0.56999999999999995</v>
      </c>
    </row>
    <row r="38" spans="1:4" x14ac:dyDescent="0.3">
      <c r="A38" s="100"/>
      <c r="B38" s="100"/>
      <c r="C38" s="100"/>
    </row>
    <row r="39" spans="1:4" x14ac:dyDescent="0.3">
      <c r="A39" s="539" t="s">
        <v>1011</v>
      </c>
      <c r="B39" s="539"/>
      <c r="C39" s="539"/>
      <c r="D39" s="539"/>
    </row>
    <row r="40" spans="1:4" x14ac:dyDescent="0.3">
      <c r="A40" s="247"/>
      <c r="B40" s="15">
        <v>2022</v>
      </c>
      <c r="C40" s="15">
        <v>2023</v>
      </c>
      <c r="D40" s="15">
        <v>2024</v>
      </c>
    </row>
    <row r="41" spans="1:4" ht="26.4" x14ac:dyDescent="0.3">
      <c r="A41" s="88" t="s">
        <v>1012</v>
      </c>
      <c r="B41" s="478">
        <v>71.094472300000007</v>
      </c>
      <c r="C41" s="478">
        <v>43.110972240000002</v>
      </c>
      <c r="D41" s="478">
        <v>47.585055310000001</v>
      </c>
    </row>
    <row r="43" spans="1:4" ht="13.95" customHeight="1" x14ac:dyDescent="0.3">
      <c r="A43" s="60" t="s">
        <v>1013</v>
      </c>
      <c r="B43" s="60"/>
      <c r="C43" s="60"/>
      <c r="D43" s="60"/>
    </row>
    <row r="44" spans="1:4" x14ac:dyDescent="0.3">
      <c r="A44" s="6"/>
      <c r="B44" s="7">
        <v>2022</v>
      </c>
      <c r="C44" s="7">
        <v>2023</v>
      </c>
      <c r="D44" s="7">
        <v>2024</v>
      </c>
    </row>
    <row r="45" spans="1:4" ht="39.6" x14ac:dyDescent="0.3">
      <c r="A45" s="22" t="s">
        <v>1014</v>
      </c>
      <c r="B45" s="362">
        <v>1.9077113350876849</v>
      </c>
      <c r="C45" s="362">
        <v>1.8237444063700945</v>
      </c>
      <c r="D45" s="362">
        <v>1.7944876326163459</v>
      </c>
    </row>
    <row r="46" spans="1:4" ht="52.8" x14ac:dyDescent="0.3">
      <c r="A46" s="22" t="s">
        <v>1015</v>
      </c>
      <c r="B46" s="362">
        <v>1.4862878999999998</v>
      </c>
      <c r="C46" s="362">
        <v>1.5167762497960151</v>
      </c>
      <c r="D46" s="233">
        <v>1.4982748368887313</v>
      </c>
    </row>
    <row r="47" spans="1:4" ht="39.6" x14ac:dyDescent="0.3">
      <c r="A47" s="22" t="s">
        <v>1016</v>
      </c>
      <c r="B47" s="362">
        <v>0.10305708932755174</v>
      </c>
      <c r="C47" s="362">
        <v>9.8005329215577489E-2</v>
      </c>
      <c r="D47" s="362">
        <v>9.8734620755233857E-2</v>
      </c>
    </row>
    <row r="48" spans="1:4" ht="48.75" customHeight="1" x14ac:dyDescent="0.3">
      <c r="A48" s="22" t="s">
        <v>1017</v>
      </c>
      <c r="B48" s="362">
        <v>8.0291238018837349E-2</v>
      </c>
      <c r="C48" s="362">
        <v>8.1509314127794122E-2</v>
      </c>
      <c r="D48" s="233">
        <v>8.2436677254574264E-2</v>
      </c>
    </row>
    <row r="49" spans="1:4" x14ac:dyDescent="0.3">
      <c r="A49" s="221"/>
      <c r="B49" s="222"/>
      <c r="C49" s="46"/>
      <c r="D49" s="35"/>
    </row>
  </sheetData>
  <mergeCells count="3">
    <mergeCell ref="A39:D39"/>
    <mergeCell ref="A20:D20"/>
    <mergeCell ref="A2:D6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5"/>
  <sheetViews>
    <sheetView showGridLines="0" zoomScale="70" zoomScaleNormal="70" workbookViewId="0">
      <selection activeCell="A40" sqref="A40"/>
    </sheetView>
  </sheetViews>
  <sheetFormatPr defaultColWidth="8.6640625" defaultRowHeight="14.4" x14ac:dyDescent="0.3"/>
  <cols>
    <col min="1" max="1" width="19.6640625" style="2" customWidth="1"/>
    <col min="2" max="13" width="17.109375" style="2" customWidth="1"/>
    <col min="14" max="15" width="9.44140625" style="2" bestFit="1" customWidth="1"/>
    <col min="16" max="16" width="9" style="2" bestFit="1" customWidth="1"/>
    <col min="17" max="18" width="9.44140625" style="3" bestFit="1" customWidth="1"/>
    <col min="19" max="19" width="8.6640625" style="3" bestFit="1" customWidth="1"/>
    <col min="20" max="20" width="9.44140625" style="3" bestFit="1" customWidth="1"/>
    <col min="21" max="16384" width="8.6640625" style="3"/>
  </cols>
  <sheetData>
    <row r="2" spans="1:20" x14ac:dyDescent="0.3">
      <c r="A2" s="533" t="s">
        <v>62</v>
      </c>
      <c r="B2" s="533"/>
      <c r="C2" s="533"/>
      <c r="D2" s="533"/>
      <c r="E2" s="533"/>
      <c r="F2" s="533"/>
      <c r="G2" s="533"/>
    </row>
    <row r="3" spans="1:20" x14ac:dyDescent="0.3">
      <c r="A3" s="533"/>
      <c r="B3" s="533"/>
      <c r="C3" s="533"/>
      <c r="D3" s="533"/>
      <c r="E3" s="533"/>
      <c r="F3" s="533"/>
      <c r="G3" s="533"/>
    </row>
    <row r="4" spans="1:20" x14ac:dyDescent="0.3">
      <c r="A4" s="533"/>
      <c r="B4" s="533"/>
      <c r="C4" s="533"/>
      <c r="D4" s="533"/>
      <c r="E4" s="533"/>
      <c r="F4" s="533"/>
      <c r="G4" s="533"/>
      <c r="H4" s="5"/>
      <c r="I4" s="5"/>
      <c r="J4" s="5"/>
      <c r="K4" s="5"/>
      <c r="L4" s="5"/>
    </row>
    <row r="5" spans="1:20" x14ac:dyDescent="0.3">
      <c r="A5" s="533"/>
      <c r="B5" s="533"/>
      <c r="C5" s="533"/>
      <c r="D5" s="533"/>
      <c r="E5" s="533"/>
      <c r="F5" s="533"/>
      <c r="G5" s="533"/>
      <c r="H5" s="30"/>
      <c r="I5" s="30"/>
      <c r="J5" s="535"/>
      <c r="K5" s="535"/>
      <c r="L5" s="535"/>
    </row>
    <row r="6" spans="1:20" x14ac:dyDescent="0.3">
      <c r="A6" s="533"/>
      <c r="B6" s="533"/>
      <c r="C6" s="533"/>
      <c r="D6" s="533"/>
      <c r="E6" s="533"/>
      <c r="F6" s="533"/>
      <c r="G6" s="533"/>
      <c r="H6" s="12"/>
      <c r="I6" s="12"/>
      <c r="J6" s="16"/>
      <c r="K6" s="16"/>
      <c r="L6" s="16"/>
    </row>
    <row r="7" spans="1:20" s="2" customFormat="1" x14ac:dyDescent="0.3">
      <c r="G7" s="12"/>
      <c r="H7" s="12"/>
      <c r="I7" s="12"/>
      <c r="J7" s="16"/>
      <c r="K7" s="16"/>
      <c r="L7" s="16"/>
      <c r="Q7" s="3"/>
      <c r="R7" s="3"/>
      <c r="S7" s="3"/>
      <c r="T7" s="3"/>
    </row>
    <row r="8" spans="1:20" s="2" customFormat="1" x14ac:dyDescent="0.3">
      <c r="A8" s="1" t="s">
        <v>422</v>
      </c>
      <c r="G8" s="12"/>
      <c r="H8" s="12"/>
      <c r="I8" s="12"/>
      <c r="J8" s="16"/>
      <c r="K8" s="16"/>
      <c r="L8" s="16"/>
      <c r="Q8" s="3"/>
      <c r="R8" s="3"/>
      <c r="S8" s="3"/>
      <c r="T8" s="3"/>
    </row>
    <row r="9" spans="1:20" s="2" customFormat="1" x14ac:dyDescent="0.3">
      <c r="A9" s="1"/>
      <c r="G9" s="12"/>
      <c r="H9" s="12"/>
      <c r="I9" s="12"/>
      <c r="J9" s="16"/>
      <c r="K9" s="16"/>
      <c r="L9" s="16"/>
      <c r="Q9" s="3"/>
      <c r="R9" s="3"/>
      <c r="S9" s="3"/>
      <c r="T9" s="3"/>
    </row>
    <row r="10" spans="1:20" s="2" customFormat="1" x14ac:dyDescent="0.3">
      <c r="A10" s="1"/>
      <c r="G10" s="12"/>
      <c r="H10" s="12"/>
      <c r="I10" s="12"/>
      <c r="J10" s="16"/>
      <c r="K10" s="16"/>
      <c r="L10" s="16"/>
      <c r="Q10" s="3"/>
      <c r="R10" s="3"/>
      <c r="S10" s="3"/>
      <c r="T10" s="3"/>
    </row>
    <row r="11" spans="1:20" s="2" customFormat="1" ht="13.8" x14ac:dyDescent="0.3">
      <c r="A11" s="12" t="s">
        <v>100</v>
      </c>
      <c r="B11" s="12"/>
      <c r="C11" s="12"/>
      <c r="D11" s="12"/>
      <c r="E11" s="12"/>
      <c r="F11" s="12"/>
    </row>
    <row r="12" spans="1:20" ht="6" customHeight="1" x14ac:dyDescent="0.3"/>
    <row r="13" spans="1:20" x14ac:dyDescent="0.3">
      <c r="A13" s="79" t="s">
        <v>421</v>
      </c>
    </row>
    <row r="14" spans="1:20" ht="6.45" customHeight="1" x14ac:dyDescent="0.3"/>
    <row r="15" spans="1:20" x14ac:dyDescent="0.3">
      <c r="A15" s="79" t="s">
        <v>420</v>
      </c>
    </row>
    <row r="16" spans="1:20" ht="14.7" customHeight="1" x14ac:dyDescent="0.3"/>
    <row r="17" spans="1:1" x14ac:dyDescent="0.3">
      <c r="A17" s="12"/>
    </row>
    <row r="18" spans="1:1" x14ac:dyDescent="0.3">
      <c r="A18" s="2" t="s">
        <v>419</v>
      </c>
    </row>
    <row r="19" spans="1:1" ht="6" customHeight="1" x14ac:dyDescent="0.3"/>
    <row r="20" spans="1:1" s="12" customFormat="1" ht="13.2" x14ac:dyDescent="0.3">
      <c r="A20" s="79" t="s">
        <v>418</v>
      </c>
    </row>
    <row r="21" spans="1:1" s="12" customFormat="1" ht="6" customHeight="1" x14ac:dyDescent="0.3"/>
    <row r="22" spans="1:1" s="12" customFormat="1" ht="13.2" x14ac:dyDescent="0.3">
      <c r="A22" s="79" t="s">
        <v>417</v>
      </c>
    </row>
    <row r="23" spans="1:1" s="12" customFormat="1" ht="13.2" x14ac:dyDescent="0.3"/>
    <row r="25" spans="1:1" x14ac:dyDescent="0.3">
      <c r="A25" s="2" t="s">
        <v>416</v>
      </c>
    </row>
    <row r="26" spans="1:1" ht="6.45" customHeight="1" x14ac:dyDescent="0.3"/>
    <row r="27" spans="1:1" x14ac:dyDescent="0.3">
      <c r="A27" s="79" t="s">
        <v>415</v>
      </c>
    </row>
    <row r="30" spans="1:1" x14ac:dyDescent="0.3">
      <c r="A30" s="2" t="s">
        <v>414</v>
      </c>
    </row>
    <row r="31" spans="1:1" ht="7.95" customHeight="1" x14ac:dyDescent="0.3"/>
    <row r="32" spans="1:1" x14ac:dyDescent="0.3">
      <c r="A32" s="79" t="s">
        <v>413</v>
      </c>
    </row>
    <row r="33" spans="1:1" ht="6.45" customHeight="1" x14ac:dyDescent="0.3">
      <c r="A33" s="12"/>
    </row>
    <row r="34" spans="1:1" x14ac:dyDescent="0.3">
      <c r="A34" s="79" t="s">
        <v>412</v>
      </c>
    </row>
    <row r="35" spans="1:1" ht="7.95" customHeight="1" x14ac:dyDescent="0.3">
      <c r="A35" s="12"/>
    </row>
    <row r="36" spans="1:1" x14ac:dyDescent="0.3">
      <c r="A36" s="79" t="s">
        <v>411</v>
      </c>
    </row>
    <row r="37" spans="1:1" ht="6.45" customHeight="1" x14ac:dyDescent="0.3">
      <c r="A37" s="12"/>
    </row>
    <row r="38" spans="1:1" x14ac:dyDescent="0.3">
      <c r="A38" s="79" t="s">
        <v>410</v>
      </c>
    </row>
    <row r="39" spans="1:1" ht="6.45" customHeight="1" x14ac:dyDescent="0.3">
      <c r="A39" s="12"/>
    </row>
    <row r="40" spans="1:1" x14ac:dyDescent="0.3">
      <c r="A40" s="79" t="s">
        <v>409</v>
      </c>
    </row>
    <row r="43" spans="1:1" x14ac:dyDescent="0.3">
      <c r="A43" s="2" t="s">
        <v>408</v>
      </c>
    </row>
    <row r="44" spans="1:1" ht="7.95" customHeight="1" x14ac:dyDescent="0.3"/>
    <row r="45" spans="1:1" x14ac:dyDescent="0.3">
      <c r="A45" s="79" t="s">
        <v>407</v>
      </c>
    </row>
  </sheetData>
  <mergeCells count="2">
    <mergeCell ref="A2:G6"/>
    <mergeCell ref="J5:L5"/>
  </mergeCells>
  <hyperlinks>
    <hyperlink ref="A13" r:id="rId1"/>
    <hyperlink ref="A15" r:id="rId2"/>
    <hyperlink ref="A20" r:id="rId3"/>
    <hyperlink ref="A22" r:id="rId4"/>
    <hyperlink ref="A27" r:id="rId5"/>
    <hyperlink ref="A32" r:id="rId6"/>
    <hyperlink ref="A34" r:id="rId7"/>
    <hyperlink ref="A36" r:id="rId8"/>
    <hyperlink ref="A38" r:id="rId9"/>
    <hyperlink ref="A40" r:id="rId10"/>
    <hyperlink ref="A45" r:id="rId11"/>
  </hyperlinks>
  <pageMargins left="0.7" right="0.7" top="0.75" bottom="0.75" header="0.3" footer="0.3"/>
  <pageSetup paperSize="9" orientation="portrait" r:id="rId12"/>
  <drawing r:id="rId1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3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A21" sqref="A21"/>
    </sheetView>
  </sheetViews>
  <sheetFormatPr defaultColWidth="8.6640625" defaultRowHeight="10.199999999999999" x14ac:dyDescent="0.2"/>
  <cols>
    <col min="1" max="1" width="14.44140625" style="175" customWidth="1"/>
    <col min="2" max="2" width="26.33203125" style="175" customWidth="1"/>
    <col min="3" max="3" width="40.44140625" style="175" customWidth="1"/>
    <col min="4" max="4" width="46" style="175" customWidth="1"/>
    <col min="5" max="16384" width="8.6640625" style="175"/>
  </cols>
  <sheetData>
    <row r="1" spans="1:4" x14ac:dyDescent="0.2">
      <c r="A1" s="198"/>
    </row>
    <row r="2" spans="1:4" x14ac:dyDescent="0.2">
      <c r="A2" s="194"/>
      <c r="B2" s="194"/>
      <c r="C2" s="194"/>
      <c r="D2" s="194"/>
    </row>
    <row r="3" spans="1:4" x14ac:dyDescent="0.2">
      <c r="A3" s="194"/>
      <c r="B3" s="194"/>
      <c r="C3" s="194"/>
      <c r="D3" s="194"/>
    </row>
    <row r="4" spans="1:4" x14ac:dyDescent="0.2">
      <c r="A4" s="197"/>
      <c r="B4" s="196" t="s">
        <v>62</v>
      </c>
      <c r="C4" s="194"/>
      <c r="D4" s="194"/>
    </row>
    <row r="5" spans="1:4" x14ac:dyDescent="0.2">
      <c r="A5" s="194"/>
      <c r="B5" s="195"/>
      <c r="C5" s="194"/>
      <c r="D5" s="194"/>
    </row>
    <row r="6" spans="1:4" x14ac:dyDescent="0.2">
      <c r="A6" s="193"/>
      <c r="B6" s="193"/>
      <c r="C6" s="193"/>
      <c r="D6" s="193"/>
    </row>
    <row r="7" spans="1:4" ht="13.8" x14ac:dyDescent="0.2">
      <c r="A7" s="1" t="s">
        <v>729</v>
      </c>
    </row>
    <row r="8" spans="1:4" x14ac:dyDescent="0.2">
      <c r="A8" s="192"/>
    </row>
    <row r="9" spans="1:4" ht="27" customHeight="1" x14ac:dyDescent="0.2">
      <c r="A9" s="569" t="s">
        <v>728</v>
      </c>
      <c r="B9" s="570"/>
      <c r="C9" s="571" t="s">
        <v>954</v>
      </c>
      <c r="D9" s="571"/>
    </row>
    <row r="10" spans="1:4" ht="11.4" x14ac:dyDescent="0.2">
      <c r="A10" s="569" t="s">
        <v>727</v>
      </c>
      <c r="B10" s="570"/>
      <c r="C10" s="571" t="s">
        <v>726</v>
      </c>
      <c r="D10" s="571"/>
    </row>
    <row r="11" spans="1:4" ht="12" customHeight="1" x14ac:dyDescent="0.2">
      <c r="A11" s="569" t="s">
        <v>725</v>
      </c>
      <c r="B11" s="570"/>
      <c r="C11" s="571"/>
      <c r="D11" s="571"/>
    </row>
    <row r="12" spans="1:4" ht="11.4" x14ac:dyDescent="0.2">
      <c r="A12" s="180" t="s">
        <v>724</v>
      </c>
      <c r="B12" s="180" t="s">
        <v>723</v>
      </c>
      <c r="C12" s="180" t="s">
        <v>722</v>
      </c>
      <c r="D12" s="180" t="s">
        <v>721</v>
      </c>
    </row>
    <row r="13" spans="1:4" ht="22.8" x14ac:dyDescent="0.2">
      <c r="A13" s="180" t="s">
        <v>720</v>
      </c>
      <c r="B13" s="571" t="s">
        <v>719</v>
      </c>
      <c r="C13" s="571"/>
      <c r="D13" s="571"/>
    </row>
    <row r="14" spans="1:4" ht="11.4" x14ac:dyDescent="0.2">
      <c r="A14" s="571" t="s">
        <v>718</v>
      </c>
      <c r="B14" s="571"/>
      <c r="C14" s="572"/>
      <c r="D14" s="571"/>
    </row>
    <row r="15" spans="1:4" ht="22.8" x14ac:dyDescent="0.2">
      <c r="A15" s="186" t="s">
        <v>717</v>
      </c>
      <c r="B15" s="180" t="s">
        <v>716</v>
      </c>
      <c r="C15" s="180" t="s">
        <v>1022</v>
      </c>
      <c r="D15" s="188"/>
    </row>
    <row r="16" spans="1:4" ht="22.8" x14ac:dyDescent="0.2">
      <c r="A16" s="186" t="s">
        <v>715</v>
      </c>
      <c r="B16" s="180" t="s">
        <v>714</v>
      </c>
      <c r="C16" s="180" t="s">
        <v>713</v>
      </c>
      <c r="D16" s="188"/>
    </row>
    <row r="17" spans="1:4" ht="34.200000000000003" x14ac:dyDescent="0.2">
      <c r="A17" s="186" t="s">
        <v>712</v>
      </c>
      <c r="B17" s="180" t="s">
        <v>711</v>
      </c>
      <c r="C17" s="180" t="s">
        <v>1023</v>
      </c>
      <c r="D17" s="188" t="s">
        <v>955</v>
      </c>
    </row>
    <row r="18" spans="1:4" ht="34.200000000000003" customHeight="1" x14ac:dyDescent="0.2">
      <c r="A18" s="186" t="s">
        <v>710</v>
      </c>
      <c r="B18" s="180" t="s">
        <v>709</v>
      </c>
      <c r="C18" s="180" t="s">
        <v>956</v>
      </c>
      <c r="D18" s="180" t="s">
        <v>957</v>
      </c>
    </row>
    <row r="19" spans="1:4" ht="22.8" x14ac:dyDescent="0.2">
      <c r="A19" s="186" t="s">
        <v>708</v>
      </c>
      <c r="B19" s="180" t="s">
        <v>707</v>
      </c>
      <c r="C19" s="180" t="s">
        <v>1024</v>
      </c>
      <c r="D19" s="180"/>
    </row>
    <row r="20" spans="1:4" ht="11.4" x14ac:dyDescent="0.2">
      <c r="A20" s="571" t="s">
        <v>706</v>
      </c>
      <c r="B20" s="571"/>
      <c r="C20" s="572"/>
      <c r="D20" s="571"/>
    </row>
    <row r="21" spans="1:4" ht="45.6" x14ac:dyDescent="0.2">
      <c r="A21" s="186" t="s">
        <v>705</v>
      </c>
      <c r="B21" s="180" t="s">
        <v>704</v>
      </c>
      <c r="C21" s="180" t="s">
        <v>1025</v>
      </c>
      <c r="D21" s="188"/>
    </row>
    <row r="22" spans="1:4" ht="22.8" x14ac:dyDescent="0.2">
      <c r="A22" s="186" t="s">
        <v>703</v>
      </c>
      <c r="B22" s="189" t="s">
        <v>702</v>
      </c>
      <c r="C22" s="180" t="s">
        <v>701</v>
      </c>
      <c r="D22" s="188" t="s">
        <v>958</v>
      </c>
    </row>
    <row r="23" spans="1:4" ht="22.8" x14ac:dyDescent="0.2">
      <c r="A23" s="186" t="s">
        <v>700</v>
      </c>
      <c r="B23" s="180" t="s">
        <v>699</v>
      </c>
      <c r="C23" s="187"/>
      <c r="D23" s="182" t="s">
        <v>698</v>
      </c>
    </row>
    <row r="24" spans="1:4" ht="11.4" x14ac:dyDescent="0.2">
      <c r="A24" s="571" t="s">
        <v>697</v>
      </c>
      <c r="B24" s="571"/>
      <c r="C24" s="572"/>
      <c r="D24" s="572"/>
    </row>
    <row r="25" spans="1:4" ht="58.2" customHeight="1" x14ac:dyDescent="0.2">
      <c r="A25" s="186" t="s">
        <v>696</v>
      </c>
      <c r="B25" s="188" t="s">
        <v>695</v>
      </c>
      <c r="C25" s="188" t="s">
        <v>672</v>
      </c>
      <c r="D25" s="180" t="s">
        <v>694</v>
      </c>
    </row>
    <row r="26" spans="1:4" ht="69" customHeight="1" x14ac:dyDescent="0.2">
      <c r="A26" s="186" t="s">
        <v>693</v>
      </c>
      <c r="B26" s="188" t="s">
        <v>692</v>
      </c>
      <c r="C26" s="188" t="s">
        <v>672</v>
      </c>
      <c r="D26" s="180" t="s">
        <v>1026</v>
      </c>
    </row>
    <row r="27" spans="1:4" ht="45.6" x14ac:dyDescent="0.2">
      <c r="A27" s="186" t="s">
        <v>691</v>
      </c>
      <c r="B27" s="188" t="s">
        <v>690</v>
      </c>
      <c r="C27" s="188" t="s">
        <v>689</v>
      </c>
      <c r="D27" s="191"/>
    </row>
    <row r="28" spans="1:4" ht="22.8" x14ac:dyDescent="0.2">
      <c r="A28" s="186" t="s">
        <v>688</v>
      </c>
      <c r="B28" s="188" t="s">
        <v>687</v>
      </c>
      <c r="C28" s="188" t="s">
        <v>444</v>
      </c>
      <c r="D28" s="188"/>
    </row>
    <row r="29" spans="1:4" ht="45.6" x14ac:dyDescent="0.2">
      <c r="A29" s="186" t="s">
        <v>686</v>
      </c>
      <c r="B29" s="188" t="s">
        <v>685</v>
      </c>
      <c r="C29" s="188" t="s">
        <v>684</v>
      </c>
      <c r="D29" s="188"/>
    </row>
    <row r="30" spans="1:4" ht="57" x14ac:dyDescent="0.2">
      <c r="A30" s="186" t="s">
        <v>683</v>
      </c>
      <c r="B30" s="188" t="s">
        <v>19</v>
      </c>
      <c r="C30" s="188" t="s">
        <v>427</v>
      </c>
      <c r="D30" s="188" t="s">
        <v>1027</v>
      </c>
    </row>
    <row r="31" spans="1:4" ht="22.8" x14ac:dyDescent="0.2">
      <c r="A31" s="186" t="s">
        <v>682</v>
      </c>
      <c r="B31" s="188" t="s">
        <v>681</v>
      </c>
      <c r="C31" s="188" t="s">
        <v>672</v>
      </c>
      <c r="D31" s="188"/>
    </row>
    <row r="32" spans="1:4" ht="22.8" x14ac:dyDescent="0.2">
      <c r="A32" s="186" t="s">
        <v>680</v>
      </c>
      <c r="B32" s="188" t="s">
        <v>679</v>
      </c>
      <c r="C32" s="188" t="s">
        <v>444</v>
      </c>
      <c r="D32" s="188"/>
    </row>
    <row r="33" spans="1:4" ht="22.8" x14ac:dyDescent="0.2">
      <c r="A33" s="186" t="s">
        <v>678</v>
      </c>
      <c r="B33" s="188" t="s">
        <v>677</v>
      </c>
      <c r="C33" s="188" t="s">
        <v>672</v>
      </c>
      <c r="D33" s="190"/>
    </row>
    <row r="34" spans="1:4" ht="11.4" x14ac:dyDescent="0.2">
      <c r="A34" s="186" t="s">
        <v>676</v>
      </c>
      <c r="B34" s="188" t="s">
        <v>675</v>
      </c>
      <c r="C34" s="188" t="s">
        <v>672</v>
      </c>
      <c r="D34" s="188"/>
    </row>
    <row r="35" spans="1:4" ht="22.8" x14ac:dyDescent="0.2">
      <c r="A35" s="186" t="s">
        <v>674</v>
      </c>
      <c r="B35" s="188" t="s">
        <v>673</v>
      </c>
      <c r="C35" s="188" t="s">
        <v>672</v>
      </c>
      <c r="D35" s="188"/>
    </row>
    <row r="36" spans="1:4" ht="22.8" x14ac:dyDescent="0.2">
      <c r="A36" s="186" t="s">
        <v>671</v>
      </c>
      <c r="B36" s="188" t="s">
        <v>670</v>
      </c>
      <c r="C36" s="188"/>
      <c r="D36" s="182" t="s">
        <v>669</v>
      </c>
    </row>
    <row r="37" spans="1:4" ht="11.4" x14ac:dyDescent="0.2">
      <c r="A37" s="571" t="s">
        <v>668</v>
      </c>
      <c r="B37" s="571"/>
      <c r="C37" s="571"/>
      <c r="D37" s="571"/>
    </row>
    <row r="38" spans="1:4" ht="34.200000000000003" x14ac:dyDescent="0.2">
      <c r="A38" s="186" t="s">
        <v>667</v>
      </c>
      <c r="B38" s="180" t="s">
        <v>666</v>
      </c>
      <c r="C38" s="180" t="s">
        <v>1028</v>
      </c>
      <c r="D38" s="180"/>
    </row>
    <row r="39" spans="1:4" ht="34.200000000000003" x14ac:dyDescent="0.2">
      <c r="A39" s="186" t="s">
        <v>665</v>
      </c>
      <c r="B39" s="180" t="s">
        <v>664</v>
      </c>
      <c r="C39" s="180" t="s">
        <v>663</v>
      </c>
      <c r="D39" s="180"/>
    </row>
    <row r="40" spans="1:4" ht="22.8" x14ac:dyDescent="0.2">
      <c r="A40" s="186" t="s">
        <v>662</v>
      </c>
      <c r="B40" s="180" t="s">
        <v>661</v>
      </c>
      <c r="C40" s="180"/>
      <c r="D40" s="180" t="s">
        <v>658</v>
      </c>
    </row>
    <row r="41" spans="1:4" ht="22.8" x14ac:dyDescent="0.2">
      <c r="A41" s="186" t="s">
        <v>660</v>
      </c>
      <c r="B41" s="180" t="s">
        <v>659</v>
      </c>
      <c r="C41" s="180"/>
      <c r="D41" s="180" t="s">
        <v>658</v>
      </c>
    </row>
    <row r="42" spans="1:4" ht="34.200000000000003" x14ac:dyDescent="0.2">
      <c r="A42" s="186" t="s">
        <v>657</v>
      </c>
      <c r="B42" s="180" t="s">
        <v>656</v>
      </c>
      <c r="C42" s="180" t="s">
        <v>440</v>
      </c>
      <c r="D42" s="180"/>
    </row>
    <row r="43" spans="1:4" ht="22.8" x14ac:dyDescent="0.2">
      <c r="A43" s="186" t="s">
        <v>655</v>
      </c>
      <c r="B43" s="180" t="s">
        <v>654</v>
      </c>
      <c r="C43" s="180" t="s">
        <v>579</v>
      </c>
      <c r="D43" s="180" t="s">
        <v>1029</v>
      </c>
    </row>
    <row r="44" spans="1:4" ht="34.200000000000003" x14ac:dyDescent="0.2">
      <c r="A44" s="186" t="s">
        <v>653</v>
      </c>
      <c r="B44" s="180" t="s">
        <v>652</v>
      </c>
      <c r="C44" s="180" t="s">
        <v>959</v>
      </c>
      <c r="D44" s="180"/>
    </row>
    <row r="45" spans="1:4" ht="11.4" x14ac:dyDescent="0.2">
      <c r="A45" s="571" t="s">
        <v>651</v>
      </c>
      <c r="B45" s="571"/>
      <c r="C45" s="571"/>
      <c r="D45" s="571"/>
    </row>
    <row r="46" spans="1:4" ht="34.200000000000003" x14ac:dyDescent="0.2">
      <c r="A46" s="186" t="s">
        <v>650</v>
      </c>
      <c r="B46" s="180" t="s">
        <v>649</v>
      </c>
      <c r="C46" s="180" t="s">
        <v>648</v>
      </c>
      <c r="D46" s="180"/>
    </row>
    <row r="47" spans="1:4" ht="11.4" x14ac:dyDescent="0.2">
      <c r="A47" s="186" t="s">
        <v>647</v>
      </c>
      <c r="B47" s="180" t="s">
        <v>646</v>
      </c>
      <c r="C47" s="180" t="s">
        <v>504</v>
      </c>
      <c r="D47" s="180"/>
    </row>
    <row r="48" spans="1:4" ht="11.4" x14ac:dyDescent="0.2">
      <c r="A48" s="180" t="s">
        <v>645</v>
      </c>
      <c r="B48" s="571" t="s">
        <v>644</v>
      </c>
      <c r="C48" s="571"/>
      <c r="D48" s="571"/>
    </row>
    <row r="49" spans="1:4" ht="22.8" x14ac:dyDescent="0.2">
      <c r="A49" s="186" t="s">
        <v>643</v>
      </c>
      <c r="B49" s="180" t="s">
        <v>642</v>
      </c>
      <c r="C49" s="184" t="s">
        <v>639</v>
      </c>
      <c r="D49" s="180"/>
    </row>
    <row r="50" spans="1:4" ht="11.4" x14ac:dyDescent="0.2">
      <c r="A50" s="185" t="s">
        <v>641</v>
      </c>
      <c r="B50" s="184" t="s">
        <v>640</v>
      </c>
      <c r="C50" s="184" t="s">
        <v>639</v>
      </c>
      <c r="D50" s="184"/>
    </row>
    <row r="51" spans="1:4" ht="12" customHeight="1" x14ac:dyDescent="0.2">
      <c r="A51" s="179" t="s">
        <v>63</v>
      </c>
      <c r="B51" s="179"/>
      <c r="C51" s="179"/>
      <c r="D51" s="179"/>
    </row>
    <row r="52" spans="1:4" ht="22.8" x14ac:dyDescent="0.2">
      <c r="A52" s="177" t="s">
        <v>442</v>
      </c>
      <c r="B52" s="177" t="s">
        <v>441</v>
      </c>
      <c r="C52" s="177" t="s">
        <v>638</v>
      </c>
      <c r="D52" s="183"/>
    </row>
    <row r="53" spans="1:4" ht="12" customHeight="1" x14ac:dyDescent="0.2">
      <c r="A53" s="573" t="s">
        <v>637</v>
      </c>
      <c r="B53" s="574"/>
      <c r="C53" s="574"/>
      <c r="D53" s="575"/>
    </row>
    <row r="54" spans="1:4" ht="22.8" x14ac:dyDescent="0.2">
      <c r="A54" s="177" t="s">
        <v>442</v>
      </c>
      <c r="B54" s="177" t="s">
        <v>441</v>
      </c>
      <c r="C54" s="181" t="s">
        <v>613</v>
      </c>
      <c r="D54" s="177"/>
    </row>
    <row r="55" spans="1:4" ht="12" customHeight="1" x14ac:dyDescent="0.2">
      <c r="A55" s="179" t="s">
        <v>636</v>
      </c>
      <c r="B55" s="179"/>
      <c r="C55" s="179"/>
      <c r="D55" s="179"/>
    </row>
    <row r="56" spans="1:4" ht="31.95" customHeight="1" x14ac:dyDescent="0.2">
      <c r="A56" s="178" t="s">
        <v>635</v>
      </c>
      <c r="B56" s="178" t="s">
        <v>634</v>
      </c>
      <c r="C56" s="181" t="s">
        <v>613</v>
      </c>
      <c r="D56" s="177"/>
    </row>
    <row r="57" spans="1:4" ht="22.8" x14ac:dyDescent="0.2">
      <c r="A57" s="176" t="s">
        <v>633</v>
      </c>
      <c r="B57" s="176" t="s">
        <v>632</v>
      </c>
      <c r="C57" s="177"/>
      <c r="D57" s="176" t="s">
        <v>527</v>
      </c>
    </row>
    <row r="58" spans="1:4" ht="31.2" customHeight="1" x14ac:dyDescent="0.2">
      <c r="A58" s="178" t="s">
        <v>631</v>
      </c>
      <c r="B58" s="178" t="s">
        <v>630</v>
      </c>
      <c r="C58" s="182" t="s">
        <v>613</v>
      </c>
      <c r="D58" s="177"/>
    </row>
    <row r="59" spans="1:4" ht="32.700000000000003" customHeight="1" x14ac:dyDescent="0.2">
      <c r="A59" s="177" t="s">
        <v>629</v>
      </c>
      <c r="B59" s="177" t="s">
        <v>628</v>
      </c>
      <c r="C59" s="181" t="s">
        <v>613</v>
      </c>
      <c r="D59" s="177"/>
    </row>
    <row r="60" spans="1:4" ht="12" customHeight="1" x14ac:dyDescent="0.2">
      <c r="A60" s="573" t="s">
        <v>627</v>
      </c>
      <c r="B60" s="574"/>
      <c r="C60" s="574"/>
      <c r="D60" s="575"/>
    </row>
    <row r="61" spans="1:4" ht="49.2" customHeight="1" x14ac:dyDescent="0.2">
      <c r="A61" s="177" t="s">
        <v>442</v>
      </c>
      <c r="B61" s="177" t="s">
        <v>441</v>
      </c>
      <c r="C61" s="181" t="s">
        <v>613</v>
      </c>
      <c r="D61" s="177"/>
    </row>
    <row r="62" spans="1:4" ht="11.4" x14ac:dyDescent="0.2">
      <c r="A62" s="573" t="s">
        <v>626</v>
      </c>
      <c r="B62" s="574"/>
      <c r="C62" s="574"/>
      <c r="D62" s="575"/>
    </row>
    <row r="63" spans="1:4" ht="57" x14ac:dyDescent="0.2">
      <c r="A63" s="177" t="s">
        <v>625</v>
      </c>
      <c r="B63" s="177" t="s">
        <v>624</v>
      </c>
      <c r="C63" s="181" t="s">
        <v>613</v>
      </c>
      <c r="D63" s="177"/>
    </row>
    <row r="64" spans="1:4" ht="11.7" customHeight="1" x14ac:dyDescent="0.2">
      <c r="A64" s="178" t="s">
        <v>608</v>
      </c>
      <c r="B64" s="178"/>
      <c r="C64" s="178"/>
      <c r="D64" s="178"/>
    </row>
    <row r="65" spans="1:4" ht="22.8" x14ac:dyDescent="0.2">
      <c r="A65" s="177" t="s">
        <v>623</v>
      </c>
      <c r="B65" s="177" t="s">
        <v>622</v>
      </c>
      <c r="C65" s="182" t="s">
        <v>613</v>
      </c>
      <c r="D65" s="177"/>
    </row>
    <row r="66" spans="1:4" ht="22.8" x14ac:dyDescent="0.2">
      <c r="A66" s="178" t="s">
        <v>621</v>
      </c>
      <c r="B66" s="178" t="s">
        <v>620</v>
      </c>
      <c r="C66" s="180" t="s">
        <v>613</v>
      </c>
      <c r="D66" s="177"/>
    </row>
    <row r="67" spans="1:4" ht="22.8" x14ac:dyDescent="0.2">
      <c r="A67" s="177" t="s">
        <v>619</v>
      </c>
      <c r="B67" s="177" t="s">
        <v>618</v>
      </c>
      <c r="C67" s="180" t="s">
        <v>613</v>
      </c>
      <c r="D67" s="177" t="s">
        <v>1030</v>
      </c>
    </row>
    <row r="68" spans="1:4" ht="68.400000000000006" x14ac:dyDescent="0.2">
      <c r="A68" s="178" t="s">
        <v>617</v>
      </c>
      <c r="B68" s="178" t="s">
        <v>616</v>
      </c>
      <c r="C68" s="180" t="s">
        <v>613</v>
      </c>
      <c r="D68" s="177" t="s">
        <v>1031</v>
      </c>
    </row>
    <row r="69" spans="1:4" ht="22.8" x14ac:dyDescent="0.2">
      <c r="A69" s="177" t="s">
        <v>615</v>
      </c>
      <c r="B69" s="177" t="s">
        <v>614</v>
      </c>
      <c r="C69" s="180" t="s">
        <v>613</v>
      </c>
      <c r="D69" s="177" t="s">
        <v>1032</v>
      </c>
    </row>
    <row r="70" spans="1:4" ht="34.200000000000003" x14ac:dyDescent="0.2">
      <c r="A70" s="178" t="s">
        <v>612</v>
      </c>
      <c r="B70" s="178" t="s">
        <v>611</v>
      </c>
      <c r="C70" s="178" t="s">
        <v>579</v>
      </c>
      <c r="D70" s="177" t="s">
        <v>610</v>
      </c>
    </row>
    <row r="71" spans="1:4" ht="12" customHeight="1" x14ac:dyDescent="0.2">
      <c r="A71" s="576" t="s">
        <v>609</v>
      </c>
      <c r="B71" s="576"/>
      <c r="C71" s="576"/>
      <c r="D71" s="576"/>
    </row>
    <row r="72" spans="1:4" ht="22.8" x14ac:dyDescent="0.2">
      <c r="A72" s="177" t="s">
        <v>442</v>
      </c>
      <c r="B72" s="177" t="s">
        <v>441</v>
      </c>
      <c r="C72" s="177" t="s">
        <v>579</v>
      </c>
      <c r="D72" s="177"/>
    </row>
    <row r="73" spans="1:4" ht="12" customHeight="1" x14ac:dyDescent="0.2">
      <c r="A73" s="576" t="s">
        <v>608</v>
      </c>
      <c r="B73" s="576"/>
      <c r="C73" s="576"/>
      <c r="D73" s="576"/>
    </row>
    <row r="74" spans="1:4" ht="49.2" x14ac:dyDescent="0.2">
      <c r="A74" s="177" t="s">
        <v>607</v>
      </c>
      <c r="B74" s="177" t="s">
        <v>606</v>
      </c>
      <c r="C74" s="177" t="s">
        <v>579</v>
      </c>
      <c r="D74" s="177"/>
    </row>
    <row r="75" spans="1:4" ht="12" customHeight="1" x14ac:dyDescent="0.2">
      <c r="A75" s="573" t="s">
        <v>605</v>
      </c>
      <c r="B75" s="574"/>
      <c r="C75" s="574"/>
      <c r="D75" s="575"/>
    </row>
    <row r="76" spans="1:4" ht="22.8" x14ac:dyDescent="0.2">
      <c r="A76" s="177" t="s">
        <v>442</v>
      </c>
      <c r="B76" s="177" t="s">
        <v>441</v>
      </c>
      <c r="C76" s="177" t="s">
        <v>579</v>
      </c>
      <c r="D76" s="177"/>
    </row>
    <row r="77" spans="1:4" ht="11.7" customHeight="1" x14ac:dyDescent="0.2">
      <c r="A77" s="178" t="s">
        <v>604</v>
      </c>
      <c r="B77" s="178"/>
      <c r="C77" s="178"/>
      <c r="D77" s="178"/>
    </row>
    <row r="78" spans="1:4" ht="34.200000000000003" x14ac:dyDescent="0.2">
      <c r="A78" s="177" t="s">
        <v>603</v>
      </c>
      <c r="B78" s="177" t="s">
        <v>602</v>
      </c>
      <c r="C78" s="177" t="s">
        <v>579</v>
      </c>
      <c r="D78" s="177"/>
    </row>
    <row r="79" spans="1:4" ht="11.7" customHeight="1" x14ac:dyDescent="0.2">
      <c r="A79" s="178" t="s">
        <v>601</v>
      </c>
      <c r="B79" s="178" t="s">
        <v>600</v>
      </c>
      <c r="C79" s="178" t="s">
        <v>579</v>
      </c>
      <c r="D79" s="177"/>
    </row>
    <row r="80" spans="1:4" ht="11.4" x14ac:dyDescent="0.2">
      <c r="A80" s="177" t="s">
        <v>599</v>
      </c>
      <c r="B80" s="177" t="s">
        <v>598</v>
      </c>
      <c r="C80" s="177" t="s">
        <v>579</v>
      </c>
      <c r="D80" s="177"/>
    </row>
    <row r="81" spans="1:4" ht="11.4" x14ac:dyDescent="0.2">
      <c r="A81" s="177" t="s">
        <v>597</v>
      </c>
      <c r="B81" s="177" t="s">
        <v>596</v>
      </c>
      <c r="C81" s="177" t="s">
        <v>579</v>
      </c>
      <c r="D81" s="177"/>
    </row>
    <row r="82" spans="1:4" ht="22.8" x14ac:dyDescent="0.2">
      <c r="A82" s="177" t="s">
        <v>595</v>
      </c>
      <c r="B82" s="177" t="s">
        <v>594</v>
      </c>
      <c r="C82" s="177" t="s">
        <v>579</v>
      </c>
      <c r="D82" s="177" t="s">
        <v>593</v>
      </c>
    </row>
    <row r="83" spans="1:4" ht="12" customHeight="1" x14ac:dyDescent="0.2">
      <c r="A83" s="573" t="s">
        <v>96</v>
      </c>
      <c r="B83" s="574"/>
      <c r="C83" s="574"/>
      <c r="D83" s="575"/>
    </row>
    <row r="84" spans="1:4" ht="11.7" customHeight="1" x14ac:dyDescent="0.2">
      <c r="A84" s="178" t="s">
        <v>442</v>
      </c>
      <c r="B84" s="178" t="s">
        <v>441</v>
      </c>
      <c r="C84" s="178" t="s">
        <v>579</v>
      </c>
      <c r="D84" s="177"/>
    </row>
    <row r="85" spans="1:4" ht="12" customHeight="1" x14ac:dyDescent="0.2">
      <c r="A85" s="573" t="s">
        <v>592</v>
      </c>
      <c r="B85" s="574"/>
      <c r="C85" s="574"/>
      <c r="D85" s="575"/>
    </row>
    <row r="86" spans="1:4" ht="11.7" customHeight="1" x14ac:dyDescent="0.2">
      <c r="A86" s="178" t="s">
        <v>591</v>
      </c>
      <c r="B86" s="178" t="s">
        <v>590</v>
      </c>
      <c r="C86" s="178" t="s">
        <v>579</v>
      </c>
      <c r="D86" s="177"/>
    </row>
    <row r="87" spans="1:4" ht="34.200000000000003" x14ac:dyDescent="0.2">
      <c r="A87" s="177" t="s">
        <v>589</v>
      </c>
      <c r="B87" s="177" t="s">
        <v>588</v>
      </c>
      <c r="C87" s="177" t="s">
        <v>579</v>
      </c>
      <c r="D87" s="177"/>
    </row>
    <row r="88" spans="1:4" ht="11.4" x14ac:dyDescent="0.2">
      <c r="A88" s="177" t="s">
        <v>587</v>
      </c>
      <c r="B88" s="177" t="s">
        <v>586</v>
      </c>
      <c r="C88" s="177" t="s">
        <v>579</v>
      </c>
      <c r="D88" s="177"/>
    </row>
    <row r="89" spans="1:4" ht="22.8" x14ac:dyDescent="0.2">
      <c r="A89" s="177" t="s">
        <v>585</v>
      </c>
      <c r="B89" s="177" t="s">
        <v>584</v>
      </c>
      <c r="C89" s="177" t="s">
        <v>579</v>
      </c>
      <c r="D89" s="177" t="s">
        <v>583</v>
      </c>
    </row>
    <row r="90" spans="1:4" ht="22.8" x14ac:dyDescent="0.2">
      <c r="A90" s="177" t="s">
        <v>582</v>
      </c>
      <c r="B90" s="177" t="s">
        <v>581</v>
      </c>
      <c r="C90" s="177" t="s">
        <v>579</v>
      </c>
      <c r="D90" s="177" t="s">
        <v>580</v>
      </c>
    </row>
    <row r="91" spans="1:4" ht="12" customHeight="1" x14ac:dyDescent="0.2">
      <c r="A91" s="573" t="s">
        <v>95</v>
      </c>
      <c r="B91" s="574"/>
      <c r="C91" s="574"/>
      <c r="D91" s="575"/>
    </row>
    <row r="92" spans="1:4" ht="11.7" customHeight="1" x14ac:dyDescent="0.2">
      <c r="A92" s="178" t="s">
        <v>442</v>
      </c>
      <c r="B92" s="178" t="s">
        <v>441</v>
      </c>
      <c r="C92" s="178" t="s">
        <v>579</v>
      </c>
      <c r="D92" s="177"/>
    </row>
    <row r="93" spans="1:4" ht="12" customHeight="1" x14ac:dyDescent="0.2">
      <c r="A93" s="573" t="s">
        <v>960</v>
      </c>
      <c r="B93" s="574"/>
      <c r="C93" s="574"/>
      <c r="D93" s="575"/>
    </row>
    <row r="94" spans="1:4" ht="34.200000000000003" x14ac:dyDescent="0.2">
      <c r="A94" s="178" t="s">
        <v>961</v>
      </c>
      <c r="B94" s="178" t="s">
        <v>964</v>
      </c>
      <c r="C94" s="178" t="s">
        <v>579</v>
      </c>
      <c r="D94" s="177" t="s">
        <v>1532</v>
      </c>
    </row>
    <row r="95" spans="1:4" ht="22.8" x14ac:dyDescent="0.2">
      <c r="A95" s="177" t="s">
        <v>962</v>
      </c>
      <c r="B95" s="177" t="s">
        <v>965</v>
      </c>
      <c r="C95" s="177" t="s">
        <v>579</v>
      </c>
      <c r="D95" s="177"/>
    </row>
    <row r="96" spans="1:4" ht="34.200000000000003" x14ac:dyDescent="0.2">
      <c r="A96" s="177" t="s">
        <v>963</v>
      </c>
      <c r="B96" s="177" t="s">
        <v>966</v>
      </c>
      <c r="C96" s="177" t="s">
        <v>579</v>
      </c>
      <c r="D96" s="177"/>
    </row>
    <row r="97" spans="1:4" ht="12" customHeight="1" x14ac:dyDescent="0.2">
      <c r="A97" s="573" t="s">
        <v>578</v>
      </c>
      <c r="B97" s="574"/>
      <c r="C97" s="574"/>
      <c r="D97" s="575"/>
    </row>
    <row r="98" spans="1:4" ht="41.7" customHeight="1" x14ac:dyDescent="0.2">
      <c r="A98" s="178" t="s">
        <v>442</v>
      </c>
      <c r="B98" s="178" t="s">
        <v>441</v>
      </c>
      <c r="C98" s="178" t="s">
        <v>638</v>
      </c>
      <c r="D98" s="177"/>
    </row>
    <row r="99" spans="1:4" ht="34.200000000000003" customHeight="1" x14ac:dyDescent="0.2">
      <c r="A99" s="581" t="s">
        <v>577</v>
      </c>
      <c r="B99" s="582"/>
      <c r="C99" s="582"/>
      <c r="D99" s="583"/>
    </row>
    <row r="100" spans="1:4" ht="91.2" x14ac:dyDescent="0.2">
      <c r="A100" s="180" t="s">
        <v>576</v>
      </c>
      <c r="B100" s="180" t="s">
        <v>575</v>
      </c>
      <c r="C100" s="178"/>
      <c r="D100" s="176" t="s">
        <v>1033</v>
      </c>
    </row>
    <row r="101" spans="1:4" ht="68.400000000000006" x14ac:dyDescent="0.2">
      <c r="A101" s="176" t="s">
        <v>574</v>
      </c>
      <c r="B101" s="176" t="s">
        <v>573</v>
      </c>
      <c r="C101" s="177"/>
      <c r="D101" s="176" t="s">
        <v>1034</v>
      </c>
    </row>
    <row r="102" spans="1:4" ht="11.7" customHeight="1" x14ac:dyDescent="0.2">
      <c r="A102" s="573" t="s">
        <v>572</v>
      </c>
      <c r="B102" s="574"/>
      <c r="C102" s="574"/>
      <c r="D102" s="575"/>
    </row>
    <row r="103" spans="1:4" ht="39" customHeight="1" x14ac:dyDescent="0.2">
      <c r="A103" s="177" t="s">
        <v>442</v>
      </c>
      <c r="B103" s="177" t="s">
        <v>441</v>
      </c>
      <c r="C103" s="177" t="s">
        <v>571</v>
      </c>
      <c r="D103" s="177"/>
    </row>
    <row r="104" spans="1:4" ht="11.7" customHeight="1" x14ac:dyDescent="0.2">
      <c r="A104" s="573" t="s">
        <v>570</v>
      </c>
      <c r="B104" s="574"/>
      <c r="C104" s="574"/>
      <c r="D104" s="575"/>
    </row>
    <row r="105" spans="1:4" ht="34.200000000000003" x14ac:dyDescent="0.2">
      <c r="A105" s="177" t="s">
        <v>569</v>
      </c>
      <c r="B105" s="177" t="s">
        <v>568</v>
      </c>
      <c r="C105" s="177" t="s">
        <v>549</v>
      </c>
      <c r="D105" s="177"/>
    </row>
    <row r="106" spans="1:4" ht="34.200000000000003" x14ac:dyDescent="0.2">
      <c r="A106" s="177" t="s">
        <v>567</v>
      </c>
      <c r="B106" s="177" t="s">
        <v>566</v>
      </c>
      <c r="C106" s="177" t="s">
        <v>549</v>
      </c>
      <c r="D106" s="177"/>
    </row>
    <row r="107" spans="1:4" ht="11.4" x14ac:dyDescent="0.2">
      <c r="A107" s="177" t="s">
        <v>565</v>
      </c>
      <c r="B107" s="177" t="s">
        <v>564</v>
      </c>
      <c r="C107" s="177" t="s">
        <v>549</v>
      </c>
      <c r="D107" s="177"/>
    </row>
    <row r="108" spans="1:4" ht="57" x14ac:dyDescent="0.2">
      <c r="A108" s="177" t="s">
        <v>563</v>
      </c>
      <c r="B108" s="177" t="s">
        <v>562</v>
      </c>
      <c r="C108" s="177" t="s">
        <v>549</v>
      </c>
      <c r="D108" s="177"/>
    </row>
    <row r="109" spans="1:4" ht="57" customHeight="1" x14ac:dyDescent="0.2">
      <c r="A109" s="177" t="s">
        <v>561</v>
      </c>
      <c r="B109" s="177" t="s">
        <v>560</v>
      </c>
      <c r="C109" s="177" t="s">
        <v>549</v>
      </c>
      <c r="D109" s="177"/>
    </row>
    <row r="110" spans="1:4" ht="22.8" x14ac:dyDescent="0.2">
      <c r="A110" s="178" t="s">
        <v>559</v>
      </c>
      <c r="B110" s="178" t="s">
        <v>558</v>
      </c>
      <c r="C110" s="178" t="s">
        <v>549</v>
      </c>
      <c r="D110" s="177"/>
    </row>
    <row r="111" spans="1:4" ht="57" x14ac:dyDescent="0.2">
      <c r="A111" s="177" t="s">
        <v>557</v>
      </c>
      <c r="B111" s="177" t="s">
        <v>556</v>
      </c>
      <c r="C111" s="177" t="s">
        <v>549</v>
      </c>
      <c r="D111" s="177"/>
    </row>
    <row r="112" spans="1:4" ht="48.75" customHeight="1" x14ac:dyDescent="0.2">
      <c r="A112" s="178" t="s">
        <v>555</v>
      </c>
      <c r="B112" s="178" t="s">
        <v>554</v>
      </c>
      <c r="C112" s="178" t="s">
        <v>549</v>
      </c>
      <c r="D112" s="177"/>
    </row>
    <row r="113" spans="1:4" ht="45.6" x14ac:dyDescent="0.2">
      <c r="A113" s="177" t="s">
        <v>553</v>
      </c>
      <c r="B113" s="177" t="s">
        <v>552</v>
      </c>
      <c r="C113" s="177" t="s">
        <v>549</v>
      </c>
      <c r="D113" s="177" t="s">
        <v>1035</v>
      </c>
    </row>
    <row r="114" spans="1:4" ht="45.6" x14ac:dyDescent="0.2">
      <c r="A114" s="178" t="s">
        <v>551</v>
      </c>
      <c r="B114" s="178" t="s">
        <v>550</v>
      </c>
      <c r="C114" s="178" t="s">
        <v>549</v>
      </c>
      <c r="D114" s="177" t="s">
        <v>1036</v>
      </c>
    </row>
    <row r="115" spans="1:4" ht="12" customHeight="1" x14ac:dyDescent="0.2">
      <c r="A115" s="573" t="s">
        <v>548</v>
      </c>
      <c r="B115" s="574"/>
      <c r="C115" s="574"/>
      <c r="D115" s="575"/>
    </row>
    <row r="116" spans="1:4" ht="36" customHeight="1" x14ac:dyDescent="0.2">
      <c r="A116" s="178" t="s">
        <v>442</v>
      </c>
      <c r="B116" s="178" t="s">
        <v>441</v>
      </c>
      <c r="C116" s="181" t="s">
        <v>547</v>
      </c>
      <c r="D116" s="178"/>
    </row>
    <row r="117" spans="1:4" ht="12" customHeight="1" x14ac:dyDescent="0.2">
      <c r="A117" s="179" t="s">
        <v>546</v>
      </c>
      <c r="B117" s="179"/>
      <c r="C117" s="179"/>
      <c r="D117" s="179"/>
    </row>
    <row r="118" spans="1:4" ht="34.200000000000003" x14ac:dyDescent="0.2">
      <c r="A118" s="177" t="s">
        <v>545</v>
      </c>
      <c r="B118" s="177" t="s">
        <v>544</v>
      </c>
      <c r="C118" s="177" t="s">
        <v>504</v>
      </c>
      <c r="D118" s="177" t="s">
        <v>543</v>
      </c>
    </row>
    <row r="119" spans="1:4" ht="11.7" customHeight="1" x14ac:dyDescent="0.2">
      <c r="A119" s="178" t="s">
        <v>542</v>
      </c>
      <c r="B119" s="178" t="s">
        <v>249</v>
      </c>
      <c r="C119" s="178" t="s">
        <v>504</v>
      </c>
      <c r="D119" s="177"/>
    </row>
    <row r="120" spans="1:4" ht="12" customHeight="1" x14ac:dyDescent="0.2">
      <c r="A120" s="573" t="s">
        <v>541</v>
      </c>
      <c r="B120" s="574"/>
      <c r="C120" s="574"/>
      <c r="D120" s="575"/>
    </row>
    <row r="121" spans="1:4" ht="34.200000000000003" x14ac:dyDescent="0.2">
      <c r="A121" s="178" t="s">
        <v>442</v>
      </c>
      <c r="B121" s="178" t="s">
        <v>441</v>
      </c>
      <c r="C121" s="178" t="s">
        <v>540</v>
      </c>
      <c r="D121" s="178"/>
    </row>
    <row r="122" spans="1:4" ht="12" customHeight="1" x14ac:dyDescent="0.2">
      <c r="A122" s="179" t="s">
        <v>539</v>
      </c>
      <c r="B122" s="179"/>
      <c r="C122" s="179"/>
      <c r="D122" s="179"/>
    </row>
    <row r="123" spans="1:4" ht="11.7" customHeight="1" x14ac:dyDescent="0.2">
      <c r="A123" s="178" t="s">
        <v>538</v>
      </c>
      <c r="B123" s="178" t="s">
        <v>537</v>
      </c>
      <c r="C123" s="178" t="s">
        <v>427</v>
      </c>
      <c r="D123" s="177"/>
    </row>
    <row r="124" spans="1:4" ht="12" customHeight="1" x14ac:dyDescent="0.2">
      <c r="A124" s="581" t="s">
        <v>536</v>
      </c>
      <c r="B124" s="582"/>
      <c r="C124" s="582"/>
      <c r="D124" s="583"/>
    </row>
    <row r="125" spans="1:4" ht="68.400000000000006" x14ac:dyDescent="0.2">
      <c r="A125" s="176" t="s">
        <v>535</v>
      </c>
      <c r="B125" s="176" t="s">
        <v>534</v>
      </c>
      <c r="C125" s="177"/>
      <c r="D125" s="176" t="s">
        <v>423</v>
      </c>
    </row>
    <row r="126" spans="1:4" ht="11.7" customHeight="1" x14ac:dyDescent="0.2">
      <c r="A126" s="573" t="s">
        <v>533</v>
      </c>
      <c r="B126" s="574"/>
      <c r="C126" s="574"/>
      <c r="D126" s="575"/>
    </row>
    <row r="127" spans="1:4" ht="49.95" customHeight="1" x14ac:dyDescent="0.2">
      <c r="A127" s="178" t="s">
        <v>442</v>
      </c>
      <c r="B127" s="178" t="s">
        <v>441</v>
      </c>
      <c r="C127" s="178" t="s">
        <v>513</v>
      </c>
      <c r="D127" s="177"/>
    </row>
    <row r="128" spans="1:4" ht="12" customHeight="1" x14ac:dyDescent="0.2">
      <c r="A128" s="179" t="s">
        <v>532</v>
      </c>
      <c r="B128" s="179"/>
      <c r="C128" s="179"/>
      <c r="D128" s="179"/>
    </row>
    <row r="129" spans="1:4" ht="79.8" x14ac:dyDescent="0.2">
      <c r="A129" s="178" t="s">
        <v>531</v>
      </c>
      <c r="B129" s="178" t="s">
        <v>530</v>
      </c>
      <c r="C129" s="178" t="s">
        <v>504</v>
      </c>
      <c r="D129" s="177"/>
    </row>
    <row r="130" spans="1:4" ht="34.200000000000003" x14ac:dyDescent="0.2">
      <c r="A130" s="176" t="s">
        <v>529</v>
      </c>
      <c r="B130" s="176" t="s">
        <v>528</v>
      </c>
      <c r="C130" s="176" t="s">
        <v>57</v>
      </c>
      <c r="D130" s="176" t="s">
        <v>527</v>
      </c>
    </row>
    <row r="131" spans="1:4" ht="11.7" customHeight="1" x14ac:dyDescent="0.2">
      <c r="A131" s="179" t="s">
        <v>526</v>
      </c>
      <c r="B131" s="179"/>
      <c r="C131" s="179"/>
      <c r="D131" s="179"/>
    </row>
    <row r="132" spans="1:4" ht="57" x14ac:dyDescent="0.2">
      <c r="A132" s="178" t="s">
        <v>525</v>
      </c>
      <c r="B132" s="178" t="s">
        <v>524</v>
      </c>
      <c r="C132" s="178" t="s">
        <v>504</v>
      </c>
      <c r="D132" s="176" t="s">
        <v>523</v>
      </c>
    </row>
    <row r="133" spans="1:4" ht="79.8" x14ac:dyDescent="0.2">
      <c r="A133" s="178" t="s">
        <v>522</v>
      </c>
      <c r="B133" s="178" t="s">
        <v>521</v>
      </c>
      <c r="C133" s="178" t="s">
        <v>504</v>
      </c>
      <c r="D133" s="178"/>
    </row>
    <row r="134" spans="1:4" ht="45.6" x14ac:dyDescent="0.2">
      <c r="A134" s="178" t="s">
        <v>520</v>
      </c>
      <c r="B134" s="178" t="s">
        <v>84</v>
      </c>
      <c r="C134" s="178" t="s">
        <v>504</v>
      </c>
      <c r="D134" s="176" t="s">
        <v>519</v>
      </c>
    </row>
    <row r="135" spans="1:4" ht="11.4" x14ac:dyDescent="0.2">
      <c r="A135" s="581" t="s">
        <v>518</v>
      </c>
      <c r="B135" s="582"/>
      <c r="C135" s="582"/>
      <c r="D135" s="583"/>
    </row>
    <row r="136" spans="1:4" ht="125.4" x14ac:dyDescent="0.2">
      <c r="A136" s="176" t="s">
        <v>517</v>
      </c>
      <c r="B136" s="176" t="s">
        <v>516</v>
      </c>
      <c r="C136" s="177"/>
      <c r="D136" s="176" t="s">
        <v>515</v>
      </c>
    </row>
    <row r="137" spans="1:4" ht="12" customHeight="1" x14ac:dyDescent="0.2">
      <c r="A137" s="573" t="s">
        <v>514</v>
      </c>
      <c r="B137" s="574"/>
      <c r="C137" s="574"/>
      <c r="D137" s="575"/>
    </row>
    <row r="138" spans="1:4" ht="46.2" customHeight="1" x14ac:dyDescent="0.2">
      <c r="A138" s="177" t="s">
        <v>442</v>
      </c>
      <c r="B138" s="177" t="s">
        <v>441</v>
      </c>
      <c r="C138" s="177" t="s">
        <v>513</v>
      </c>
      <c r="D138" s="177"/>
    </row>
    <row r="139" spans="1:4" ht="12" customHeight="1" x14ac:dyDescent="0.2">
      <c r="A139" s="577" t="s">
        <v>512</v>
      </c>
      <c r="B139" s="578"/>
      <c r="C139" s="578"/>
      <c r="D139" s="579"/>
    </row>
    <row r="140" spans="1:4" ht="34.200000000000003" x14ac:dyDescent="0.2">
      <c r="A140" s="177" t="s">
        <v>511</v>
      </c>
      <c r="B140" s="177" t="s">
        <v>510</v>
      </c>
      <c r="C140" s="177" t="s">
        <v>504</v>
      </c>
      <c r="D140" s="177"/>
    </row>
    <row r="141" spans="1:4" ht="45.6" x14ac:dyDescent="0.2">
      <c r="A141" s="178" t="s">
        <v>509</v>
      </c>
      <c r="B141" s="178" t="s">
        <v>508</v>
      </c>
      <c r="C141" s="178" t="s">
        <v>504</v>
      </c>
      <c r="D141" s="176" t="s">
        <v>507</v>
      </c>
    </row>
    <row r="142" spans="1:4" ht="45.6" x14ac:dyDescent="0.2">
      <c r="A142" s="177" t="s">
        <v>506</v>
      </c>
      <c r="B142" s="177" t="s">
        <v>505</v>
      </c>
      <c r="C142" s="177" t="s">
        <v>504</v>
      </c>
      <c r="D142" s="177" t="s">
        <v>1037</v>
      </c>
    </row>
    <row r="143" spans="1:4" ht="12" customHeight="1" x14ac:dyDescent="0.2">
      <c r="A143" s="573" t="s">
        <v>503</v>
      </c>
      <c r="B143" s="574"/>
      <c r="C143" s="574"/>
      <c r="D143" s="575"/>
    </row>
    <row r="144" spans="1:4" ht="41.7" customHeight="1" x14ac:dyDescent="0.2">
      <c r="A144" s="177" t="s">
        <v>442</v>
      </c>
      <c r="B144" s="177" t="s">
        <v>441</v>
      </c>
      <c r="C144" s="177" t="s">
        <v>502</v>
      </c>
      <c r="D144" s="177"/>
    </row>
    <row r="145" spans="1:4" ht="11.7" customHeight="1" x14ac:dyDescent="0.2">
      <c r="A145" s="179" t="s">
        <v>501</v>
      </c>
      <c r="B145" s="179"/>
      <c r="C145" s="179"/>
      <c r="D145" s="179"/>
    </row>
    <row r="146" spans="1:4" ht="79.8" x14ac:dyDescent="0.2">
      <c r="A146" s="178" t="s">
        <v>500</v>
      </c>
      <c r="B146" s="178" t="s">
        <v>499</v>
      </c>
      <c r="C146" s="178" t="s">
        <v>498</v>
      </c>
      <c r="D146" s="177"/>
    </row>
    <row r="147" spans="1:4" ht="148.19999999999999" x14ac:dyDescent="0.2">
      <c r="A147" s="178" t="s">
        <v>497</v>
      </c>
      <c r="B147" s="178" t="s">
        <v>496</v>
      </c>
      <c r="C147" s="178" t="s">
        <v>490</v>
      </c>
      <c r="D147" s="176" t="s">
        <v>1038</v>
      </c>
    </row>
    <row r="148" spans="1:4" ht="12" customHeight="1" x14ac:dyDescent="0.2">
      <c r="A148" s="573" t="s">
        <v>495</v>
      </c>
      <c r="B148" s="574"/>
      <c r="C148" s="574"/>
      <c r="D148" s="575"/>
    </row>
    <row r="149" spans="1:4" ht="22.8" x14ac:dyDescent="0.2">
      <c r="A149" s="178" t="s">
        <v>494</v>
      </c>
      <c r="B149" s="178" t="s">
        <v>493</v>
      </c>
      <c r="C149" s="178" t="s">
        <v>490</v>
      </c>
      <c r="D149" s="177"/>
    </row>
    <row r="150" spans="1:4" ht="22.8" x14ac:dyDescent="0.2">
      <c r="A150" s="177" t="s">
        <v>492</v>
      </c>
      <c r="B150" s="177" t="s">
        <v>491</v>
      </c>
      <c r="C150" s="177" t="s">
        <v>490</v>
      </c>
      <c r="D150" s="177"/>
    </row>
    <row r="151" spans="1:4" ht="11.7" customHeight="1" x14ac:dyDescent="0.2">
      <c r="A151" s="178" t="s">
        <v>489</v>
      </c>
      <c r="B151" s="178"/>
      <c r="C151" s="178"/>
      <c r="D151" s="178"/>
    </row>
    <row r="152" spans="1:4" ht="34.200000000000003" x14ac:dyDescent="0.2">
      <c r="A152" s="177" t="s">
        <v>442</v>
      </c>
      <c r="B152" s="177" t="s">
        <v>441</v>
      </c>
      <c r="C152" s="177" t="s">
        <v>488</v>
      </c>
      <c r="D152" s="177"/>
    </row>
    <row r="153" spans="1:4" ht="11.7" customHeight="1" x14ac:dyDescent="0.2">
      <c r="A153" s="178" t="s">
        <v>487</v>
      </c>
      <c r="B153" s="178"/>
      <c r="C153" s="178"/>
      <c r="D153" s="178"/>
    </row>
    <row r="154" spans="1:4" ht="22.8" x14ac:dyDescent="0.2">
      <c r="A154" s="177" t="s">
        <v>486</v>
      </c>
      <c r="B154" s="177" t="s">
        <v>485</v>
      </c>
      <c r="C154" s="177" t="s">
        <v>479</v>
      </c>
      <c r="D154" s="177"/>
    </row>
    <row r="155" spans="1:4" ht="12" customHeight="1" x14ac:dyDescent="0.2">
      <c r="A155" s="573" t="s">
        <v>484</v>
      </c>
      <c r="B155" s="574"/>
      <c r="C155" s="574"/>
      <c r="D155" s="575"/>
    </row>
    <row r="156" spans="1:4" ht="34.200000000000003" x14ac:dyDescent="0.2">
      <c r="A156" s="178" t="s">
        <v>483</v>
      </c>
      <c r="B156" s="178" t="s">
        <v>482</v>
      </c>
      <c r="C156" s="178" t="s">
        <v>479</v>
      </c>
      <c r="D156" s="178" t="s">
        <v>1039</v>
      </c>
    </row>
    <row r="157" spans="1:4" ht="11.7" customHeight="1" x14ac:dyDescent="0.2">
      <c r="A157" s="178" t="s">
        <v>481</v>
      </c>
      <c r="B157" s="178" t="s">
        <v>480</v>
      </c>
      <c r="C157" s="178" t="s">
        <v>479</v>
      </c>
      <c r="D157" s="177"/>
    </row>
    <row r="158" spans="1:4" ht="12" customHeight="1" x14ac:dyDescent="0.2">
      <c r="A158" s="179" t="s">
        <v>478</v>
      </c>
      <c r="B158" s="179"/>
      <c r="C158" s="179"/>
      <c r="D158" s="179"/>
    </row>
    <row r="159" spans="1:4" ht="57" x14ac:dyDescent="0.2">
      <c r="A159" s="178" t="s">
        <v>477</v>
      </c>
      <c r="B159" s="178" t="s">
        <v>476</v>
      </c>
      <c r="C159" s="178" t="s">
        <v>465</v>
      </c>
      <c r="D159" s="177" t="s">
        <v>475</v>
      </c>
    </row>
    <row r="160" spans="1:4" ht="57" x14ac:dyDescent="0.2">
      <c r="A160" s="176" t="s">
        <v>474</v>
      </c>
      <c r="B160" s="176" t="s">
        <v>473</v>
      </c>
      <c r="C160" s="177"/>
      <c r="D160" s="177" t="s">
        <v>472</v>
      </c>
    </row>
    <row r="161" spans="1:4" ht="11.7" customHeight="1" x14ac:dyDescent="0.2">
      <c r="A161" s="581" t="s">
        <v>471</v>
      </c>
      <c r="B161" s="582"/>
      <c r="C161" s="582"/>
      <c r="D161" s="583"/>
    </row>
    <row r="162" spans="1:4" ht="34.200000000000003" x14ac:dyDescent="0.2">
      <c r="A162" s="176" t="s">
        <v>470</v>
      </c>
      <c r="B162" s="176" t="s">
        <v>469</v>
      </c>
      <c r="C162" s="176" t="s">
        <v>465</v>
      </c>
      <c r="D162" s="177" t="s">
        <v>468</v>
      </c>
    </row>
    <row r="163" spans="1:4" ht="45.6" x14ac:dyDescent="0.2">
      <c r="A163" s="180" t="s">
        <v>467</v>
      </c>
      <c r="B163" s="180" t="s">
        <v>466</v>
      </c>
      <c r="C163" s="180" t="s">
        <v>465</v>
      </c>
      <c r="D163" s="177" t="s">
        <v>464</v>
      </c>
    </row>
    <row r="164" spans="1:4" ht="12" customHeight="1" x14ac:dyDescent="0.2">
      <c r="A164" s="573" t="s">
        <v>463</v>
      </c>
      <c r="B164" s="574"/>
      <c r="C164" s="574"/>
      <c r="D164" s="575"/>
    </row>
    <row r="165" spans="1:4" ht="45.6" x14ac:dyDescent="0.2">
      <c r="A165" s="178" t="s">
        <v>442</v>
      </c>
      <c r="B165" s="178" t="s">
        <v>441</v>
      </c>
      <c r="C165" s="178" t="s">
        <v>462</v>
      </c>
      <c r="D165" s="177"/>
    </row>
    <row r="166" spans="1:4" ht="12" customHeight="1" x14ac:dyDescent="0.2">
      <c r="A166" s="573" t="s">
        <v>461</v>
      </c>
      <c r="B166" s="574"/>
      <c r="C166" s="574"/>
      <c r="D166" s="575"/>
    </row>
    <row r="167" spans="1:4" ht="22.8" x14ac:dyDescent="0.2">
      <c r="A167" s="178" t="s">
        <v>442</v>
      </c>
      <c r="B167" s="178" t="s">
        <v>441</v>
      </c>
      <c r="C167" s="178" t="s">
        <v>427</v>
      </c>
      <c r="D167" s="177"/>
    </row>
    <row r="168" spans="1:4" ht="11.7" customHeight="1" x14ac:dyDescent="0.2">
      <c r="A168" s="179" t="s">
        <v>460</v>
      </c>
      <c r="B168" s="179"/>
      <c r="C168" s="179"/>
      <c r="D168" s="179"/>
    </row>
    <row r="169" spans="1:4" ht="41.25" customHeight="1" x14ac:dyDescent="0.2">
      <c r="A169" s="178" t="s">
        <v>459</v>
      </c>
      <c r="B169" s="178" t="s">
        <v>458</v>
      </c>
      <c r="C169" s="178" t="s">
        <v>427</v>
      </c>
      <c r="D169" s="177"/>
    </row>
    <row r="170" spans="1:4" ht="34.200000000000003" x14ac:dyDescent="0.2">
      <c r="A170" s="177" t="s">
        <v>457</v>
      </c>
      <c r="B170" s="177" t="s">
        <v>456</v>
      </c>
      <c r="C170" s="177" t="s">
        <v>427</v>
      </c>
      <c r="D170" s="177"/>
    </row>
    <row r="171" spans="1:4" ht="22.8" x14ac:dyDescent="0.2">
      <c r="A171" s="178" t="s">
        <v>455</v>
      </c>
      <c r="B171" s="178" t="s">
        <v>454</v>
      </c>
      <c r="C171" s="178" t="s">
        <v>427</v>
      </c>
      <c r="D171" s="177" t="s">
        <v>453</v>
      </c>
    </row>
    <row r="172" spans="1:4" ht="12" customHeight="1" x14ac:dyDescent="0.2">
      <c r="A172" s="573" t="s">
        <v>452</v>
      </c>
      <c r="B172" s="574"/>
      <c r="C172" s="574"/>
      <c r="D172" s="575"/>
    </row>
    <row r="173" spans="1:4" ht="11.7" customHeight="1" x14ac:dyDescent="0.2">
      <c r="A173" s="178" t="s">
        <v>442</v>
      </c>
      <c r="B173" s="178" t="s">
        <v>441</v>
      </c>
      <c r="C173" s="178" t="s">
        <v>427</v>
      </c>
      <c r="D173" s="177"/>
    </row>
    <row r="174" spans="1:4" ht="12" customHeight="1" x14ac:dyDescent="0.2">
      <c r="A174" s="573" t="s">
        <v>451</v>
      </c>
      <c r="B174" s="574"/>
      <c r="C174" s="574"/>
      <c r="D174" s="575"/>
    </row>
    <row r="175" spans="1:4" ht="11.7" customHeight="1" x14ac:dyDescent="0.2">
      <c r="A175" s="178" t="s">
        <v>450</v>
      </c>
      <c r="B175" s="178" t="s">
        <v>449</v>
      </c>
      <c r="C175" s="178" t="s">
        <v>1501</v>
      </c>
      <c r="D175" s="177"/>
    </row>
    <row r="176" spans="1:4" ht="69" customHeight="1" x14ac:dyDescent="0.2">
      <c r="A176" s="178" t="s">
        <v>448</v>
      </c>
      <c r="B176" s="178" t="s">
        <v>447</v>
      </c>
      <c r="C176" s="178"/>
      <c r="D176" s="177" t="s">
        <v>967</v>
      </c>
    </row>
    <row r="177" spans="1:4" ht="11.7" customHeight="1" x14ac:dyDescent="0.2">
      <c r="A177" s="179" t="s">
        <v>968</v>
      </c>
      <c r="B177" s="179"/>
      <c r="C177" s="179"/>
      <c r="D177" s="179"/>
    </row>
    <row r="178" spans="1:4" ht="45.6" x14ac:dyDescent="0.2">
      <c r="A178" s="178" t="s">
        <v>442</v>
      </c>
      <c r="B178" s="178" t="s">
        <v>441</v>
      </c>
      <c r="C178" s="178" t="s">
        <v>969</v>
      </c>
      <c r="D178" s="177"/>
    </row>
    <row r="179" spans="1:4" ht="14.4" x14ac:dyDescent="0.2">
      <c r="A179" s="179" t="s">
        <v>446</v>
      </c>
      <c r="B179" s="179"/>
      <c r="C179" s="179"/>
      <c r="D179" s="179"/>
    </row>
    <row r="180" spans="1:4" ht="45.6" x14ac:dyDescent="0.2">
      <c r="A180" s="178" t="s">
        <v>442</v>
      </c>
      <c r="B180" s="178" t="s">
        <v>441</v>
      </c>
      <c r="C180" s="178" t="s">
        <v>969</v>
      </c>
      <c r="D180" s="177"/>
    </row>
    <row r="181" spans="1:4" ht="12" customHeight="1" x14ac:dyDescent="0.2">
      <c r="A181" s="573" t="s">
        <v>445</v>
      </c>
      <c r="B181" s="574"/>
      <c r="C181" s="574"/>
      <c r="D181" s="575"/>
    </row>
    <row r="182" spans="1:4" ht="22.8" x14ac:dyDescent="0.2">
      <c r="A182" s="178" t="s">
        <v>442</v>
      </c>
      <c r="B182" s="178" t="s">
        <v>441</v>
      </c>
      <c r="C182" s="178" t="s">
        <v>1040</v>
      </c>
      <c r="D182" s="177"/>
    </row>
    <row r="183" spans="1:4" ht="12" customHeight="1" x14ac:dyDescent="0.2">
      <c r="A183" s="179" t="s">
        <v>443</v>
      </c>
      <c r="B183" s="179"/>
      <c r="C183" s="179"/>
      <c r="D183" s="179"/>
    </row>
    <row r="184" spans="1:4" ht="22.8" x14ac:dyDescent="0.2">
      <c r="A184" s="178" t="s">
        <v>442</v>
      </c>
      <c r="B184" s="178" t="s">
        <v>441</v>
      </c>
      <c r="C184" s="178" t="s">
        <v>440</v>
      </c>
      <c r="D184" s="177"/>
    </row>
    <row r="185" spans="1:4" ht="12" customHeight="1" x14ac:dyDescent="0.2">
      <c r="A185" s="179" t="s">
        <v>439</v>
      </c>
      <c r="B185" s="179"/>
      <c r="C185" s="179"/>
      <c r="D185" s="179"/>
    </row>
    <row r="186" spans="1:4" ht="68.400000000000006" x14ac:dyDescent="0.2">
      <c r="A186" s="177" t="s">
        <v>438</v>
      </c>
      <c r="B186" s="177" t="s">
        <v>437</v>
      </c>
      <c r="C186" s="177" t="s">
        <v>427</v>
      </c>
      <c r="D186" s="177"/>
    </row>
    <row r="187" spans="1:4" ht="12" customHeight="1" x14ac:dyDescent="0.2">
      <c r="A187" s="573" t="s">
        <v>436</v>
      </c>
      <c r="B187" s="574"/>
      <c r="C187" s="574"/>
      <c r="D187" s="575"/>
    </row>
    <row r="188" spans="1:4" ht="12" customHeight="1" x14ac:dyDescent="0.2">
      <c r="A188" s="179" t="s">
        <v>435</v>
      </c>
      <c r="B188" s="179"/>
      <c r="C188" s="179"/>
      <c r="D188" s="179"/>
    </row>
    <row r="189" spans="1:4" ht="11.4" x14ac:dyDescent="0.2">
      <c r="A189" s="178" t="s">
        <v>434</v>
      </c>
      <c r="B189" s="178" t="s">
        <v>433</v>
      </c>
      <c r="C189" s="178" t="s">
        <v>427</v>
      </c>
      <c r="D189" s="177"/>
    </row>
    <row r="190" spans="1:4" ht="34.200000000000003" x14ac:dyDescent="0.2">
      <c r="A190" s="177" t="s">
        <v>432</v>
      </c>
      <c r="B190" s="177" t="s">
        <v>431</v>
      </c>
      <c r="C190" s="177" t="s">
        <v>427</v>
      </c>
      <c r="D190" s="177" t="s">
        <v>430</v>
      </c>
    </row>
    <row r="191" spans="1:4" ht="45.6" x14ac:dyDescent="0.2">
      <c r="A191" s="177" t="s">
        <v>429</v>
      </c>
      <c r="B191" s="177" t="s">
        <v>428</v>
      </c>
      <c r="C191" s="177" t="s">
        <v>427</v>
      </c>
      <c r="D191" s="177"/>
    </row>
    <row r="192" spans="1:4" ht="12" customHeight="1" x14ac:dyDescent="0.2">
      <c r="A192" s="580" t="s">
        <v>426</v>
      </c>
      <c r="B192" s="580"/>
      <c r="C192" s="580"/>
      <c r="D192" s="580"/>
    </row>
    <row r="193" spans="1:4" ht="45.6" x14ac:dyDescent="0.2">
      <c r="A193" s="176" t="s">
        <v>425</v>
      </c>
      <c r="B193" s="176" t="s">
        <v>424</v>
      </c>
      <c r="C193" s="177"/>
      <c r="D193" s="176" t="s">
        <v>423</v>
      </c>
    </row>
  </sheetData>
  <mergeCells count="45">
    <mergeCell ref="A126:D126"/>
    <mergeCell ref="A137:D137"/>
    <mergeCell ref="A97:D97"/>
    <mergeCell ref="A135:D135"/>
    <mergeCell ref="A93:D93"/>
    <mergeCell ref="A124:D124"/>
    <mergeCell ref="A115:D115"/>
    <mergeCell ref="A104:D104"/>
    <mergeCell ref="A120:D120"/>
    <mergeCell ref="A99:D99"/>
    <mergeCell ref="A102:D102"/>
    <mergeCell ref="A139:D139"/>
    <mergeCell ref="A192:D192"/>
    <mergeCell ref="A181:D181"/>
    <mergeCell ref="A172:D172"/>
    <mergeCell ref="A166:D166"/>
    <mergeCell ref="A164:D164"/>
    <mergeCell ref="A148:D148"/>
    <mergeCell ref="A174:D174"/>
    <mergeCell ref="A161:D161"/>
    <mergeCell ref="A155:D155"/>
    <mergeCell ref="A187:D187"/>
    <mergeCell ref="A143:D143"/>
    <mergeCell ref="B13:D13"/>
    <mergeCell ref="A14:D14"/>
    <mergeCell ref="A20:D20"/>
    <mergeCell ref="A91:D91"/>
    <mergeCell ref="A24:D24"/>
    <mergeCell ref="A37:D37"/>
    <mergeCell ref="A45:D45"/>
    <mergeCell ref="B48:D48"/>
    <mergeCell ref="A53:D53"/>
    <mergeCell ref="A60:D60"/>
    <mergeCell ref="A71:D71"/>
    <mergeCell ref="A73:D73"/>
    <mergeCell ref="A75:D75"/>
    <mergeCell ref="A83:D83"/>
    <mergeCell ref="A85:D85"/>
    <mergeCell ref="A62:D62"/>
    <mergeCell ref="A9:B9"/>
    <mergeCell ref="C9:D9"/>
    <mergeCell ref="A10:B10"/>
    <mergeCell ref="C10:D10"/>
    <mergeCell ref="A11:B11"/>
    <mergeCell ref="C11:D11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"/>
  <sheetViews>
    <sheetView showGridLines="0" zoomScale="120" zoomScaleNormal="120" workbookViewId="0">
      <selection activeCell="A11" sqref="A11:D11"/>
    </sheetView>
  </sheetViews>
  <sheetFormatPr defaultColWidth="8.6640625" defaultRowHeight="14.4" x14ac:dyDescent="0.3"/>
  <cols>
    <col min="1" max="1" width="15" customWidth="1"/>
    <col min="2" max="2" width="41.109375" customWidth="1"/>
    <col min="3" max="3" width="22.44140625" customWidth="1"/>
    <col min="4" max="4" width="15.6640625" customWidth="1"/>
  </cols>
  <sheetData>
    <row r="2" spans="1:4" x14ac:dyDescent="0.3">
      <c r="A2" s="200"/>
      <c r="B2" s="199"/>
      <c r="C2" s="199"/>
      <c r="D2" s="199"/>
    </row>
    <row r="3" spans="1:4" x14ac:dyDescent="0.3">
      <c r="A3" s="200"/>
      <c r="B3" s="200"/>
      <c r="C3" s="199"/>
      <c r="D3" s="199"/>
    </row>
    <row r="4" spans="1:4" x14ac:dyDescent="0.3">
      <c r="A4" s="203"/>
      <c r="B4" s="202" t="s">
        <v>62</v>
      </c>
      <c r="C4" s="199"/>
      <c r="D4" s="199"/>
    </row>
    <row r="5" spans="1:4" x14ac:dyDescent="0.3">
      <c r="A5" s="200"/>
      <c r="B5" s="201"/>
      <c r="C5" s="199"/>
      <c r="D5" s="199"/>
    </row>
    <row r="6" spans="1:4" x14ac:dyDescent="0.3">
      <c r="A6" s="200"/>
      <c r="B6" s="200"/>
      <c r="C6" s="199"/>
      <c r="D6" s="199"/>
    </row>
    <row r="7" spans="1:4" x14ac:dyDescent="0.3">
      <c r="A7" s="584" t="s">
        <v>757</v>
      </c>
      <c r="B7" s="584"/>
      <c r="C7" s="584"/>
      <c r="D7" s="584"/>
    </row>
    <row r="8" spans="1:4" ht="15" customHeight="1" x14ac:dyDescent="0.3">
      <c r="A8" s="584"/>
      <c r="B8" s="584"/>
      <c r="C8" s="584"/>
      <c r="D8" s="584"/>
    </row>
    <row r="9" spans="1:4" x14ac:dyDescent="0.3">
      <c r="A9" s="585"/>
      <c r="B9" s="585"/>
      <c r="C9" s="585"/>
      <c r="D9" s="585"/>
    </row>
    <row r="10" spans="1:4" s="175" customFormat="1" ht="11.4" x14ac:dyDescent="0.2">
      <c r="A10" s="180" t="s">
        <v>756</v>
      </c>
      <c r="B10" s="180" t="s">
        <v>723</v>
      </c>
      <c r="C10" s="180" t="s">
        <v>722</v>
      </c>
      <c r="D10" s="180" t="s">
        <v>721</v>
      </c>
    </row>
    <row r="11" spans="1:4" x14ac:dyDescent="0.3">
      <c r="A11" s="586" t="s">
        <v>755</v>
      </c>
      <c r="B11" s="586"/>
      <c r="C11" s="586"/>
      <c r="D11" s="586"/>
    </row>
    <row r="12" spans="1:4" x14ac:dyDescent="0.3">
      <c r="A12" s="571" t="s">
        <v>605</v>
      </c>
      <c r="B12" s="571"/>
      <c r="C12" s="571"/>
      <c r="D12" s="571"/>
    </row>
    <row r="13" spans="1:4" ht="45.6" x14ac:dyDescent="0.3">
      <c r="A13" s="180" t="s">
        <v>754</v>
      </c>
      <c r="B13" s="180" t="s">
        <v>1020</v>
      </c>
      <c r="C13" s="180" t="s">
        <v>579</v>
      </c>
      <c r="D13" s="180"/>
    </row>
    <row r="14" spans="1:4" ht="34.200000000000003" x14ac:dyDescent="0.3">
      <c r="A14" s="180" t="s">
        <v>753</v>
      </c>
      <c r="B14" s="180" t="s">
        <v>752</v>
      </c>
      <c r="C14" s="180" t="s">
        <v>579</v>
      </c>
      <c r="D14" s="180"/>
    </row>
    <row r="15" spans="1:4" ht="34.200000000000003" x14ac:dyDescent="0.3">
      <c r="A15" s="180" t="s">
        <v>751</v>
      </c>
      <c r="B15" s="180" t="s">
        <v>750</v>
      </c>
      <c r="C15" s="180" t="s">
        <v>579</v>
      </c>
      <c r="D15" s="180"/>
    </row>
    <row r="16" spans="1:4" x14ac:dyDescent="0.3">
      <c r="A16" s="571" t="s">
        <v>749</v>
      </c>
      <c r="B16" s="571"/>
      <c r="C16" s="571"/>
      <c r="D16" s="571"/>
    </row>
    <row r="17" spans="1:4" ht="22.8" x14ac:dyDescent="0.3">
      <c r="A17" s="180" t="s">
        <v>748</v>
      </c>
      <c r="B17" s="180" t="s">
        <v>747</v>
      </c>
      <c r="C17" s="180" t="s">
        <v>579</v>
      </c>
      <c r="D17" s="180"/>
    </row>
    <row r="18" spans="1:4" x14ac:dyDescent="0.3">
      <c r="A18" s="571" t="s">
        <v>746</v>
      </c>
      <c r="B18" s="571"/>
      <c r="C18" s="571"/>
      <c r="D18" s="571"/>
    </row>
    <row r="19" spans="1:4" ht="79.8" x14ac:dyDescent="0.3">
      <c r="A19" s="180" t="s">
        <v>745</v>
      </c>
      <c r="B19" s="180" t="s">
        <v>744</v>
      </c>
      <c r="C19" s="180" t="s">
        <v>737</v>
      </c>
      <c r="D19" s="180" t="s">
        <v>743</v>
      </c>
    </row>
    <row r="20" spans="1:4" ht="57" x14ac:dyDescent="0.3">
      <c r="A20" s="180" t="s">
        <v>742</v>
      </c>
      <c r="B20" s="180" t="s">
        <v>741</v>
      </c>
      <c r="C20" s="180" t="s">
        <v>737</v>
      </c>
      <c r="D20" s="180"/>
    </row>
    <row r="21" spans="1:4" x14ac:dyDescent="0.3">
      <c r="A21" s="571" t="s">
        <v>740</v>
      </c>
      <c r="B21" s="571"/>
      <c r="C21" s="571"/>
      <c r="D21" s="571"/>
    </row>
    <row r="22" spans="1:4" ht="45.6" x14ac:dyDescent="0.3">
      <c r="A22" s="180" t="s">
        <v>739</v>
      </c>
      <c r="B22" s="180" t="s">
        <v>738</v>
      </c>
      <c r="C22" s="180" t="s">
        <v>737</v>
      </c>
      <c r="D22" s="180"/>
    </row>
    <row r="23" spans="1:4" x14ac:dyDescent="0.3">
      <c r="A23" s="571" t="s">
        <v>736</v>
      </c>
      <c r="B23" s="571"/>
      <c r="C23" s="571"/>
      <c r="D23" s="571"/>
    </row>
    <row r="24" spans="1:4" ht="22.8" x14ac:dyDescent="0.3">
      <c r="A24" s="180" t="s">
        <v>735</v>
      </c>
      <c r="B24" s="180" t="s">
        <v>734</v>
      </c>
      <c r="C24" s="180" t="s">
        <v>579</v>
      </c>
      <c r="D24" s="180"/>
    </row>
    <row r="25" spans="1:4" x14ac:dyDescent="0.3">
      <c r="A25" s="571" t="s">
        <v>733</v>
      </c>
      <c r="B25" s="571"/>
      <c r="C25" s="571"/>
      <c r="D25" s="571"/>
    </row>
    <row r="26" spans="1:4" x14ac:dyDescent="0.3">
      <c r="A26" s="571" t="s">
        <v>65</v>
      </c>
      <c r="B26" s="571"/>
      <c r="C26" s="571"/>
      <c r="D26" s="571"/>
    </row>
    <row r="27" spans="1:4" ht="45.6" x14ac:dyDescent="0.3">
      <c r="A27" s="180" t="s">
        <v>732</v>
      </c>
      <c r="B27" s="180" t="s">
        <v>1021</v>
      </c>
      <c r="C27" s="180" t="s">
        <v>549</v>
      </c>
      <c r="D27" s="180"/>
    </row>
    <row r="28" spans="1:4" ht="45.6" x14ac:dyDescent="0.3">
      <c r="A28" s="180" t="s">
        <v>731</v>
      </c>
      <c r="B28" s="180" t="s">
        <v>730</v>
      </c>
      <c r="C28" s="180" t="s">
        <v>549</v>
      </c>
      <c r="D28" s="180"/>
    </row>
  </sheetData>
  <mergeCells count="9">
    <mergeCell ref="A7:D9"/>
    <mergeCell ref="A23:D23"/>
    <mergeCell ref="A25:D25"/>
    <mergeCell ref="A26:D26"/>
    <mergeCell ref="A11:D11"/>
    <mergeCell ref="A12:D12"/>
    <mergeCell ref="A16:D16"/>
    <mergeCell ref="A18:D18"/>
    <mergeCell ref="A21:D21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26664"/>
  </sheetPr>
  <dimension ref="A2:F34"/>
  <sheetViews>
    <sheetView showGridLines="0" zoomScale="85" zoomScaleNormal="85" workbookViewId="0">
      <selection activeCell="A10" sqref="A10:B10"/>
    </sheetView>
  </sheetViews>
  <sheetFormatPr defaultColWidth="9" defaultRowHeight="14.4" x14ac:dyDescent="0.3"/>
  <cols>
    <col min="1" max="1" width="35.44140625" style="206" customWidth="1"/>
    <col min="2" max="2" width="41.109375" style="205" customWidth="1"/>
    <col min="3" max="6" width="9" style="205"/>
    <col min="7" max="16384" width="9" style="204"/>
  </cols>
  <sheetData>
    <row r="2" spans="1:6" x14ac:dyDescent="0.3">
      <c r="A2" s="214"/>
      <c r="B2" s="199"/>
      <c r="C2" s="199"/>
      <c r="D2" s="199"/>
      <c r="E2" s="199"/>
      <c r="F2" s="211"/>
    </row>
    <row r="3" spans="1:6" x14ac:dyDescent="0.3">
      <c r="A3" s="214"/>
      <c r="B3" s="200"/>
      <c r="C3" s="199"/>
      <c r="D3" s="199"/>
      <c r="E3" s="199"/>
      <c r="F3" s="211"/>
    </row>
    <row r="4" spans="1:6" x14ac:dyDescent="0.3">
      <c r="A4" s="215"/>
      <c r="B4" s="202" t="s">
        <v>62</v>
      </c>
      <c r="C4" s="199"/>
      <c r="D4" s="199"/>
      <c r="E4" s="199"/>
      <c r="F4" s="211"/>
    </row>
    <row r="5" spans="1:6" x14ac:dyDescent="0.3">
      <c r="A5" s="214"/>
      <c r="B5" s="201"/>
      <c r="C5" s="199"/>
      <c r="D5" s="199"/>
      <c r="E5" s="199"/>
      <c r="F5" s="211"/>
    </row>
    <row r="6" spans="1:6" x14ac:dyDescent="0.3">
      <c r="A6" s="213"/>
      <c r="B6" s="212"/>
      <c r="C6" s="199"/>
      <c r="D6" s="199"/>
      <c r="E6" s="199"/>
      <c r="F6" s="211"/>
    </row>
    <row r="8" spans="1:6" ht="28.5" customHeight="1" x14ac:dyDescent="0.3">
      <c r="A8" s="587" t="s">
        <v>777</v>
      </c>
      <c r="B8" s="587"/>
      <c r="C8" s="587"/>
      <c r="D8" s="587"/>
      <c r="E8" s="587"/>
    </row>
    <row r="9" spans="1:6" ht="39.75" customHeight="1" x14ac:dyDescent="0.3">
      <c r="A9" s="42" t="s">
        <v>776</v>
      </c>
    </row>
    <row r="10" spans="1:6" ht="43.5" customHeight="1" x14ac:dyDescent="0.3">
      <c r="A10" s="504" t="s">
        <v>775</v>
      </c>
      <c r="B10" s="504"/>
      <c r="C10" s="210"/>
    </row>
    <row r="11" spans="1:6" ht="12.75" customHeight="1" x14ac:dyDescent="0.3">
      <c r="A11" s="207"/>
      <c r="C11" s="210"/>
    </row>
    <row r="12" spans="1:6" ht="12.75" customHeight="1" x14ac:dyDescent="0.3">
      <c r="A12" s="42" t="s">
        <v>774</v>
      </c>
      <c r="C12" s="210"/>
    </row>
    <row r="13" spans="1:6" x14ac:dyDescent="0.3">
      <c r="A13" s="207" t="s">
        <v>773</v>
      </c>
      <c r="B13" s="209"/>
      <c r="C13" s="210"/>
      <c r="D13" s="209"/>
    </row>
    <row r="14" spans="1:6" x14ac:dyDescent="0.3">
      <c r="A14" s="207" t="s">
        <v>772</v>
      </c>
      <c r="B14" s="209"/>
      <c r="C14" s="210"/>
      <c r="D14" s="209"/>
    </row>
    <row r="15" spans="1:6" x14ac:dyDescent="0.3">
      <c r="A15" s="207"/>
      <c r="B15" s="209"/>
      <c r="C15" s="210"/>
      <c r="D15" s="209"/>
    </row>
    <row r="16" spans="1:6" x14ac:dyDescent="0.3">
      <c r="A16" s="42" t="s">
        <v>771</v>
      </c>
      <c r="B16" s="209"/>
      <c r="C16" s="210"/>
      <c r="D16" s="209"/>
    </row>
    <row r="17" spans="1:4" x14ac:dyDescent="0.3">
      <c r="A17" s="207" t="s">
        <v>770</v>
      </c>
      <c r="B17" s="209"/>
      <c r="C17" s="209"/>
      <c r="D17" s="209"/>
    </row>
    <row r="18" spans="1:4" x14ac:dyDescent="0.3">
      <c r="A18" s="207" t="s">
        <v>769</v>
      </c>
      <c r="B18" s="209"/>
      <c r="C18" s="209"/>
      <c r="D18" s="209"/>
    </row>
    <row r="19" spans="1:4" x14ac:dyDescent="0.3">
      <c r="A19" s="208" t="s">
        <v>768</v>
      </c>
      <c r="B19" s="209"/>
      <c r="C19" s="209"/>
      <c r="D19" s="209"/>
    </row>
    <row r="20" spans="1:4" x14ac:dyDescent="0.3">
      <c r="A20" s="208"/>
      <c r="B20" s="209"/>
      <c r="C20" s="209"/>
      <c r="D20" s="209"/>
    </row>
    <row r="21" spans="1:4" x14ac:dyDescent="0.3">
      <c r="A21" s="42" t="s">
        <v>767</v>
      </c>
    </row>
    <row r="22" spans="1:4" x14ac:dyDescent="0.3">
      <c r="A22" s="207" t="s">
        <v>766</v>
      </c>
    </row>
    <row r="23" spans="1:4" x14ac:dyDescent="0.3">
      <c r="A23" s="207" t="s">
        <v>1464</v>
      </c>
    </row>
    <row r="24" spans="1:4" x14ac:dyDescent="0.3">
      <c r="A24" s="208" t="s">
        <v>765</v>
      </c>
    </row>
    <row r="25" spans="1:4" x14ac:dyDescent="0.3">
      <c r="A25" s="207"/>
    </row>
    <row r="26" spans="1:4" x14ac:dyDescent="0.3">
      <c r="A26" s="42" t="s">
        <v>764</v>
      </c>
    </row>
    <row r="27" spans="1:4" x14ac:dyDescent="0.3">
      <c r="A27" s="207" t="s">
        <v>763</v>
      </c>
    </row>
    <row r="28" spans="1:4" x14ac:dyDescent="0.3">
      <c r="A28" s="207" t="s">
        <v>1464</v>
      </c>
    </row>
    <row r="29" spans="1:4" x14ac:dyDescent="0.3">
      <c r="A29" s="208" t="s">
        <v>762</v>
      </c>
    </row>
    <row r="30" spans="1:4" x14ac:dyDescent="0.3">
      <c r="A30" s="207"/>
    </row>
    <row r="31" spans="1:4" x14ac:dyDescent="0.3">
      <c r="A31" s="207" t="s">
        <v>761</v>
      </c>
    </row>
    <row r="32" spans="1:4" x14ac:dyDescent="0.3">
      <c r="A32" s="588" t="s">
        <v>760</v>
      </c>
      <c r="B32" s="588"/>
    </row>
    <row r="33" spans="1:1" x14ac:dyDescent="0.3">
      <c r="A33" s="208" t="s">
        <v>759</v>
      </c>
    </row>
    <row r="34" spans="1:1" x14ac:dyDescent="0.3">
      <c r="A34" s="207" t="s">
        <v>758</v>
      </c>
    </row>
  </sheetData>
  <mergeCells count="3">
    <mergeCell ref="A8:E8"/>
    <mergeCell ref="A10:B10"/>
    <mergeCell ref="A32:B32"/>
  </mergeCells>
  <hyperlinks>
    <hyperlink ref="A19" r:id="rId1" display="mailto:press@sibur.ru"/>
    <hyperlink ref="A32" r:id="rId2" display="http://www.sibur.ru/"/>
    <hyperlink ref="A33" r:id="rId3" display="http://www.sibur.ru/en/"/>
    <hyperlink ref="A24" r:id="rId4"/>
    <hyperlink ref="A29" r:id="rId5"/>
  </hyperlinks>
  <pageMargins left="0.7" right="0.7" top="0.75" bottom="0.75" header="0.3" footer="0.3"/>
  <pageSetup paperSize="9" orientation="portrait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26664"/>
  </sheetPr>
  <dimension ref="A2:B508"/>
  <sheetViews>
    <sheetView showGridLines="0" zoomScale="80" zoomScaleNormal="80" workbookViewId="0">
      <selection activeCell="B16" sqref="B16"/>
    </sheetView>
  </sheetViews>
  <sheetFormatPr defaultColWidth="9.109375" defaultRowHeight="13.2" x14ac:dyDescent="0.25"/>
  <cols>
    <col min="1" max="1" width="18.44140625" style="453" customWidth="1"/>
    <col min="2" max="2" width="85.33203125" style="71" customWidth="1"/>
    <col min="3" max="16384" width="9.109375" style="70"/>
  </cols>
  <sheetData>
    <row r="2" spans="1:2" x14ac:dyDescent="0.25">
      <c r="A2" s="462"/>
      <c r="B2" s="465"/>
    </row>
    <row r="3" spans="1:2" x14ac:dyDescent="0.25">
      <c r="A3" s="462"/>
      <c r="B3" s="465"/>
    </row>
    <row r="4" spans="1:2" ht="13.8" x14ac:dyDescent="0.25">
      <c r="A4" s="464"/>
      <c r="B4" s="463" t="s">
        <v>62</v>
      </c>
    </row>
    <row r="5" spans="1:2" x14ac:dyDescent="0.25">
      <c r="A5" s="462"/>
      <c r="B5" s="461"/>
    </row>
    <row r="6" spans="1:2" x14ac:dyDescent="0.25">
      <c r="A6" s="460"/>
      <c r="B6" s="459"/>
    </row>
    <row r="7" spans="1:2" ht="21.75" customHeight="1" thickBot="1" x14ac:dyDescent="0.3">
      <c r="A7" s="1" t="s">
        <v>1449</v>
      </c>
    </row>
    <row r="8" spans="1:2" s="12" customFormat="1" ht="23.25" customHeight="1" thickBot="1" x14ac:dyDescent="0.35">
      <c r="A8" s="458" t="s">
        <v>1448</v>
      </c>
      <c r="B8" s="457" t="s">
        <v>1447</v>
      </c>
    </row>
    <row r="9" spans="1:2" s="12" customFormat="1" ht="23.25" customHeight="1" thickBot="1" x14ac:dyDescent="0.35">
      <c r="A9" s="455" t="s">
        <v>1446</v>
      </c>
      <c r="B9" s="454" t="s">
        <v>1445</v>
      </c>
    </row>
    <row r="10" spans="1:2" s="12" customFormat="1" ht="24.75" customHeight="1" thickBot="1" x14ac:dyDescent="0.35">
      <c r="A10" s="455" t="s">
        <v>1444</v>
      </c>
      <c r="B10" s="454" t="s">
        <v>1443</v>
      </c>
    </row>
    <row r="11" spans="1:2" s="12" customFormat="1" ht="23.25" customHeight="1" thickBot="1" x14ac:dyDescent="0.35">
      <c r="A11" s="455" t="s">
        <v>1442</v>
      </c>
      <c r="B11" s="454" t="s">
        <v>1441</v>
      </c>
    </row>
    <row r="12" spans="1:2" s="12" customFormat="1" ht="23.25" customHeight="1" thickBot="1" x14ac:dyDescent="0.35">
      <c r="A12" s="455" t="s">
        <v>1440</v>
      </c>
      <c r="B12" s="454" t="s">
        <v>1439</v>
      </c>
    </row>
    <row r="13" spans="1:2" s="12" customFormat="1" ht="23.25" customHeight="1" thickBot="1" x14ac:dyDescent="0.35">
      <c r="A13" s="455" t="s">
        <v>1438</v>
      </c>
      <c r="B13" s="454" t="s">
        <v>1437</v>
      </c>
    </row>
    <row r="14" spans="1:2" s="12" customFormat="1" ht="23.25" customHeight="1" thickBot="1" x14ac:dyDescent="0.35">
      <c r="A14" s="455" t="s">
        <v>1436</v>
      </c>
      <c r="B14" s="454" t="s">
        <v>1435</v>
      </c>
    </row>
    <row r="15" spans="1:2" s="12" customFormat="1" ht="23.25" customHeight="1" thickBot="1" x14ac:dyDescent="0.35">
      <c r="A15" s="455" t="s">
        <v>1434</v>
      </c>
      <c r="B15" s="454" t="s">
        <v>1433</v>
      </c>
    </row>
    <row r="16" spans="1:2" s="12" customFormat="1" ht="23.4" thickBot="1" x14ac:dyDescent="0.35">
      <c r="A16" s="456" t="s">
        <v>1432</v>
      </c>
      <c r="B16" s="454" t="s">
        <v>1431</v>
      </c>
    </row>
    <row r="17" spans="1:2" s="12" customFormat="1" ht="28.5" customHeight="1" thickBot="1" x14ac:dyDescent="0.35">
      <c r="A17" s="456" t="s">
        <v>1430</v>
      </c>
      <c r="B17" s="454" t="s">
        <v>1429</v>
      </c>
    </row>
    <row r="18" spans="1:2" s="12" customFormat="1" ht="31.5" customHeight="1" thickBot="1" x14ac:dyDescent="0.35">
      <c r="A18" s="455" t="s">
        <v>1428</v>
      </c>
      <c r="B18" s="454" t="s">
        <v>1427</v>
      </c>
    </row>
    <row r="19" spans="1:2" s="12" customFormat="1" ht="23.25" customHeight="1" thickBot="1" x14ac:dyDescent="0.35">
      <c r="A19" s="455" t="s">
        <v>1426</v>
      </c>
      <c r="B19" s="454" t="s">
        <v>1425</v>
      </c>
    </row>
    <row r="20" spans="1:2" s="12" customFormat="1" ht="23.25" customHeight="1" thickBot="1" x14ac:dyDescent="0.35">
      <c r="A20" s="455" t="s">
        <v>1424</v>
      </c>
      <c r="B20" s="454" t="s">
        <v>1423</v>
      </c>
    </row>
    <row r="21" spans="1:2" s="12" customFormat="1" ht="23.25" customHeight="1" thickBot="1" x14ac:dyDescent="0.35">
      <c r="A21" s="455" t="s">
        <v>1422</v>
      </c>
      <c r="B21" s="454" t="s">
        <v>1421</v>
      </c>
    </row>
    <row r="22" spans="1:2" s="12" customFormat="1" ht="23.4" thickBot="1" x14ac:dyDescent="0.35">
      <c r="A22" s="455" t="s">
        <v>1420</v>
      </c>
      <c r="B22" s="454" t="s">
        <v>1419</v>
      </c>
    </row>
    <row r="23" spans="1:2" s="12" customFormat="1" ht="23.4" thickBot="1" x14ac:dyDescent="0.35">
      <c r="A23" s="455" t="s">
        <v>1418</v>
      </c>
      <c r="B23" s="454" t="s">
        <v>1417</v>
      </c>
    </row>
    <row r="24" spans="1:2" s="12" customFormat="1" ht="34.799999999999997" thickBot="1" x14ac:dyDescent="0.35">
      <c r="A24" s="455" t="s">
        <v>1416</v>
      </c>
      <c r="B24" s="454" t="s">
        <v>1415</v>
      </c>
    </row>
    <row r="25" spans="1:2" s="12" customFormat="1" ht="23.25" customHeight="1" thickBot="1" x14ac:dyDescent="0.35">
      <c r="A25" s="455" t="s">
        <v>1414</v>
      </c>
      <c r="B25" s="454" t="s">
        <v>1413</v>
      </c>
    </row>
    <row r="26" spans="1:2" s="12" customFormat="1" ht="23.25" customHeight="1" thickBot="1" x14ac:dyDescent="0.35">
      <c r="A26" s="455" t="s">
        <v>1412</v>
      </c>
      <c r="B26" s="454" t="s">
        <v>1411</v>
      </c>
    </row>
    <row r="27" spans="1:2" s="12" customFormat="1" ht="23.4" thickBot="1" x14ac:dyDescent="0.35">
      <c r="A27" s="455" t="s">
        <v>1410</v>
      </c>
      <c r="B27" s="454" t="s">
        <v>1409</v>
      </c>
    </row>
    <row r="28" spans="1:2" s="12" customFormat="1" ht="23.25" customHeight="1" thickBot="1" x14ac:dyDescent="0.35">
      <c r="A28" s="455" t="s">
        <v>1408</v>
      </c>
      <c r="B28" s="454" t="s">
        <v>1086</v>
      </c>
    </row>
    <row r="29" spans="1:2" s="12" customFormat="1" ht="23.25" customHeight="1" thickBot="1" x14ac:dyDescent="0.35">
      <c r="A29" s="455" t="s">
        <v>1407</v>
      </c>
      <c r="B29" s="454" t="s">
        <v>1406</v>
      </c>
    </row>
    <row r="30" spans="1:2" s="12" customFormat="1" ht="23.25" customHeight="1" thickBot="1" x14ac:dyDescent="0.35">
      <c r="A30" s="455" t="s">
        <v>1405</v>
      </c>
      <c r="B30" s="454" t="s">
        <v>1404</v>
      </c>
    </row>
    <row r="31" spans="1:2" s="12" customFormat="1" ht="23.25" customHeight="1" thickBot="1" x14ac:dyDescent="0.35">
      <c r="A31" s="455" t="s">
        <v>1403</v>
      </c>
      <c r="B31" s="454" t="s">
        <v>1402</v>
      </c>
    </row>
    <row r="32" spans="1:2" s="12" customFormat="1" ht="34.5" customHeight="1" thickBot="1" x14ac:dyDescent="0.35">
      <c r="A32" s="455" t="s">
        <v>1401</v>
      </c>
      <c r="B32" s="454" t="s">
        <v>1400</v>
      </c>
    </row>
    <row r="33" spans="1:2" s="12" customFormat="1" ht="23.25" customHeight="1" thickBot="1" x14ac:dyDescent="0.35">
      <c r="A33" s="455" t="s">
        <v>1399</v>
      </c>
      <c r="B33" s="454" t="s">
        <v>1398</v>
      </c>
    </row>
    <row r="34" spans="1:2" s="12" customFormat="1" ht="23.25" customHeight="1" thickBot="1" x14ac:dyDescent="0.35">
      <c r="A34" s="455" t="s">
        <v>1397</v>
      </c>
      <c r="B34" s="454" t="s">
        <v>1396</v>
      </c>
    </row>
    <row r="35" spans="1:2" s="12" customFormat="1" ht="29.25" customHeight="1" thickBot="1" x14ac:dyDescent="0.35">
      <c r="A35" s="455" t="s">
        <v>1395</v>
      </c>
      <c r="B35" s="454" t="s">
        <v>1394</v>
      </c>
    </row>
    <row r="36" spans="1:2" s="12" customFormat="1" ht="23.4" thickBot="1" x14ac:dyDescent="0.35">
      <c r="A36" s="455" t="s">
        <v>1393</v>
      </c>
      <c r="B36" s="454" t="s">
        <v>1392</v>
      </c>
    </row>
    <row r="37" spans="1:2" s="12" customFormat="1" ht="23.4" thickBot="1" x14ac:dyDescent="0.35">
      <c r="A37" s="455" t="s">
        <v>1391</v>
      </c>
      <c r="B37" s="454" t="s">
        <v>1390</v>
      </c>
    </row>
    <row r="38" spans="1:2" s="12" customFormat="1" ht="23.4" thickBot="1" x14ac:dyDescent="0.35">
      <c r="A38" s="455" t="s">
        <v>1389</v>
      </c>
      <c r="B38" s="454" t="s">
        <v>1388</v>
      </c>
    </row>
    <row r="39" spans="1:2" s="12" customFormat="1" ht="23.4" thickBot="1" x14ac:dyDescent="0.35">
      <c r="A39" s="455" t="s">
        <v>1387</v>
      </c>
      <c r="B39" s="454" t="s">
        <v>1386</v>
      </c>
    </row>
    <row r="40" spans="1:2" s="12" customFormat="1" ht="23.25" customHeight="1" thickBot="1" x14ac:dyDescent="0.35">
      <c r="A40" s="455" t="s">
        <v>1385</v>
      </c>
      <c r="B40" s="454" t="s">
        <v>1384</v>
      </c>
    </row>
    <row r="41" spans="1:2" s="12" customFormat="1" ht="23.4" thickBot="1" x14ac:dyDescent="0.35">
      <c r="A41" s="455" t="s">
        <v>1383</v>
      </c>
      <c r="B41" s="454" t="s">
        <v>1382</v>
      </c>
    </row>
    <row r="42" spans="1:2" s="12" customFormat="1" ht="23.25" customHeight="1" thickBot="1" x14ac:dyDescent="0.35">
      <c r="A42" s="455" t="s">
        <v>1381</v>
      </c>
      <c r="B42" s="454" t="s">
        <v>1380</v>
      </c>
    </row>
    <row r="43" spans="1:2" s="12" customFormat="1" ht="23.4" thickBot="1" x14ac:dyDescent="0.35">
      <c r="A43" s="455" t="s">
        <v>1379</v>
      </c>
      <c r="B43" s="454" t="s">
        <v>1378</v>
      </c>
    </row>
    <row r="44" spans="1:2" s="12" customFormat="1" ht="23.4" thickBot="1" x14ac:dyDescent="0.35">
      <c r="A44" s="455" t="s">
        <v>1377</v>
      </c>
      <c r="B44" s="454" t="s">
        <v>1376</v>
      </c>
    </row>
    <row r="45" spans="1:2" s="12" customFormat="1" ht="23.25" customHeight="1" thickBot="1" x14ac:dyDescent="0.35">
      <c r="A45" s="455" t="s">
        <v>1375</v>
      </c>
      <c r="B45" s="454" t="s">
        <v>1374</v>
      </c>
    </row>
    <row r="46" spans="1:2" s="12" customFormat="1" ht="13.8" thickBot="1" x14ac:dyDescent="0.35">
      <c r="A46" s="455" t="s">
        <v>1373</v>
      </c>
      <c r="B46" s="454" t="s">
        <v>1372</v>
      </c>
    </row>
    <row r="47" spans="1:2" s="12" customFormat="1" ht="23.25" customHeight="1" thickBot="1" x14ac:dyDescent="0.35">
      <c r="A47" s="455" t="s">
        <v>1371</v>
      </c>
      <c r="B47" s="454" t="s">
        <v>1370</v>
      </c>
    </row>
    <row r="48" spans="1:2" s="12" customFormat="1" ht="23.25" customHeight="1" thickBot="1" x14ac:dyDescent="0.35">
      <c r="A48" s="455" t="s">
        <v>1369</v>
      </c>
      <c r="B48" s="454" t="s">
        <v>1368</v>
      </c>
    </row>
    <row r="49" spans="1:2" s="12" customFormat="1" ht="23.4" thickBot="1" x14ac:dyDescent="0.35">
      <c r="A49" s="455" t="s">
        <v>1367</v>
      </c>
      <c r="B49" s="454" t="s">
        <v>1366</v>
      </c>
    </row>
    <row r="50" spans="1:2" s="12" customFormat="1" ht="23.25" customHeight="1" thickBot="1" x14ac:dyDescent="0.35">
      <c r="A50" s="455" t="s">
        <v>1365</v>
      </c>
      <c r="B50" s="454" t="s">
        <v>1364</v>
      </c>
    </row>
    <row r="51" spans="1:2" s="12" customFormat="1" ht="13.8" thickBot="1" x14ac:dyDescent="0.35">
      <c r="A51" s="455" t="s">
        <v>1363</v>
      </c>
      <c r="B51" s="454" t="s">
        <v>1362</v>
      </c>
    </row>
    <row r="52" spans="1:2" s="12" customFormat="1" ht="24.75" customHeight="1" thickBot="1" x14ac:dyDescent="0.35">
      <c r="A52" s="455" t="s">
        <v>1361</v>
      </c>
      <c r="B52" s="454" t="s">
        <v>1360</v>
      </c>
    </row>
    <row r="53" spans="1:2" s="12" customFormat="1" ht="23.25" customHeight="1" thickBot="1" x14ac:dyDescent="0.35">
      <c r="A53" s="455" t="s">
        <v>1359</v>
      </c>
      <c r="B53" s="454" t="s">
        <v>1358</v>
      </c>
    </row>
    <row r="54" spans="1:2" s="12" customFormat="1" ht="23.25" customHeight="1" thickBot="1" x14ac:dyDescent="0.35">
      <c r="A54" s="455" t="s">
        <v>1357</v>
      </c>
      <c r="B54" s="454" t="s">
        <v>1356</v>
      </c>
    </row>
    <row r="55" spans="1:2" s="12" customFormat="1" ht="23.25" customHeight="1" thickBot="1" x14ac:dyDescent="0.35">
      <c r="A55" s="455" t="s">
        <v>1355</v>
      </c>
      <c r="B55" s="454" t="s">
        <v>1354</v>
      </c>
    </row>
    <row r="56" spans="1:2" s="12" customFormat="1" ht="23.4" thickBot="1" x14ac:dyDescent="0.35">
      <c r="A56" s="455" t="s">
        <v>1353</v>
      </c>
      <c r="B56" s="454" t="s">
        <v>1352</v>
      </c>
    </row>
    <row r="57" spans="1:2" s="12" customFormat="1" ht="23.25" customHeight="1" thickBot="1" x14ac:dyDescent="0.35">
      <c r="A57" s="455" t="s">
        <v>1351</v>
      </c>
      <c r="B57" s="454" t="s">
        <v>1350</v>
      </c>
    </row>
    <row r="58" spans="1:2" s="12" customFormat="1" ht="13.8" thickBot="1" x14ac:dyDescent="0.35">
      <c r="A58" s="455" t="s">
        <v>1349</v>
      </c>
      <c r="B58" s="454" t="s">
        <v>1348</v>
      </c>
    </row>
    <row r="59" spans="1:2" s="12" customFormat="1" ht="23.25" customHeight="1" thickBot="1" x14ac:dyDescent="0.35">
      <c r="A59" s="455" t="s">
        <v>1347</v>
      </c>
      <c r="B59" s="454" t="s">
        <v>1346</v>
      </c>
    </row>
    <row r="60" spans="1:2" s="12" customFormat="1" ht="23.25" customHeight="1" thickBot="1" x14ac:dyDescent="0.35">
      <c r="A60" s="455" t="s">
        <v>1345</v>
      </c>
      <c r="B60" s="454" t="s">
        <v>1344</v>
      </c>
    </row>
    <row r="61" spans="1:2" s="12" customFormat="1" ht="23.25" customHeight="1" thickBot="1" x14ac:dyDescent="0.35">
      <c r="A61" s="455" t="s">
        <v>1343</v>
      </c>
      <c r="B61" s="454" t="s">
        <v>1342</v>
      </c>
    </row>
    <row r="62" spans="1:2" s="12" customFormat="1" ht="23.25" customHeight="1" thickBot="1" x14ac:dyDescent="0.35">
      <c r="A62" s="455" t="s">
        <v>1341</v>
      </c>
      <c r="B62" s="454" t="s">
        <v>1340</v>
      </c>
    </row>
    <row r="63" spans="1:2" s="12" customFormat="1" ht="23.25" customHeight="1" thickBot="1" x14ac:dyDescent="0.35">
      <c r="A63" s="455" t="s">
        <v>1339</v>
      </c>
      <c r="B63" s="454" t="s">
        <v>1338</v>
      </c>
    </row>
    <row r="64" spans="1:2" s="12" customFormat="1" ht="23.25" customHeight="1" thickBot="1" x14ac:dyDescent="0.35">
      <c r="A64" s="455" t="s">
        <v>1337</v>
      </c>
      <c r="B64" s="454" t="s">
        <v>1336</v>
      </c>
    </row>
    <row r="65" spans="1:2" s="12" customFormat="1" ht="34.799999999999997" thickBot="1" x14ac:dyDescent="0.35">
      <c r="A65" s="455" t="s">
        <v>1335</v>
      </c>
      <c r="B65" s="454" t="s">
        <v>1334</v>
      </c>
    </row>
    <row r="66" spans="1:2" s="12" customFormat="1" ht="23.25" customHeight="1" thickBot="1" x14ac:dyDescent="0.35">
      <c r="A66" s="455" t="s">
        <v>1333</v>
      </c>
      <c r="B66" s="454" t="s">
        <v>1332</v>
      </c>
    </row>
    <row r="67" spans="1:2" s="12" customFormat="1" ht="23.25" customHeight="1" thickBot="1" x14ac:dyDescent="0.35">
      <c r="A67" s="455" t="s">
        <v>1331</v>
      </c>
      <c r="B67" s="454" t="s">
        <v>1330</v>
      </c>
    </row>
    <row r="68" spans="1:2" s="12" customFormat="1" ht="23.25" customHeight="1" thickBot="1" x14ac:dyDescent="0.35">
      <c r="A68" s="455" t="s">
        <v>1329</v>
      </c>
      <c r="B68" s="454" t="s">
        <v>1328</v>
      </c>
    </row>
    <row r="69" spans="1:2" s="12" customFormat="1" ht="23.25" customHeight="1" thickBot="1" x14ac:dyDescent="0.35">
      <c r="A69" s="455" t="s">
        <v>1327</v>
      </c>
      <c r="B69" s="454" t="s">
        <v>1326</v>
      </c>
    </row>
    <row r="70" spans="1:2" s="12" customFormat="1" ht="23.25" customHeight="1" thickBot="1" x14ac:dyDescent="0.35">
      <c r="A70" s="455" t="s">
        <v>1325</v>
      </c>
      <c r="B70" s="454" t="s">
        <v>1324</v>
      </c>
    </row>
    <row r="71" spans="1:2" s="12" customFormat="1" ht="23.25" customHeight="1" thickBot="1" x14ac:dyDescent="0.35">
      <c r="A71" s="455" t="s">
        <v>1323</v>
      </c>
      <c r="B71" s="454" t="s">
        <v>1322</v>
      </c>
    </row>
    <row r="72" spans="1:2" s="12" customFormat="1" ht="23.25" customHeight="1" thickBot="1" x14ac:dyDescent="0.35">
      <c r="A72" s="455" t="s">
        <v>1321</v>
      </c>
      <c r="B72" s="454" t="s">
        <v>1320</v>
      </c>
    </row>
    <row r="73" spans="1:2" s="12" customFormat="1" ht="23.4" thickBot="1" x14ac:dyDescent="0.35">
      <c r="A73" s="455" t="s">
        <v>1319</v>
      </c>
      <c r="B73" s="454" t="s">
        <v>1318</v>
      </c>
    </row>
    <row r="74" spans="1:2" s="12" customFormat="1" ht="23.25" customHeight="1" thickBot="1" x14ac:dyDescent="0.35">
      <c r="A74" s="455" t="s">
        <v>1317</v>
      </c>
      <c r="B74" s="454" t="s">
        <v>1316</v>
      </c>
    </row>
    <row r="75" spans="1:2" s="12" customFormat="1" ht="23.25" customHeight="1" thickBot="1" x14ac:dyDescent="0.35">
      <c r="A75" s="455" t="s">
        <v>1315</v>
      </c>
      <c r="B75" s="454" t="s">
        <v>1314</v>
      </c>
    </row>
    <row r="76" spans="1:2" s="12" customFormat="1" ht="23.25" customHeight="1" thickBot="1" x14ac:dyDescent="0.35">
      <c r="A76" s="455" t="s">
        <v>1313</v>
      </c>
      <c r="B76" s="454" t="s">
        <v>1312</v>
      </c>
    </row>
    <row r="77" spans="1:2" s="12" customFormat="1" ht="23.4" thickBot="1" x14ac:dyDescent="0.35">
      <c r="A77" s="455" t="s">
        <v>1311</v>
      </c>
      <c r="B77" s="454" t="s">
        <v>1310</v>
      </c>
    </row>
    <row r="78" spans="1:2" s="12" customFormat="1" ht="23.4" thickBot="1" x14ac:dyDescent="0.35">
      <c r="A78" s="455" t="s">
        <v>1309</v>
      </c>
      <c r="B78" s="454" t="s">
        <v>1308</v>
      </c>
    </row>
    <row r="79" spans="1:2" s="12" customFormat="1" ht="23.25" customHeight="1" thickBot="1" x14ac:dyDescent="0.35">
      <c r="A79" s="455" t="s">
        <v>1307</v>
      </c>
      <c r="B79" s="454" t="s">
        <v>1306</v>
      </c>
    </row>
    <row r="80" spans="1:2" s="12" customFormat="1" ht="23.25" customHeight="1" thickBot="1" x14ac:dyDescent="0.35">
      <c r="A80" s="455" t="s">
        <v>1305</v>
      </c>
      <c r="B80" s="454" t="s">
        <v>1304</v>
      </c>
    </row>
    <row r="81" spans="1:2" s="12" customFormat="1" ht="23.25" customHeight="1" thickBot="1" x14ac:dyDescent="0.35">
      <c r="A81" s="455" t="s">
        <v>1303</v>
      </c>
      <c r="B81" s="454" t="s">
        <v>1302</v>
      </c>
    </row>
    <row r="82" spans="1:2" s="12" customFormat="1" ht="23.4" thickBot="1" x14ac:dyDescent="0.35">
      <c r="A82" s="455" t="s">
        <v>1301</v>
      </c>
      <c r="B82" s="454" t="s">
        <v>1300</v>
      </c>
    </row>
    <row r="83" spans="1:2" s="12" customFormat="1" ht="23.25" customHeight="1" thickBot="1" x14ac:dyDescent="0.35">
      <c r="A83" s="455" t="s">
        <v>1299</v>
      </c>
      <c r="B83" s="454" t="s">
        <v>1298</v>
      </c>
    </row>
    <row r="84" spans="1:2" s="12" customFormat="1" ht="23.25" customHeight="1" thickBot="1" x14ac:dyDescent="0.35">
      <c r="A84" s="455" t="s">
        <v>1297</v>
      </c>
      <c r="B84" s="454" t="s">
        <v>1296</v>
      </c>
    </row>
    <row r="85" spans="1:2" s="12" customFormat="1" ht="23.25" customHeight="1" thickBot="1" x14ac:dyDescent="0.35">
      <c r="A85" s="455" t="s">
        <v>1295</v>
      </c>
      <c r="B85" s="454" t="s">
        <v>1294</v>
      </c>
    </row>
    <row r="86" spans="1:2" s="12" customFormat="1" ht="23.4" thickBot="1" x14ac:dyDescent="0.35">
      <c r="A86" s="455" t="s">
        <v>1293</v>
      </c>
      <c r="B86" s="454" t="s">
        <v>1292</v>
      </c>
    </row>
    <row r="87" spans="1:2" s="12" customFormat="1" ht="23.25" customHeight="1" thickBot="1" x14ac:dyDescent="0.35">
      <c r="A87" s="455" t="s">
        <v>1291</v>
      </c>
      <c r="B87" s="454" t="s">
        <v>1290</v>
      </c>
    </row>
    <row r="88" spans="1:2" s="12" customFormat="1" ht="23.25" customHeight="1" thickBot="1" x14ac:dyDescent="0.35">
      <c r="A88" s="455" t="s">
        <v>1289</v>
      </c>
      <c r="B88" s="454" t="s">
        <v>1288</v>
      </c>
    </row>
    <row r="89" spans="1:2" s="12" customFormat="1" ht="23.25" customHeight="1" thickBot="1" x14ac:dyDescent="0.35">
      <c r="A89" s="455" t="s">
        <v>1287</v>
      </c>
      <c r="B89" s="454" t="s">
        <v>1286</v>
      </c>
    </row>
    <row r="90" spans="1:2" s="12" customFormat="1" ht="23.25" customHeight="1" thickBot="1" x14ac:dyDescent="0.35">
      <c r="A90" s="455" t="s">
        <v>1285</v>
      </c>
      <c r="B90" s="454" t="s">
        <v>1284</v>
      </c>
    </row>
    <row r="91" spans="1:2" s="12" customFormat="1" ht="23.25" customHeight="1" thickBot="1" x14ac:dyDescent="0.35">
      <c r="A91" s="455" t="s">
        <v>1283</v>
      </c>
      <c r="B91" s="454" t="s">
        <v>1282</v>
      </c>
    </row>
    <row r="92" spans="1:2" s="12" customFormat="1" ht="23.25" customHeight="1" thickBot="1" x14ac:dyDescent="0.35">
      <c r="A92" s="455" t="s">
        <v>1281</v>
      </c>
      <c r="B92" s="454" t="s">
        <v>1280</v>
      </c>
    </row>
    <row r="93" spans="1:2" s="12" customFormat="1" ht="23.25" customHeight="1" thickBot="1" x14ac:dyDescent="0.35">
      <c r="A93" s="455" t="s">
        <v>1279</v>
      </c>
      <c r="B93" s="454" t="s">
        <v>1278</v>
      </c>
    </row>
    <row r="94" spans="1:2" s="12" customFormat="1" ht="23.25" customHeight="1" thickBot="1" x14ac:dyDescent="0.35">
      <c r="A94" s="455" t="s">
        <v>1277</v>
      </c>
      <c r="B94" s="454" t="s">
        <v>1276</v>
      </c>
    </row>
    <row r="95" spans="1:2" s="12" customFormat="1" ht="25.5" customHeight="1" thickBot="1" x14ac:dyDescent="0.35">
      <c r="A95" s="455" t="s">
        <v>1275</v>
      </c>
      <c r="B95" s="454" t="s">
        <v>1274</v>
      </c>
    </row>
    <row r="96" spans="1:2" s="12" customFormat="1" ht="23.25" customHeight="1" thickBot="1" x14ac:dyDescent="0.35">
      <c r="A96" s="455" t="s">
        <v>1273</v>
      </c>
      <c r="B96" s="454" t="s">
        <v>1272</v>
      </c>
    </row>
    <row r="97" spans="1:2" s="12" customFormat="1" ht="23.25" customHeight="1" thickBot="1" x14ac:dyDescent="0.35">
      <c r="A97" s="455" t="s">
        <v>1271</v>
      </c>
      <c r="B97" s="454" t="s">
        <v>1270</v>
      </c>
    </row>
    <row r="98" spans="1:2" s="12" customFormat="1" ht="23.25" customHeight="1" thickBot="1" x14ac:dyDescent="0.35">
      <c r="A98" s="455" t="s">
        <v>1269</v>
      </c>
      <c r="B98" s="454" t="s">
        <v>1268</v>
      </c>
    </row>
    <row r="99" spans="1:2" s="12" customFormat="1" ht="13.8" thickBot="1" x14ac:dyDescent="0.35">
      <c r="A99" s="455" t="s">
        <v>1267</v>
      </c>
      <c r="B99" s="454" t="s">
        <v>1266</v>
      </c>
    </row>
    <row r="100" spans="1:2" s="12" customFormat="1" ht="23.25" customHeight="1" thickBot="1" x14ac:dyDescent="0.35">
      <c r="A100" s="455" t="s">
        <v>1265</v>
      </c>
      <c r="B100" s="454" t="s">
        <v>1264</v>
      </c>
    </row>
    <row r="101" spans="1:2" s="12" customFormat="1" ht="23.25" customHeight="1" thickBot="1" x14ac:dyDescent="0.35">
      <c r="A101" s="455" t="s">
        <v>1263</v>
      </c>
      <c r="B101" s="454" t="s">
        <v>1262</v>
      </c>
    </row>
    <row r="102" spans="1:2" s="12" customFormat="1" ht="23.4" thickBot="1" x14ac:dyDescent="0.35">
      <c r="A102" s="455" t="s">
        <v>1261</v>
      </c>
      <c r="B102" s="454" t="s">
        <v>1260</v>
      </c>
    </row>
    <row r="103" spans="1:2" s="12" customFormat="1" ht="23.25" customHeight="1" thickBot="1" x14ac:dyDescent="0.35">
      <c r="A103" s="455" t="s">
        <v>1259</v>
      </c>
      <c r="B103" s="454" t="s">
        <v>1258</v>
      </c>
    </row>
    <row r="104" spans="1:2" s="12" customFormat="1" ht="23.25" customHeight="1" thickBot="1" x14ac:dyDescent="0.35">
      <c r="A104" s="455" t="s">
        <v>1257</v>
      </c>
      <c r="B104" s="454" t="s">
        <v>1256</v>
      </c>
    </row>
    <row r="105" spans="1:2" s="12" customFormat="1" ht="23.25" customHeight="1" thickBot="1" x14ac:dyDescent="0.35">
      <c r="A105" s="455" t="s">
        <v>1255</v>
      </c>
      <c r="B105" s="454" t="s">
        <v>1254</v>
      </c>
    </row>
    <row r="106" spans="1:2" s="12" customFormat="1" ht="23.25" customHeight="1" thickBot="1" x14ac:dyDescent="0.35">
      <c r="A106" s="455" t="s">
        <v>1253</v>
      </c>
      <c r="B106" s="454" t="s">
        <v>1252</v>
      </c>
    </row>
    <row r="107" spans="1:2" s="12" customFormat="1" ht="23.4" thickBot="1" x14ac:dyDescent="0.35">
      <c r="A107" s="455" t="s">
        <v>1251</v>
      </c>
      <c r="B107" s="454" t="s">
        <v>1250</v>
      </c>
    </row>
    <row r="108" spans="1:2" s="12" customFormat="1" ht="23.25" customHeight="1" thickBot="1" x14ac:dyDescent="0.35">
      <c r="A108" s="455" t="s">
        <v>1249</v>
      </c>
      <c r="B108" s="454" t="s">
        <v>1248</v>
      </c>
    </row>
    <row r="109" spans="1:2" s="12" customFormat="1" ht="23.25" customHeight="1" thickBot="1" x14ac:dyDescent="0.35">
      <c r="A109" s="455" t="s">
        <v>1247</v>
      </c>
      <c r="B109" s="454" t="s">
        <v>1246</v>
      </c>
    </row>
    <row r="110" spans="1:2" s="12" customFormat="1" ht="23.25" customHeight="1" thickBot="1" x14ac:dyDescent="0.35">
      <c r="A110" s="455" t="s">
        <v>1245</v>
      </c>
      <c r="B110" s="454" t="s">
        <v>1244</v>
      </c>
    </row>
    <row r="111" spans="1:2" s="12" customFormat="1" ht="23.25" customHeight="1" thickBot="1" x14ac:dyDescent="0.35">
      <c r="A111" s="455" t="s">
        <v>1243</v>
      </c>
      <c r="B111" s="454" t="s">
        <v>1242</v>
      </c>
    </row>
    <row r="112" spans="1:2" s="12" customFormat="1" ht="23.25" customHeight="1" thickBot="1" x14ac:dyDescent="0.35">
      <c r="A112" s="455" t="s">
        <v>1241</v>
      </c>
      <c r="B112" s="454" t="s">
        <v>1240</v>
      </c>
    </row>
    <row r="113" spans="1:2" s="12" customFormat="1" ht="23.25" customHeight="1" thickBot="1" x14ac:dyDescent="0.35">
      <c r="A113" s="455" t="s">
        <v>1239</v>
      </c>
      <c r="B113" s="454" t="s">
        <v>1238</v>
      </c>
    </row>
    <row r="114" spans="1:2" s="12" customFormat="1" ht="23.25" customHeight="1" thickBot="1" x14ac:dyDescent="0.35">
      <c r="A114" s="455" t="s">
        <v>1237</v>
      </c>
      <c r="B114" s="454" t="s">
        <v>1236</v>
      </c>
    </row>
    <row r="115" spans="1:2" s="12" customFormat="1" ht="23.25" customHeight="1" thickBot="1" x14ac:dyDescent="0.35">
      <c r="A115" s="455" t="s">
        <v>1235</v>
      </c>
      <c r="B115" s="454" t="s">
        <v>1234</v>
      </c>
    </row>
    <row r="116" spans="1:2" s="12" customFormat="1" ht="23.25" customHeight="1" thickBot="1" x14ac:dyDescent="0.35">
      <c r="A116" s="455" t="s">
        <v>1233</v>
      </c>
      <c r="B116" s="454" t="s">
        <v>1232</v>
      </c>
    </row>
    <row r="117" spans="1:2" s="12" customFormat="1" ht="23.25" customHeight="1" thickBot="1" x14ac:dyDescent="0.35">
      <c r="A117" s="455" t="s">
        <v>1231</v>
      </c>
      <c r="B117" s="454" t="s">
        <v>1230</v>
      </c>
    </row>
    <row r="118" spans="1:2" s="12" customFormat="1" ht="23.25" customHeight="1" thickBot="1" x14ac:dyDescent="0.35">
      <c r="A118" s="455" t="s">
        <v>1229</v>
      </c>
      <c r="B118" s="454" t="s">
        <v>1228</v>
      </c>
    </row>
    <row r="119" spans="1:2" s="12" customFormat="1" ht="23.25" customHeight="1" thickBot="1" x14ac:dyDescent="0.35">
      <c r="A119" s="455" t="s">
        <v>1227</v>
      </c>
      <c r="B119" s="454" t="s">
        <v>1226</v>
      </c>
    </row>
    <row r="120" spans="1:2" s="12" customFormat="1" ht="23.25" customHeight="1" thickBot="1" x14ac:dyDescent="0.35">
      <c r="A120" s="455" t="s">
        <v>1225</v>
      </c>
      <c r="B120" s="454" t="s">
        <v>1224</v>
      </c>
    </row>
    <row r="121" spans="1:2" s="12" customFormat="1" ht="23.25" customHeight="1" thickBot="1" x14ac:dyDescent="0.35">
      <c r="A121" s="455" t="s">
        <v>1223</v>
      </c>
      <c r="B121" s="454" t="s">
        <v>1222</v>
      </c>
    </row>
    <row r="122" spans="1:2" s="12" customFormat="1" ht="27.75" customHeight="1" thickBot="1" x14ac:dyDescent="0.35">
      <c r="A122" s="455" t="s">
        <v>7</v>
      </c>
      <c r="B122" s="454" t="s">
        <v>1221</v>
      </c>
    </row>
    <row r="123" spans="1:2" s="12" customFormat="1" ht="23.25" customHeight="1" thickBot="1" x14ac:dyDescent="0.35">
      <c r="A123" s="455" t="s">
        <v>1220</v>
      </c>
      <c r="B123" s="454" t="s">
        <v>1219</v>
      </c>
    </row>
    <row r="124" spans="1:2" s="12" customFormat="1" ht="23.25" customHeight="1" thickBot="1" x14ac:dyDescent="0.35">
      <c r="A124" s="455" t="s">
        <v>1218</v>
      </c>
      <c r="B124" s="454" t="s">
        <v>1217</v>
      </c>
    </row>
    <row r="125" spans="1:2" s="12" customFormat="1" ht="23.25" customHeight="1" thickBot="1" x14ac:dyDescent="0.35">
      <c r="A125" s="455" t="s">
        <v>1216</v>
      </c>
      <c r="B125" s="454" t="s">
        <v>1215</v>
      </c>
    </row>
    <row r="126" spans="1:2" s="12" customFormat="1" ht="23.25" customHeight="1" thickBot="1" x14ac:dyDescent="0.35">
      <c r="A126" s="455" t="s">
        <v>1214</v>
      </c>
      <c r="B126" s="454" t="s">
        <v>1213</v>
      </c>
    </row>
    <row r="127" spans="1:2" s="12" customFormat="1" ht="23.25" customHeight="1" thickBot="1" x14ac:dyDescent="0.35">
      <c r="A127" s="455" t="s">
        <v>1212</v>
      </c>
      <c r="B127" s="454" t="s">
        <v>1211</v>
      </c>
    </row>
    <row r="128" spans="1:2" s="12" customFormat="1" ht="23.25" customHeight="1" thickBot="1" x14ac:dyDescent="0.35">
      <c r="A128" s="455" t="s">
        <v>1210</v>
      </c>
      <c r="B128" s="454" t="s">
        <v>1209</v>
      </c>
    </row>
    <row r="129" spans="1:2" s="12" customFormat="1" ht="23.25" customHeight="1" thickBot="1" x14ac:dyDescent="0.35">
      <c r="A129" s="455" t="s">
        <v>1208</v>
      </c>
      <c r="B129" s="454" t="s">
        <v>1207</v>
      </c>
    </row>
    <row r="130" spans="1:2" s="12" customFormat="1" ht="23.25" customHeight="1" thickBot="1" x14ac:dyDescent="0.35">
      <c r="A130" s="455" t="s">
        <v>1206</v>
      </c>
      <c r="B130" s="454" t="s">
        <v>1205</v>
      </c>
    </row>
    <row r="131" spans="1:2" s="12" customFormat="1" ht="23.4" thickBot="1" x14ac:dyDescent="0.35">
      <c r="A131" s="455" t="s">
        <v>1204</v>
      </c>
      <c r="B131" s="454" t="s">
        <v>1203</v>
      </c>
    </row>
    <row r="132" spans="1:2" s="12" customFormat="1" ht="23.25" customHeight="1" thickBot="1" x14ac:dyDescent="0.35">
      <c r="A132" s="455" t="s">
        <v>1202</v>
      </c>
      <c r="B132" s="454" t="s">
        <v>1201</v>
      </c>
    </row>
    <row r="133" spans="1:2" s="12" customFormat="1" ht="23.25" customHeight="1" thickBot="1" x14ac:dyDescent="0.35">
      <c r="A133" s="455" t="s">
        <v>1200</v>
      </c>
      <c r="B133" s="454" t="s">
        <v>1199</v>
      </c>
    </row>
    <row r="134" spans="1:2" s="12" customFormat="1" ht="23.25" customHeight="1" thickBot="1" x14ac:dyDescent="0.35">
      <c r="A134" s="455" t="s">
        <v>1198</v>
      </c>
      <c r="B134" s="454" t="s">
        <v>1197</v>
      </c>
    </row>
    <row r="135" spans="1:2" s="12" customFormat="1" ht="23.25" customHeight="1" thickBot="1" x14ac:dyDescent="0.35">
      <c r="A135" s="455" t="s">
        <v>1196</v>
      </c>
      <c r="B135" s="454" t="s">
        <v>1195</v>
      </c>
    </row>
    <row r="136" spans="1:2" s="12" customFormat="1" ht="23.25" customHeight="1" thickBot="1" x14ac:dyDescent="0.35">
      <c r="A136" s="455" t="s">
        <v>1194</v>
      </c>
      <c r="B136" s="454" t="s">
        <v>1193</v>
      </c>
    </row>
    <row r="137" spans="1:2" s="12" customFormat="1" ht="23.4" thickBot="1" x14ac:dyDescent="0.35">
      <c r="A137" s="455" t="s">
        <v>1192</v>
      </c>
      <c r="B137" s="454" t="s">
        <v>1191</v>
      </c>
    </row>
    <row r="138" spans="1:2" s="12" customFormat="1" ht="23.4" thickBot="1" x14ac:dyDescent="0.35">
      <c r="A138" s="455" t="s">
        <v>1190</v>
      </c>
      <c r="B138" s="454" t="s">
        <v>1189</v>
      </c>
    </row>
    <row r="139" spans="1:2" s="12" customFormat="1" ht="34.799999999999997" thickBot="1" x14ac:dyDescent="0.35">
      <c r="A139" s="455" t="s">
        <v>1188</v>
      </c>
      <c r="B139" s="454" t="s">
        <v>1187</v>
      </c>
    </row>
    <row r="140" spans="1:2" s="12" customFormat="1" ht="23.25" customHeight="1" thickBot="1" x14ac:dyDescent="0.35">
      <c r="A140" s="455" t="s">
        <v>1186</v>
      </c>
      <c r="B140" s="454" t="s">
        <v>1185</v>
      </c>
    </row>
    <row r="141" spans="1:2" s="12" customFormat="1" ht="34.799999999999997" thickBot="1" x14ac:dyDescent="0.35">
      <c r="A141" s="455" t="s">
        <v>1184</v>
      </c>
      <c r="B141" s="454" t="s">
        <v>1183</v>
      </c>
    </row>
    <row r="142" spans="1:2" s="12" customFormat="1" ht="23.25" customHeight="1" thickBot="1" x14ac:dyDescent="0.35">
      <c r="A142" s="455" t="s">
        <v>1182</v>
      </c>
      <c r="B142" s="454" t="s">
        <v>1181</v>
      </c>
    </row>
    <row r="143" spans="1:2" s="12" customFormat="1" ht="23.25" customHeight="1" thickBot="1" x14ac:dyDescent="0.35">
      <c r="A143" s="455" t="s">
        <v>1180</v>
      </c>
      <c r="B143" s="454" t="s">
        <v>1179</v>
      </c>
    </row>
    <row r="144" spans="1:2" s="12" customFormat="1" ht="23.25" customHeight="1" thickBot="1" x14ac:dyDescent="0.35">
      <c r="A144" s="455" t="s">
        <v>1178</v>
      </c>
      <c r="B144" s="454" t="s">
        <v>1177</v>
      </c>
    </row>
    <row r="145" spans="1:2" s="12" customFormat="1" ht="23.25" customHeight="1" thickBot="1" x14ac:dyDescent="0.35">
      <c r="A145" s="455" t="s">
        <v>1176</v>
      </c>
      <c r="B145" s="454" t="s">
        <v>1175</v>
      </c>
    </row>
    <row r="146" spans="1:2" s="12" customFormat="1" ht="23.25" customHeight="1" thickBot="1" x14ac:dyDescent="0.35">
      <c r="A146" s="455" t="s">
        <v>1174</v>
      </c>
      <c r="B146" s="454" t="s">
        <v>65</v>
      </c>
    </row>
    <row r="147" spans="1:2" s="12" customFormat="1" ht="23.25" customHeight="1" thickBot="1" x14ac:dyDescent="0.35">
      <c r="A147" s="455" t="s">
        <v>1173</v>
      </c>
      <c r="B147" s="454" t="s">
        <v>1172</v>
      </c>
    </row>
    <row r="148" spans="1:2" s="12" customFormat="1" ht="23.25" customHeight="1" thickBot="1" x14ac:dyDescent="0.35">
      <c r="A148" s="455" t="s">
        <v>1171</v>
      </c>
      <c r="B148" s="454" t="s">
        <v>1170</v>
      </c>
    </row>
    <row r="149" spans="1:2" s="12" customFormat="1" ht="23.25" customHeight="1" thickBot="1" x14ac:dyDescent="0.35">
      <c r="A149" s="455" t="s">
        <v>1169</v>
      </c>
      <c r="B149" s="454" t="s">
        <v>1168</v>
      </c>
    </row>
    <row r="150" spans="1:2" s="12" customFormat="1" ht="23.25" customHeight="1" thickBot="1" x14ac:dyDescent="0.35">
      <c r="A150" s="455" t="s">
        <v>1167</v>
      </c>
      <c r="B150" s="454" t="s">
        <v>1166</v>
      </c>
    </row>
    <row r="151" spans="1:2" s="12" customFormat="1" ht="23.25" customHeight="1" thickBot="1" x14ac:dyDescent="0.35">
      <c r="A151" s="455" t="s">
        <v>1165</v>
      </c>
      <c r="B151" s="454" t="s">
        <v>1164</v>
      </c>
    </row>
    <row r="152" spans="1:2" s="12" customFormat="1" ht="23.25" customHeight="1" thickBot="1" x14ac:dyDescent="0.35">
      <c r="A152" s="455" t="s">
        <v>1163</v>
      </c>
      <c r="B152" s="454" t="s">
        <v>1162</v>
      </c>
    </row>
    <row r="153" spans="1:2" s="12" customFormat="1" ht="23.25" customHeight="1" thickBot="1" x14ac:dyDescent="0.35">
      <c r="A153" s="455" t="s">
        <v>1161</v>
      </c>
      <c r="B153" s="454" t="s">
        <v>1160</v>
      </c>
    </row>
    <row r="154" spans="1:2" s="12" customFormat="1" ht="23.25" customHeight="1" thickBot="1" x14ac:dyDescent="0.35">
      <c r="A154" s="455" t="s">
        <v>1159</v>
      </c>
      <c r="B154" s="454" t="s">
        <v>1158</v>
      </c>
    </row>
    <row r="155" spans="1:2" s="12" customFormat="1" ht="23.25" customHeight="1" thickBot="1" x14ac:dyDescent="0.35">
      <c r="A155" s="455" t="s">
        <v>1157</v>
      </c>
      <c r="B155" s="454" t="s">
        <v>1156</v>
      </c>
    </row>
    <row r="156" spans="1:2" s="12" customFormat="1" ht="23.25" customHeight="1" thickBot="1" x14ac:dyDescent="0.35">
      <c r="A156" s="455" t="s">
        <v>1155</v>
      </c>
      <c r="B156" s="454" t="s">
        <v>1154</v>
      </c>
    </row>
    <row r="157" spans="1:2" s="12" customFormat="1" ht="23.25" customHeight="1" thickBot="1" x14ac:dyDescent="0.35">
      <c r="A157" s="455" t="s">
        <v>1153</v>
      </c>
      <c r="B157" s="454" t="s">
        <v>1152</v>
      </c>
    </row>
    <row r="158" spans="1:2" s="12" customFormat="1" ht="23.25" customHeight="1" thickBot="1" x14ac:dyDescent="0.35">
      <c r="A158" s="455" t="s">
        <v>1151</v>
      </c>
      <c r="B158" s="454" t="s">
        <v>1150</v>
      </c>
    </row>
    <row r="159" spans="1:2" s="12" customFormat="1" ht="23.25" customHeight="1" thickBot="1" x14ac:dyDescent="0.35">
      <c r="A159" s="455" t="s">
        <v>1149</v>
      </c>
      <c r="B159" s="454" t="s">
        <v>1148</v>
      </c>
    </row>
    <row r="160" spans="1:2" s="12" customFormat="1" ht="34.799999999999997" thickBot="1" x14ac:dyDescent="0.35">
      <c r="A160" s="455" t="s">
        <v>1147</v>
      </c>
      <c r="B160" s="454" t="s">
        <v>1146</v>
      </c>
    </row>
    <row r="161" spans="1:2" s="12" customFormat="1" ht="23.4" thickBot="1" x14ac:dyDescent="0.35">
      <c r="A161" s="455" t="s">
        <v>1141</v>
      </c>
      <c r="B161" s="454" t="s">
        <v>1145</v>
      </c>
    </row>
    <row r="162" spans="1:2" s="12" customFormat="1" ht="23.25" customHeight="1" thickBot="1" x14ac:dyDescent="0.35">
      <c r="A162" s="455" t="s">
        <v>1144</v>
      </c>
      <c r="B162" s="454" t="s">
        <v>1143</v>
      </c>
    </row>
    <row r="163" spans="1:2" s="12" customFormat="1" ht="23.25" customHeight="1" thickBot="1" x14ac:dyDescent="0.35">
      <c r="A163" s="455" t="s">
        <v>1142</v>
      </c>
      <c r="B163" s="454" t="s">
        <v>1141</v>
      </c>
    </row>
    <row r="164" spans="1:2" s="12" customFormat="1" ht="23.25" customHeight="1" thickBot="1" x14ac:dyDescent="0.35">
      <c r="A164" s="455" t="s">
        <v>1140</v>
      </c>
      <c r="B164" s="454" t="s">
        <v>1139</v>
      </c>
    </row>
    <row r="165" spans="1:2" s="12" customFormat="1" ht="23.25" customHeight="1" thickBot="1" x14ac:dyDescent="0.35">
      <c r="A165" s="455" t="s">
        <v>1138</v>
      </c>
      <c r="B165" s="454" t="s">
        <v>1137</v>
      </c>
    </row>
    <row r="166" spans="1:2" s="12" customFormat="1" ht="23.25" customHeight="1" thickBot="1" x14ac:dyDescent="0.35">
      <c r="A166" s="455" t="s">
        <v>1136</v>
      </c>
      <c r="B166" s="454" t="s">
        <v>1135</v>
      </c>
    </row>
    <row r="167" spans="1:2" s="12" customFormat="1" ht="23.25" customHeight="1" thickBot="1" x14ac:dyDescent="0.35">
      <c r="A167" s="455" t="s">
        <v>1134</v>
      </c>
      <c r="B167" s="454" t="s">
        <v>1133</v>
      </c>
    </row>
    <row r="168" spans="1:2" s="12" customFormat="1" ht="23.25" customHeight="1" thickBot="1" x14ac:dyDescent="0.35">
      <c r="A168" s="455" t="s">
        <v>1132</v>
      </c>
      <c r="B168" s="454" t="s">
        <v>1131</v>
      </c>
    </row>
    <row r="169" spans="1:2" s="12" customFormat="1" ht="23.25" customHeight="1" thickBot="1" x14ac:dyDescent="0.35">
      <c r="A169" s="455" t="s">
        <v>1130</v>
      </c>
      <c r="B169" s="454" t="s">
        <v>1129</v>
      </c>
    </row>
    <row r="170" spans="1:2" s="12" customFormat="1" ht="23.25" customHeight="1" thickBot="1" x14ac:dyDescent="0.35">
      <c r="A170" s="455" t="s">
        <v>1128</v>
      </c>
      <c r="B170" s="454" t="s">
        <v>1127</v>
      </c>
    </row>
    <row r="171" spans="1:2" s="12" customFormat="1" ht="23.25" customHeight="1" thickBot="1" x14ac:dyDescent="0.35">
      <c r="A171" s="455" t="s">
        <v>1126</v>
      </c>
      <c r="B171" s="454" t="s">
        <v>1125</v>
      </c>
    </row>
    <row r="172" spans="1:2" s="12" customFormat="1" ht="23.25" customHeight="1" thickBot="1" x14ac:dyDescent="0.35">
      <c r="A172" s="455" t="s">
        <v>1124</v>
      </c>
      <c r="B172" s="454" t="s">
        <v>1123</v>
      </c>
    </row>
    <row r="173" spans="1:2" s="12" customFormat="1" ht="23.25" customHeight="1" thickBot="1" x14ac:dyDescent="0.35">
      <c r="A173" s="455" t="s">
        <v>1122</v>
      </c>
      <c r="B173" s="454" t="s">
        <v>1121</v>
      </c>
    </row>
    <row r="174" spans="1:2" s="12" customFormat="1" ht="23.25" customHeight="1" thickBot="1" x14ac:dyDescent="0.35">
      <c r="A174" s="455" t="s">
        <v>1120</v>
      </c>
      <c r="B174" s="454" t="s">
        <v>1119</v>
      </c>
    </row>
    <row r="175" spans="1:2" s="12" customFormat="1" ht="23.25" customHeight="1" thickBot="1" x14ac:dyDescent="0.35">
      <c r="A175" s="455" t="s">
        <v>1118</v>
      </c>
      <c r="B175" s="454" t="s">
        <v>1117</v>
      </c>
    </row>
    <row r="176" spans="1:2" s="12" customFormat="1" ht="23.25" customHeight="1" thickBot="1" x14ac:dyDescent="0.35">
      <c r="A176" s="455" t="s">
        <v>1116</v>
      </c>
      <c r="B176" s="454" t="s">
        <v>1115</v>
      </c>
    </row>
    <row r="177" spans="1:2" s="12" customFormat="1" ht="23.25" customHeight="1" thickBot="1" x14ac:dyDescent="0.35">
      <c r="A177" s="455" t="s">
        <v>1114</v>
      </c>
      <c r="B177" s="454" t="s">
        <v>1113</v>
      </c>
    </row>
    <row r="178" spans="1:2" s="12" customFormat="1" ht="23.25" customHeight="1" thickBot="1" x14ac:dyDescent="0.35">
      <c r="A178" s="455" t="s">
        <v>1112</v>
      </c>
      <c r="B178" s="454" t="s">
        <v>1111</v>
      </c>
    </row>
    <row r="179" spans="1:2" s="12" customFormat="1" ht="23.25" customHeight="1" thickBot="1" x14ac:dyDescent="0.35">
      <c r="A179" s="455" t="s">
        <v>1110</v>
      </c>
      <c r="B179" s="454" t="s">
        <v>1109</v>
      </c>
    </row>
    <row r="180" spans="1:2" s="12" customFormat="1" ht="23.25" customHeight="1" thickBot="1" x14ac:dyDescent="0.35">
      <c r="A180" s="455" t="s">
        <v>1108</v>
      </c>
      <c r="B180" s="454" t="s">
        <v>1107</v>
      </c>
    </row>
    <row r="181" spans="1:2" s="12" customFormat="1" ht="23.25" customHeight="1" thickBot="1" x14ac:dyDescent="0.35">
      <c r="A181" s="455" t="s">
        <v>1106</v>
      </c>
      <c r="B181" s="454" t="s">
        <v>1105</v>
      </c>
    </row>
    <row r="182" spans="1:2" s="12" customFormat="1" ht="23.25" customHeight="1" thickBot="1" x14ac:dyDescent="0.35">
      <c r="A182" s="455" t="s">
        <v>1104</v>
      </c>
      <c r="B182" s="454" t="s">
        <v>1103</v>
      </c>
    </row>
    <row r="183" spans="1:2" s="12" customFormat="1" ht="23.25" customHeight="1" thickBot="1" x14ac:dyDescent="0.35">
      <c r="A183" s="455" t="s">
        <v>1102</v>
      </c>
      <c r="B183" s="454" t="s">
        <v>1101</v>
      </c>
    </row>
    <row r="184" spans="1:2" s="12" customFormat="1" ht="23.25" customHeight="1" thickBot="1" x14ac:dyDescent="0.35">
      <c r="A184" s="455" t="s">
        <v>1100</v>
      </c>
      <c r="B184" s="454" t="s">
        <v>1099</v>
      </c>
    </row>
    <row r="185" spans="1:2" s="12" customFormat="1" ht="23.25" customHeight="1" thickBot="1" x14ac:dyDescent="0.35">
      <c r="A185" s="455" t="s">
        <v>1098</v>
      </c>
      <c r="B185" s="454" t="s">
        <v>1097</v>
      </c>
    </row>
    <row r="186" spans="1:2" s="12" customFormat="1" ht="23.25" customHeight="1" thickBot="1" x14ac:dyDescent="0.35">
      <c r="A186" s="455" t="s">
        <v>1096</v>
      </c>
      <c r="B186" s="454" t="s">
        <v>1095</v>
      </c>
    </row>
    <row r="187" spans="1:2" s="12" customFormat="1" ht="23.25" customHeight="1" thickBot="1" x14ac:dyDescent="0.35">
      <c r="A187" s="455" t="s">
        <v>1094</v>
      </c>
      <c r="B187" s="454" t="s">
        <v>1093</v>
      </c>
    </row>
    <row r="188" spans="1:2" s="12" customFormat="1" ht="23.25" customHeight="1" thickBot="1" x14ac:dyDescent="0.35">
      <c r="A188" s="455" t="s">
        <v>1092</v>
      </c>
      <c r="B188" s="454" t="s">
        <v>1091</v>
      </c>
    </row>
    <row r="189" spans="1:2" s="12" customFormat="1" ht="23.25" customHeight="1" thickBot="1" x14ac:dyDescent="0.35">
      <c r="A189" s="455" t="s">
        <v>1090</v>
      </c>
      <c r="B189" s="454" t="s">
        <v>1089</v>
      </c>
    </row>
    <row r="190" spans="1:2" s="12" customFormat="1" ht="23.4" thickBot="1" x14ac:dyDescent="0.35">
      <c r="A190" s="455" t="s">
        <v>1088</v>
      </c>
      <c r="B190" s="454" t="s">
        <v>1086</v>
      </c>
    </row>
    <row r="191" spans="1:2" s="12" customFormat="1" ht="23.4" thickBot="1" x14ac:dyDescent="0.35">
      <c r="A191" s="455" t="s">
        <v>1087</v>
      </c>
      <c r="B191" s="454" t="s">
        <v>1086</v>
      </c>
    </row>
    <row r="192" spans="1:2" s="12" customFormat="1" ht="23.25" customHeight="1" thickBot="1" x14ac:dyDescent="0.35">
      <c r="A192" s="455" t="s">
        <v>1085</v>
      </c>
      <c r="B192" s="454" t="s">
        <v>1084</v>
      </c>
    </row>
    <row r="193" spans="1:2" s="12" customFormat="1" ht="23.25" customHeight="1" thickBot="1" x14ac:dyDescent="0.35">
      <c r="A193" s="455" t="s">
        <v>1083</v>
      </c>
      <c r="B193" s="454" t="s">
        <v>1082</v>
      </c>
    </row>
    <row r="194" spans="1:2" s="12" customFormat="1" ht="23.25" customHeight="1" thickBot="1" x14ac:dyDescent="0.35">
      <c r="A194" s="455" t="s">
        <v>1081</v>
      </c>
      <c r="B194" s="454" t="s">
        <v>1080</v>
      </c>
    </row>
    <row r="195" spans="1:2" s="12" customFormat="1" ht="23.25" customHeight="1" thickBot="1" x14ac:dyDescent="0.35">
      <c r="A195" s="455" t="s">
        <v>1079</v>
      </c>
      <c r="B195" s="454" t="s">
        <v>1078</v>
      </c>
    </row>
    <row r="196" spans="1:2" s="12" customFormat="1" ht="23.25" customHeight="1" thickBot="1" x14ac:dyDescent="0.35">
      <c r="A196" s="455" t="s">
        <v>1077</v>
      </c>
      <c r="B196" s="454" t="s">
        <v>1076</v>
      </c>
    </row>
    <row r="197" spans="1:2" s="12" customFormat="1" ht="23.25" customHeight="1" thickBot="1" x14ac:dyDescent="0.35">
      <c r="A197" s="455" t="s">
        <v>1075</v>
      </c>
      <c r="B197" s="454" t="s">
        <v>1074</v>
      </c>
    </row>
    <row r="198" spans="1:2" s="12" customFormat="1" ht="23.25" customHeight="1" thickBot="1" x14ac:dyDescent="0.35">
      <c r="A198" s="455" t="s">
        <v>1073</v>
      </c>
      <c r="B198" s="454" t="s">
        <v>1072</v>
      </c>
    </row>
    <row r="199" spans="1:2" s="12" customFormat="1" ht="23.4" thickBot="1" x14ac:dyDescent="0.35">
      <c r="A199" s="455" t="s">
        <v>1071</v>
      </c>
      <c r="B199" s="454" t="s">
        <v>1070</v>
      </c>
    </row>
    <row r="200" spans="1:2" s="12" customFormat="1" ht="23.25" customHeight="1" thickBot="1" x14ac:dyDescent="0.35">
      <c r="A200" s="455" t="s">
        <v>1069</v>
      </c>
      <c r="B200" s="454" t="s">
        <v>1068</v>
      </c>
    </row>
    <row r="201" spans="1:2" s="12" customFormat="1" ht="23.25" customHeight="1" thickBot="1" x14ac:dyDescent="0.35">
      <c r="A201" s="455" t="s">
        <v>1067</v>
      </c>
      <c r="B201" s="454" t="s">
        <v>1066</v>
      </c>
    </row>
    <row r="202" spans="1:2" s="12" customFormat="1" ht="23.25" customHeight="1" thickBot="1" x14ac:dyDescent="0.35">
      <c r="A202" s="455" t="s">
        <v>1065</v>
      </c>
      <c r="B202" s="454" t="s">
        <v>1064</v>
      </c>
    </row>
    <row r="203" spans="1:2" s="12" customFormat="1" ht="23.25" customHeight="1" thickBot="1" x14ac:dyDescent="0.35">
      <c r="A203" s="455" t="s">
        <v>1063</v>
      </c>
      <c r="B203" s="454" t="s">
        <v>1062</v>
      </c>
    </row>
    <row r="204" spans="1:2" s="12" customFormat="1" ht="23.25" customHeight="1" thickBot="1" x14ac:dyDescent="0.35">
      <c r="A204" s="455" t="s">
        <v>1061</v>
      </c>
      <c r="B204" s="454" t="s">
        <v>1060</v>
      </c>
    </row>
    <row r="205" spans="1:2" s="12" customFormat="1" ht="23.25" customHeight="1" thickBot="1" x14ac:dyDescent="0.35">
      <c r="A205" s="455" t="s">
        <v>1059</v>
      </c>
      <c r="B205" s="454" t="s">
        <v>1058</v>
      </c>
    </row>
    <row r="206" spans="1:2" s="12" customFormat="1" ht="23.25" customHeight="1" thickBot="1" x14ac:dyDescent="0.35">
      <c r="A206" s="455" t="s">
        <v>64</v>
      </c>
      <c r="B206" s="454" t="s">
        <v>1057</v>
      </c>
    </row>
    <row r="207" spans="1:2" s="12" customFormat="1" ht="23.4" thickBot="1" x14ac:dyDescent="0.35">
      <c r="A207" s="455" t="s">
        <v>1056</v>
      </c>
      <c r="B207" s="454" t="s">
        <v>1055</v>
      </c>
    </row>
    <row r="208" spans="1:2" s="12" customFormat="1" ht="23.25" customHeight="1" thickBot="1" x14ac:dyDescent="0.35">
      <c r="A208" s="455" t="s">
        <v>1054</v>
      </c>
      <c r="B208" s="454" t="s">
        <v>1053</v>
      </c>
    </row>
    <row r="209" spans="1:2" s="12" customFormat="1" ht="23.25" customHeight="1" thickBot="1" x14ac:dyDescent="0.35">
      <c r="A209" s="455" t="s">
        <v>1052</v>
      </c>
      <c r="B209" s="454" t="s">
        <v>1051</v>
      </c>
    </row>
    <row r="210" spans="1:2" s="12" customFormat="1" ht="23.25" customHeight="1" thickBot="1" x14ac:dyDescent="0.35">
      <c r="A210" s="455" t="s">
        <v>1050</v>
      </c>
      <c r="B210" s="454" t="s">
        <v>63</v>
      </c>
    </row>
    <row r="211" spans="1:2" s="12" customFormat="1" ht="23.4" thickBot="1" x14ac:dyDescent="0.35">
      <c r="A211" s="455" t="s">
        <v>1049</v>
      </c>
      <c r="B211" s="454" t="s">
        <v>1048</v>
      </c>
    </row>
    <row r="212" spans="1:2" s="12" customFormat="1" ht="23.25" customHeight="1" thickBot="1" x14ac:dyDescent="0.35">
      <c r="A212" s="455" t="s">
        <v>1047</v>
      </c>
      <c r="B212" s="454" t="s">
        <v>1046</v>
      </c>
    </row>
    <row r="213" spans="1:2" s="12" customFormat="1" ht="23.25" customHeight="1" thickBot="1" x14ac:dyDescent="0.35">
      <c r="A213" s="455" t="s">
        <v>1045</v>
      </c>
      <c r="B213" s="454" t="s">
        <v>1044</v>
      </c>
    </row>
    <row r="214" spans="1:2" s="12" customFormat="1" ht="23.25" customHeight="1" thickBot="1" x14ac:dyDescent="0.35">
      <c r="A214" s="455" t="s">
        <v>1043</v>
      </c>
      <c r="B214" s="454" t="s">
        <v>1042</v>
      </c>
    </row>
    <row r="215" spans="1:2" s="12" customFormat="1" ht="23.25" customHeight="1" thickBot="1" x14ac:dyDescent="0.35">
      <c r="A215" s="455" t="s">
        <v>1041</v>
      </c>
      <c r="B215" s="454" t="s">
        <v>36</v>
      </c>
    </row>
    <row r="216" spans="1:2" x14ac:dyDescent="0.25">
      <c r="A216" s="45"/>
      <c r="B216" s="45"/>
    </row>
    <row r="217" spans="1:2" x14ac:dyDescent="0.25">
      <c r="A217" s="45"/>
      <c r="B217" s="72"/>
    </row>
    <row r="219" spans="1:2" x14ac:dyDescent="0.25">
      <c r="A219" s="45"/>
      <c r="B219" s="45"/>
    </row>
    <row r="220" spans="1:2" x14ac:dyDescent="0.25">
      <c r="A220" s="45"/>
      <c r="B220" s="72"/>
    </row>
    <row r="222" spans="1:2" x14ac:dyDescent="0.25">
      <c r="A222" s="45"/>
      <c r="B222" s="45"/>
    </row>
    <row r="223" spans="1:2" x14ac:dyDescent="0.25">
      <c r="A223" s="45"/>
      <c r="B223" s="72"/>
    </row>
    <row r="225" spans="1:2" x14ac:dyDescent="0.25">
      <c r="A225" s="45"/>
      <c r="B225" s="45"/>
    </row>
    <row r="226" spans="1:2" x14ac:dyDescent="0.25">
      <c r="A226" s="45"/>
      <c r="B226" s="72"/>
    </row>
    <row r="228" spans="1:2" x14ac:dyDescent="0.25">
      <c r="A228" s="45"/>
      <c r="B228" s="45"/>
    </row>
    <row r="229" spans="1:2" x14ac:dyDescent="0.25">
      <c r="A229" s="45"/>
      <c r="B229" s="72"/>
    </row>
    <row r="231" spans="1:2" x14ac:dyDescent="0.25">
      <c r="A231" s="45"/>
      <c r="B231" s="45"/>
    </row>
    <row r="232" spans="1:2" x14ac:dyDescent="0.25">
      <c r="A232" s="45"/>
      <c r="B232" s="72"/>
    </row>
    <row r="234" spans="1:2" x14ac:dyDescent="0.25">
      <c r="A234" s="45"/>
      <c r="B234" s="45"/>
    </row>
    <row r="235" spans="1:2" x14ac:dyDescent="0.25">
      <c r="A235" s="45"/>
      <c r="B235" s="72"/>
    </row>
    <row r="237" spans="1:2" x14ac:dyDescent="0.25">
      <c r="A237" s="45"/>
      <c r="B237" s="45"/>
    </row>
    <row r="238" spans="1:2" x14ac:dyDescent="0.25">
      <c r="A238" s="45"/>
      <c r="B238" s="72"/>
    </row>
    <row r="240" spans="1:2" x14ac:dyDescent="0.25">
      <c r="A240" s="45"/>
      <c r="B240" s="45"/>
    </row>
    <row r="241" spans="1:2" x14ac:dyDescent="0.25">
      <c r="A241" s="45"/>
      <c r="B241" s="72"/>
    </row>
    <row r="243" spans="1:2" x14ac:dyDescent="0.25">
      <c r="A243" s="45"/>
      <c r="B243" s="45"/>
    </row>
    <row r="244" spans="1:2" x14ac:dyDescent="0.25">
      <c r="A244" s="45"/>
      <c r="B244" s="72"/>
    </row>
    <row r="246" spans="1:2" x14ac:dyDescent="0.25">
      <c r="A246" s="45"/>
      <c r="B246" s="45"/>
    </row>
    <row r="247" spans="1:2" x14ac:dyDescent="0.25">
      <c r="A247" s="45"/>
      <c r="B247" s="72"/>
    </row>
    <row r="249" spans="1:2" x14ac:dyDescent="0.25">
      <c r="A249" s="45"/>
      <c r="B249" s="45"/>
    </row>
    <row r="250" spans="1:2" x14ac:dyDescent="0.25">
      <c r="A250" s="45"/>
      <c r="B250" s="72"/>
    </row>
    <row r="252" spans="1:2" x14ac:dyDescent="0.25">
      <c r="A252" s="45"/>
      <c r="B252" s="45"/>
    </row>
    <row r="253" spans="1:2" x14ac:dyDescent="0.25">
      <c r="A253" s="45"/>
      <c r="B253" s="72"/>
    </row>
    <row r="255" spans="1:2" x14ac:dyDescent="0.25">
      <c r="A255" s="45"/>
      <c r="B255" s="45"/>
    </row>
    <row r="256" spans="1:2" x14ac:dyDescent="0.25">
      <c r="A256" s="45"/>
      <c r="B256" s="72"/>
    </row>
    <row r="258" spans="1:2" x14ac:dyDescent="0.25">
      <c r="A258" s="45"/>
      <c r="B258" s="45"/>
    </row>
    <row r="259" spans="1:2" x14ac:dyDescent="0.25">
      <c r="A259" s="45"/>
      <c r="B259" s="72"/>
    </row>
    <row r="261" spans="1:2" x14ac:dyDescent="0.25">
      <c r="A261" s="45"/>
      <c r="B261" s="45"/>
    </row>
    <row r="262" spans="1:2" x14ac:dyDescent="0.25">
      <c r="A262" s="45"/>
      <c r="B262" s="72"/>
    </row>
    <row r="264" spans="1:2" x14ac:dyDescent="0.25">
      <c r="A264" s="45"/>
      <c r="B264" s="45"/>
    </row>
    <row r="265" spans="1:2" x14ac:dyDescent="0.25">
      <c r="A265" s="45"/>
      <c r="B265" s="72"/>
    </row>
    <row r="267" spans="1:2" x14ac:dyDescent="0.25">
      <c r="A267" s="45"/>
      <c r="B267" s="45"/>
    </row>
    <row r="268" spans="1:2" x14ac:dyDescent="0.25">
      <c r="A268" s="45"/>
      <c r="B268" s="72"/>
    </row>
    <row r="270" spans="1:2" x14ac:dyDescent="0.25">
      <c r="A270" s="45"/>
      <c r="B270" s="45"/>
    </row>
    <row r="271" spans="1:2" x14ac:dyDescent="0.25">
      <c r="A271" s="45"/>
      <c r="B271" s="72"/>
    </row>
    <row r="273" spans="1:2" x14ac:dyDescent="0.25">
      <c r="A273" s="45"/>
      <c r="B273" s="45"/>
    </row>
    <row r="274" spans="1:2" x14ac:dyDescent="0.25">
      <c r="A274" s="45"/>
      <c r="B274" s="72"/>
    </row>
    <row r="276" spans="1:2" x14ac:dyDescent="0.25">
      <c r="A276" s="45"/>
      <c r="B276" s="45"/>
    </row>
    <row r="277" spans="1:2" x14ac:dyDescent="0.25">
      <c r="A277" s="45"/>
      <c r="B277" s="72"/>
    </row>
    <row r="279" spans="1:2" x14ac:dyDescent="0.25">
      <c r="A279" s="45"/>
      <c r="B279" s="45"/>
    </row>
    <row r="280" spans="1:2" x14ac:dyDescent="0.25">
      <c r="A280" s="45"/>
      <c r="B280" s="72"/>
    </row>
    <row r="282" spans="1:2" x14ac:dyDescent="0.25">
      <c r="A282" s="45"/>
      <c r="B282" s="45"/>
    </row>
    <row r="283" spans="1:2" x14ac:dyDescent="0.25">
      <c r="A283" s="45"/>
      <c r="B283" s="72"/>
    </row>
    <row r="285" spans="1:2" x14ac:dyDescent="0.25">
      <c r="A285" s="45"/>
      <c r="B285" s="45"/>
    </row>
    <row r="286" spans="1:2" x14ac:dyDescent="0.25">
      <c r="A286" s="45"/>
      <c r="B286" s="72"/>
    </row>
    <row r="288" spans="1:2" x14ac:dyDescent="0.25">
      <c r="A288" s="45"/>
      <c r="B288" s="45"/>
    </row>
    <row r="289" spans="1:2" x14ac:dyDescent="0.25">
      <c r="A289" s="45"/>
      <c r="B289" s="72"/>
    </row>
    <row r="291" spans="1:2" x14ac:dyDescent="0.25">
      <c r="A291" s="45"/>
      <c r="B291" s="45"/>
    </row>
    <row r="292" spans="1:2" x14ac:dyDescent="0.25">
      <c r="A292" s="45"/>
      <c r="B292" s="72"/>
    </row>
    <row r="294" spans="1:2" x14ac:dyDescent="0.25">
      <c r="A294" s="45"/>
      <c r="B294" s="45"/>
    </row>
    <row r="295" spans="1:2" x14ac:dyDescent="0.25">
      <c r="A295" s="45"/>
      <c r="B295" s="72"/>
    </row>
    <row r="297" spans="1:2" x14ac:dyDescent="0.25">
      <c r="A297" s="45"/>
      <c r="B297" s="45"/>
    </row>
    <row r="298" spans="1:2" x14ac:dyDescent="0.25">
      <c r="A298" s="45"/>
      <c r="B298" s="72"/>
    </row>
    <row r="300" spans="1:2" x14ac:dyDescent="0.25">
      <c r="A300" s="45"/>
      <c r="B300" s="45"/>
    </row>
    <row r="301" spans="1:2" x14ac:dyDescent="0.25">
      <c r="A301" s="45"/>
      <c r="B301" s="72"/>
    </row>
    <row r="303" spans="1:2" x14ac:dyDescent="0.25">
      <c r="A303" s="45"/>
      <c r="B303" s="45"/>
    </row>
    <row r="304" spans="1:2" x14ac:dyDescent="0.25">
      <c r="A304" s="45"/>
      <c r="B304" s="72"/>
    </row>
    <row r="306" spans="1:2" x14ac:dyDescent="0.25">
      <c r="A306" s="45"/>
      <c r="B306" s="45"/>
    </row>
    <row r="307" spans="1:2" x14ac:dyDescent="0.25">
      <c r="A307" s="45"/>
      <c r="B307" s="72"/>
    </row>
    <row r="309" spans="1:2" x14ac:dyDescent="0.25">
      <c r="A309" s="45"/>
      <c r="B309" s="45"/>
    </row>
    <row r="310" spans="1:2" x14ac:dyDescent="0.25">
      <c r="A310" s="45"/>
      <c r="B310" s="72"/>
    </row>
    <row r="312" spans="1:2" x14ac:dyDescent="0.25">
      <c r="A312" s="45"/>
      <c r="B312" s="45"/>
    </row>
    <row r="313" spans="1:2" x14ac:dyDescent="0.25">
      <c r="A313" s="45"/>
      <c r="B313" s="72"/>
    </row>
    <row r="315" spans="1:2" x14ac:dyDescent="0.25">
      <c r="A315" s="45"/>
      <c r="B315" s="45"/>
    </row>
    <row r="316" spans="1:2" x14ac:dyDescent="0.25">
      <c r="A316" s="45"/>
      <c r="B316" s="72"/>
    </row>
    <row r="318" spans="1:2" x14ac:dyDescent="0.25">
      <c r="A318" s="45"/>
      <c r="B318" s="45"/>
    </row>
    <row r="319" spans="1:2" x14ac:dyDescent="0.25">
      <c r="A319" s="45"/>
      <c r="B319" s="72"/>
    </row>
    <row r="321" spans="1:2" x14ac:dyDescent="0.25">
      <c r="A321" s="45"/>
      <c r="B321" s="45"/>
    </row>
    <row r="322" spans="1:2" x14ac:dyDescent="0.25">
      <c r="A322" s="45"/>
      <c r="B322" s="72"/>
    </row>
    <row r="324" spans="1:2" x14ac:dyDescent="0.25">
      <c r="A324" s="45"/>
      <c r="B324" s="45"/>
    </row>
    <row r="325" spans="1:2" x14ac:dyDescent="0.25">
      <c r="A325" s="45"/>
      <c r="B325" s="72"/>
    </row>
    <row r="327" spans="1:2" x14ac:dyDescent="0.25">
      <c r="A327" s="45"/>
      <c r="B327" s="45"/>
    </row>
    <row r="328" spans="1:2" x14ac:dyDescent="0.25">
      <c r="A328" s="45"/>
      <c r="B328" s="72"/>
    </row>
    <row r="330" spans="1:2" x14ac:dyDescent="0.25">
      <c r="A330" s="45"/>
      <c r="B330" s="45"/>
    </row>
    <row r="331" spans="1:2" x14ac:dyDescent="0.25">
      <c r="A331" s="45"/>
      <c r="B331" s="72"/>
    </row>
    <row r="333" spans="1:2" x14ac:dyDescent="0.25">
      <c r="A333" s="45"/>
      <c r="B333" s="45"/>
    </row>
    <row r="334" spans="1:2" x14ac:dyDescent="0.25">
      <c r="A334" s="45"/>
      <c r="B334" s="72"/>
    </row>
    <row r="336" spans="1:2" x14ac:dyDescent="0.25">
      <c r="A336" s="45"/>
      <c r="B336" s="45"/>
    </row>
    <row r="337" spans="1:2" x14ac:dyDescent="0.25">
      <c r="A337" s="45"/>
      <c r="B337" s="72"/>
    </row>
    <row r="339" spans="1:2" x14ac:dyDescent="0.25">
      <c r="A339" s="45"/>
      <c r="B339" s="45"/>
    </row>
    <row r="340" spans="1:2" x14ac:dyDescent="0.25">
      <c r="A340" s="45"/>
      <c r="B340" s="72"/>
    </row>
    <row r="342" spans="1:2" x14ac:dyDescent="0.25">
      <c r="A342" s="45"/>
      <c r="B342" s="45"/>
    </row>
    <row r="343" spans="1:2" x14ac:dyDescent="0.25">
      <c r="A343" s="45"/>
      <c r="B343" s="72"/>
    </row>
    <row r="345" spans="1:2" x14ac:dyDescent="0.25">
      <c r="A345" s="45"/>
      <c r="B345" s="45"/>
    </row>
    <row r="346" spans="1:2" x14ac:dyDescent="0.25">
      <c r="A346" s="45"/>
      <c r="B346" s="72"/>
    </row>
    <row r="348" spans="1:2" x14ac:dyDescent="0.25">
      <c r="A348" s="45"/>
      <c r="B348" s="45"/>
    </row>
    <row r="349" spans="1:2" x14ac:dyDescent="0.25">
      <c r="A349" s="45"/>
      <c r="B349" s="72"/>
    </row>
    <row r="351" spans="1:2" x14ac:dyDescent="0.25">
      <c r="A351" s="45"/>
      <c r="B351" s="45"/>
    </row>
    <row r="352" spans="1:2" x14ac:dyDescent="0.25">
      <c r="A352" s="45"/>
      <c r="B352" s="72"/>
    </row>
    <row r="354" spans="1:2" x14ac:dyDescent="0.25">
      <c r="A354" s="45"/>
      <c r="B354" s="45"/>
    </row>
    <row r="355" spans="1:2" x14ac:dyDescent="0.25">
      <c r="A355" s="45"/>
      <c r="B355" s="72"/>
    </row>
    <row r="357" spans="1:2" x14ac:dyDescent="0.25">
      <c r="A357" s="45"/>
      <c r="B357" s="45"/>
    </row>
    <row r="358" spans="1:2" x14ac:dyDescent="0.25">
      <c r="A358" s="45"/>
      <c r="B358" s="72"/>
    </row>
    <row r="360" spans="1:2" x14ac:dyDescent="0.25">
      <c r="A360" s="45"/>
      <c r="B360" s="45"/>
    </row>
    <row r="361" spans="1:2" x14ac:dyDescent="0.25">
      <c r="A361" s="45"/>
      <c r="B361" s="72"/>
    </row>
    <row r="363" spans="1:2" x14ac:dyDescent="0.25">
      <c r="A363" s="45"/>
      <c r="B363" s="45"/>
    </row>
    <row r="364" spans="1:2" x14ac:dyDescent="0.25">
      <c r="A364" s="45"/>
      <c r="B364" s="72"/>
    </row>
    <row r="366" spans="1:2" x14ac:dyDescent="0.25">
      <c r="A366" s="45"/>
      <c r="B366" s="45"/>
    </row>
    <row r="367" spans="1:2" x14ac:dyDescent="0.25">
      <c r="A367" s="45"/>
      <c r="B367" s="72"/>
    </row>
    <row r="369" spans="1:2" x14ac:dyDescent="0.25">
      <c r="A369" s="45"/>
      <c r="B369" s="45"/>
    </row>
    <row r="370" spans="1:2" x14ac:dyDescent="0.25">
      <c r="A370" s="45"/>
      <c r="B370" s="72"/>
    </row>
    <row r="372" spans="1:2" x14ac:dyDescent="0.25">
      <c r="A372" s="45"/>
      <c r="B372" s="45"/>
    </row>
    <row r="373" spans="1:2" x14ac:dyDescent="0.25">
      <c r="A373" s="45"/>
      <c r="B373" s="72"/>
    </row>
    <row r="375" spans="1:2" x14ac:dyDescent="0.25">
      <c r="A375" s="45"/>
      <c r="B375" s="45"/>
    </row>
    <row r="376" spans="1:2" x14ac:dyDescent="0.25">
      <c r="A376" s="45"/>
      <c r="B376" s="72"/>
    </row>
    <row r="378" spans="1:2" x14ac:dyDescent="0.25">
      <c r="A378" s="45"/>
      <c r="B378" s="45"/>
    </row>
    <row r="379" spans="1:2" x14ac:dyDescent="0.25">
      <c r="A379" s="45"/>
      <c r="B379" s="72"/>
    </row>
    <row r="381" spans="1:2" x14ac:dyDescent="0.25">
      <c r="A381" s="45"/>
      <c r="B381" s="45"/>
    </row>
    <row r="382" spans="1:2" x14ac:dyDescent="0.25">
      <c r="A382" s="45"/>
      <c r="B382" s="72"/>
    </row>
    <row r="384" spans="1:2" x14ac:dyDescent="0.25">
      <c r="A384" s="530"/>
      <c r="B384" s="530"/>
    </row>
    <row r="385" spans="1:2" x14ac:dyDescent="0.25">
      <c r="A385" s="504"/>
      <c r="B385" s="504"/>
    </row>
    <row r="387" spans="1:2" x14ac:dyDescent="0.25">
      <c r="A387" s="530"/>
      <c r="B387" s="530"/>
    </row>
    <row r="388" spans="1:2" x14ac:dyDescent="0.25">
      <c r="A388" s="504"/>
      <c r="B388" s="504"/>
    </row>
    <row r="390" spans="1:2" x14ac:dyDescent="0.25">
      <c r="A390" s="530"/>
      <c r="B390" s="530"/>
    </row>
    <row r="391" spans="1:2" x14ac:dyDescent="0.25">
      <c r="A391" s="504"/>
      <c r="B391" s="504"/>
    </row>
    <row r="393" spans="1:2" x14ac:dyDescent="0.25">
      <c r="A393" s="530"/>
      <c r="B393" s="530"/>
    </row>
    <row r="394" spans="1:2" x14ac:dyDescent="0.25">
      <c r="A394" s="504"/>
      <c r="B394" s="504"/>
    </row>
    <row r="396" spans="1:2" x14ac:dyDescent="0.25">
      <c r="A396" s="530"/>
      <c r="B396" s="530"/>
    </row>
    <row r="397" spans="1:2" x14ac:dyDescent="0.25">
      <c r="A397" s="504"/>
      <c r="B397" s="504"/>
    </row>
    <row r="399" spans="1:2" x14ac:dyDescent="0.25">
      <c r="A399" s="530"/>
      <c r="B399" s="530"/>
    </row>
    <row r="400" spans="1:2" x14ac:dyDescent="0.25">
      <c r="A400" s="504"/>
      <c r="B400" s="504"/>
    </row>
    <row r="402" spans="1:2" x14ac:dyDescent="0.25">
      <c r="A402" s="530"/>
      <c r="B402" s="530"/>
    </row>
    <row r="403" spans="1:2" x14ac:dyDescent="0.25">
      <c r="A403" s="504"/>
      <c r="B403" s="504"/>
    </row>
    <row r="405" spans="1:2" x14ac:dyDescent="0.25">
      <c r="A405" s="530"/>
      <c r="B405" s="530"/>
    </row>
    <row r="406" spans="1:2" x14ac:dyDescent="0.25">
      <c r="A406" s="504"/>
      <c r="B406" s="504"/>
    </row>
    <row r="408" spans="1:2" x14ac:dyDescent="0.25">
      <c r="A408" s="530"/>
      <c r="B408" s="530"/>
    </row>
    <row r="409" spans="1:2" x14ac:dyDescent="0.25">
      <c r="A409" s="504"/>
      <c r="B409" s="504"/>
    </row>
    <row r="411" spans="1:2" x14ac:dyDescent="0.25">
      <c r="A411" s="530"/>
      <c r="B411" s="530"/>
    </row>
    <row r="412" spans="1:2" x14ac:dyDescent="0.25">
      <c r="A412" s="504"/>
      <c r="B412" s="504"/>
    </row>
    <row r="414" spans="1:2" x14ac:dyDescent="0.25">
      <c r="A414" s="530"/>
      <c r="B414" s="530"/>
    </row>
    <row r="415" spans="1:2" x14ac:dyDescent="0.25">
      <c r="A415" s="504"/>
      <c r="B415" s="504"/>
    </row>
    <row r="417" spans="1:2" x14ac:dyDescent="0.25">
      <c r="A417" s="530"/>
      <c r="B417" s="530"/>
    </row>
    <row r="418" spans="1:2" x14ac:dyDescent="0.25">
      <c r="A418" s="504"/>
      <c r="B418" s="504"/>
    </row>
    <row r="420" spans="1:2" x14ac:dyDescent="0.25">
      <c r="A420" s="530"/>
      <c r="B420" s="530"/>
    </row>
    <row r="421" spans="1:2" x14ac:dyDescent="0.25">
      <c r="A421" s="504"/>
      <c r="B421" s="504"/>
    </row>
    <row r="423" spans="1:2" x14ac:dyDescent="0.25">
      <c r="A423" s="530"/>
      <c r="B423" s="530"/>
    </row>
    <row r="424" spans="1:2" x14ac:dyDescent="0.25">
      <c r="A424" s="504"/>
      <c r="B424" s="504"/>
    </row>
    <row r="426" spans="1:2" x14ac:dyDescent="0.25">
      <c r="A426" s="530"/>
      <c r="B426" s="530"/>
    </row>
    <row r="427" spans="1:2" x14ac:dyDescent="0.25">
      <c r="A427" s="504"/>
      <c r="B427" s="504"/>
    </row>
    <row r="429" spans="1:2" x14ac:dyDescent="0.25">
      <c r="A429" s="530"/>
      <c r="B429" s="530"/>
    </row>
    <row r="430" spans="1:2" x14ac:dyDescent="0.25">
      <c r="A430" s="504"/>
      <c r="B430" s="504"/>
    </row>
    <row r="432" spans="1:2" x14ac:dyDescent="0.25">
      <c r="A432" s="530"/>
      <c r="B432" s="530"/>
    </row>
    <row r="433" spans="1:2" x14ac:dyDescent="0.25">
      <c r="A433" s="504"/>
      <c r="B433" s="504"/>
    </row>
    <row r="435" spans="1:2" x14ac:dyDescent="0.25">
      <c r="A435" s="530"/>
      <c r="B435" s="530"/>
    </row>
    <row r="436" spans="1:2" x14ac:dyDescent="0.25">
      <c r="A436" s="504"/>
      <c r="B436" s="504"/>
    </row>
    <row r="438" spans="1:2" x14ac:dyDescent="0.25">
      <c r="A438" s="530"/>
      <c r="B438" s="530"/>
    </row>
    <row r="439" spans="1:2" x14ac:dyDescent="0.25">
      <c r="A439" s="504"/>
      <c r="B439" s="504"/>
    </row>
    <row r="441" spans="1:2" x14ac:dyDescent="0.25">
      <c r="A441" s="530"/>
      <c r="B441" s="530"/>
    </row>
    <row r="442" spans="1:2" x14ac:dyDescent="0.25">
      <c r="A442" s="504"/>
      <c r="B442" s="504"/>
    </row>
    <row r="444" spans="1:2" x14ac:dyDescent="0.25">
      <c r="A444" s="530"/>
      <c r="B444" s="530"/>
    </row>
    <row r="445" spans="1:2" x14ac:dyDescent="0.25">
      <c r="A445" s="504"/>
      <c r="B445" s="504"/>
    </row>
    <row r="447" spans="1:2" x14ac:dyDescent="0.25">
      <c r="A447" s="530"/>
      <c r="B447" s="530"/>
    </row>
    <row r="448" spans="1:2" x14ac:dyDescent="0.25">
      <c r="A448" s="504"/>
      <c r="B448" s="504"/>
    </row>
    <row r="450" spans="1:2" x14ac:dyDescent="0.25">
      <c r="A450" s="530"/>
      <c r="B450" s="530"/>
    </row>
    <row r="451" spans="1:2" x14ac:dyDescent="0.25">
      <c r="A451" s="504"/>
      <c r="B451" s="504"/>
    </row>
    <row r="453" spans="1:2" x14ac:dyDescent="0.25">
      <c r="A453" s="530"/>
      <c r="B453" s="530"/>
    </row>
    <row r="454" spans="1:2" x14ac:dyDescent="0.25">
      <c r="A454" s="504"/>
      <c r="B454" s="504"/>
    </row>
    <row r="456" spans="1:2" x14ac:dyDescent="0.25">
      <c r="A456" s="530"/>
      <c r="B456" s="530"/>
    </row>
    <row r="457" spans="1:2" x14ac:dyDescent="0.25">
      <c r="A457" s="504"/>
      <c r="B457" s="504"/>
    </row>
    <row r="459" spans="1:2" x14ac:dyDescent="0.25">
      <c r="A459" s="530"/>
      <c r="B459" s="530"/>
    </row>
    <row r="460" spans="1:2" x14ac:dyDescent="0.25">
      <c r="A460" s="504"/>
      <c r="B460" s="504"/>
    </row>
    <row r="462" spans="1:2" x14ac:dyDescent="0.25">
      <c r="A462" s="530"/>
      <c r="B462" s="530"/>
    </row>
    <row r="463" spans="1:2" x14ac:dyDescent="0.25">
      <c r="A463" s="504"/>
      <c r="B463" s="504"/>
    </row>
    <row r="465" spans="1:2" x14ac:dyDescent="0.25">
      <c r="A465" s="530"/>
      <c r="B465" s="530"/>
    </row>
    <row r="466" spans="1:2" x14ac:dyDescent="0.25">
      <c r="A466" s="504"/>
      <c r="B466" s="504"/>
    </row>
    <row r="468" spans="1:2" x14ac:dyDescent="0.25">
      <c r="A468" s="530"/>
      <c r="B468" s="530"/>
    </row>
    <row r="469" spans="1:2" x14ac:dyDescent="0.25">
      <c r="A469" s="504"/>
      <c r="B469" s="504"/>
    </row>
    <row r="471" spans="1:2" x14ac:dyDescent="0.25">
      <c r="A471" s="530"/>
      <c r="B471" s="530"/>
    </row>
    <row r="472" spans="1:2" x14ac:dyDescent="0.25">
      <c r="A472" s="504"/>
      <c r="B472" s="504"/>
    </row>
    <row r="474" spans="1:2" x14ac:dyDescent="0.25">
      <c r="A474" s="530"/>
      <c r="B474" s="530"/>
    </row>
    <row r="475" spans="1:2" x14ac:dyDescent="0.25">
      <c r="A475" s="504"/>
      <c r="B475" s="504"/>
    </row>
    <row r="477" spans="1:2" x14ac:dyDescent="0.25">
      <c r="A477" s="530"/>
      <c r="B477" s="530"/>
    </row>
    <row r="478" spans="1:2" x14ac:dyDescent="0.25">
      <c r="A478" s="504"/>
      <c r="B478" s="504"/>
    </row>
    <row r="480" spans="1:2" x14ac:dyDescent="0.25">
      <c r="A480" s="530"/>
      <c r="B480" s="530"/>
    </row>
    <row r="481" spans="1:2" x14ac:dyDescent="0.25">
      <c r="A481" s="504"/>
      <c r="B481" s="504"/>
    </row>
    <row r="483" spans="1:2" x14ac:dyDescent="0.25">
      <c r="A483" s="530"/>
      <c r="B483" s="530"/>
    </row>
    <row r="484" spans="1:2" x14ac:dyDescent="0.25">
      <c r="A484" s="504"/>
      <c r="B484" s="504"/>
    </row>
    <row r="486" spans="1:2" x14ac:dyDescent="0.25">
      <c r="A486" s="530"/>
      <c r="B486" s="530"/>
    </row>
    <row r="487" spans="1:2" x14ac:dyDescent="0.25">
      <c r="A487" s="504"/>
      <c r="B487" s="504"/>
    </row>
    <row r="489" spans="1:2" x14ac:dyDescent="0.25">
      <c r="A489" s="530"/>
      <c r="B489" s="530"/>
    </row>
    <row r="490" spans="1:2" x14ac:dyDescent="0.25">
      <c r="A490" s="504"/>
      <c r="B490" s="504"/>
    </row>
    <row r="492" spans="1:2" x14ac:dyDescent="0.25">
      <c r="A492" s="530"/>
      <c r="B492" s="530"/>
    </row>
    <row r="493" spans="1:2" x14ac:dyDescent="0.25">
      <c r="A493" s="504"/>
      <c r="B493" s="504"/>
    </row>
    <row r="495" spans="1:2" x14ac:dyDescent="0.25">
      <c r="A495" s="530"/>
      <c r="B495" s="530"/>
    </row>
    <row r="496" spans="1:2" x14ac:dyDescent="0.25">
      <c r="A496" s="504"/>
      <c r="B496" s="504"/>
    </row>
    <row r="498" spans="1:2" x14ac:dyDescent="0.25">
      <c r="A498" s="530"/>
      <c r="B498" s="530"/>
    </row>
    <row r="499" spans="1:2" x14ac:dyDescent="0.25">
      <c r="A499" s="504"/>
      <c r="B499" s="504"/>
    </row>
    <row r="501" spans="1:2" x14ac:dyDescent="0.25">
      <c r="A501" s="530"/>
      <c r="B501" s="530"/>
    </row>
    <row r="502" spans="1:2" x14ac:dyDescent="0.25">
      <c r="A502" s="504"/>
      <c r="B502" s="504"/>
    </row>
    <row r="504" spans="1:2" x14ac:dyDescent="0.25">
      <c r="A504" s="530"/>
      <c r="B504" s="530"/>
    </row>
    <row r="505" spans="1:2" x14ac:dyDescent="0.25">
      <c r="A505" s="504"/>
      <c r="B505" s="504"/>
    </row>
    <row r="507" spans="1:2" x14ac:dyDescent="0.25">
      <c r="A507" s="530"/>
      <c r="B507" s="530"/>
    </row>
    <row r="508" spans="1:2" x14ac:dyDescent="0.25">
      <c r="A508" s="504"/>
      <c r="B508" s="504"/>
    </row>
  </sheetData>
  <mergeCells count="84">
    <mergeCell ref="A480:B480"/>
    <mergeCell ref="A481:B481"/>
    <mergeCell ref="A484:B484"/>
    <mergeCell ref="A468:B468"/>
    <mergeCell ref="A394:B394"/>
    <mergeCell ref="A396:B396"/>
    <mergeCell ref="A397:B397"/>
    <mergeCell ref="A399:B399"/>
    <mergeCell ref="A400:B400"/>
    <mergeCell ref="A430:B430"/>
    <mergeCell ref="A432:B432"/>
    <mergeCell ref="A433:B433"/>
    <mergeCell ref="A421:B421"/>
    <mergeCell ref="A423:B423"/>
    <mergeCell ref="A424:B424"/>
    <mergeCell ref="A426:B426"/>
    <mergeCell ref="A420:B420"/>
    <mergeCell ref="A384:B384"/>
    <mergeCell ref="A385:B385"/>
    <mergeCell ref="A453:B453"/>
    <mergeCell ref="A454:B454"/>
    <mergeCell ref="A387:B387"/>
    <mergeCell ref="A388:B388"/>
    <mergeCell ref="A390:B390"/>
    <mergeCell ref="A391:B391"/>
    <mergeCell ref="A393:B393"/>
    <mergeCell ref="A447:B447"/>
    <mergeCell ref="A448:B448"/>
    <mergeCell ref="A450:B450"/>
    <mergeCell ref="A451:B451"/>
    <mergeCell ref="A427:B427"/>
    <mergeCell ref="A429:B429"/>
    <mergeCell ref="A402:B402"/>
    <mergeCell ref="A414:B414"/>
    <mergeCell ref="A415:B415"/>
    <mergeCell ref="A417:B417"/>
    <mergeCell ref="A418:B418"/>
    <mergeCell ref="A403:B403"/>
    <mergeCell ref="A405:B405"/>
    <mergeCell ref="A406:B406"/>
    <mergeCell ref="A408:B408"/>
    <mergeCell ref="A411:B411"/>
    <mergeCell ref="A412:B412"/>
    <mergeCell ref="A409:B409"/>
    <mergeCell ref="A495:B495"/>
    <mergeCell ref="A496:B496"/>
    <mergeCell ref="A438:B438"/>
    <mergeCell ref="A435:B435"/>
    <mergeCell ref="A436:B436"/>
    <mergeCell ref="A444:B444"/>
    <mergeCell ref="A445:B445"/>
    <mergeCell ref="A487:B487"/>
    <mergeCell ref="A489:B489"/>
    <mergeCell ref="A490:B490"/>
    <mergeCell ref="A456:B456"/>
    <mergeCell ref="A457:B457"/>
    <mergeCell ref="A459:B459"/>
    <mergeCell ref="A439:B439"/>
    <mergeCell ref="A441:B441"/>
    <mergeCell ref="A442:B442"/>
    <mergeCell ref="A493:B493"/>
    <mergeCell ref="A460:B460"/>
    <mergeCell ref="A483:B483"/>
    <mergeCell ref="A477:B477"/>
    <mergeCell ref="A478:B478"/>
    <mergeCell ref="A466:B466"/>
    <mergeCell ref="A469:B469"/>
    <mergeCell ref="A471:B471"/>
    <mergeCell ref="A472:B472"/>
    <mergeCell ref="A474:B474"/>
    <mergeCell ref="A475:B475"/>
    <mergeCell ref="A486:B486"/>
    <mergeCell ref="A492:B492"/>
    <mergeCell ref="A462:B462"/>
    <mergeCell ref="A463:B463"/>
    <mergeCell ref="A465:B465"/>
    <mergeCell ref="A507:B507"/>
    <mergeCell ref="A508:B508"/>
    <mergeCell ref="A501:B501"/>
    <mergeCell ref="A502:B502"/>
    <mergeCell ref="A498:B498"/>
    <mergeCell ref="A499:B499"/>
    <mergeCell ref="A504:B504"/>
    <mergeCell ref="A505:B505"/>
  </mergeCells>
  <hyperlinks>
    <hyperlink ref="B207" r:id="rId1" tooltip="Генеральная ассамблея ООН" display="https://ru.wikipedia.org/wiki/%D0%93%D0%B5%D0%BD%D0%B5%D1%80%D0%B0%D0%BB%D1%8C%D0%BD%D0%B0%D1%8F_%D0%B0%D1%81%D1%81%D0%B0%D0%BC%D0%B1%D0%BB%D0%B5%D1%8F_%D0%9E%D0%9E%D0%9D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26664"/>
  </sheetPr>
  <dimension ref="A2:L133"/>
  <sheetViews>
    <sheetView showGridLines="0" topLeftCell="A11" zoomScale="80" zoomScaleNormal="80" workbookViewId="0">
      <selection activeCell="A31" sqref="A31"/>
    </sheetView>
  </sheetViews>
  <sheetFormatPr defaultColWidth="8.6640625" defaultRowHeight="13.8" x14ac:dyDescent="0.3"/>
  <cols>
    <col min="1" max="1" width="81.44140625" style="73" customWidth="1"/>
    <col min="2" max="2" width="51.44140625" style="12" customWidth="1"/>
    <col min="3" max="16384" width="8.6640625" style="2"/>
  </cols>
  <sheetData>
    <row r="2" spans="1:6" x14ac:dyDescent="0.3">
      <c r="A2" s="531" t="s">
        <v>120</v>
      </c>
      <c r="B2" s="531"/>
      <c r="C2" s="84"/>
      <c r="D2" s="84"/>
      <c r="E2" s="84"/>
      <c r="F2" s="84"/>
    </row>
    <row r="3" spans="1:6" x14ac:dyDescent="0.3">
      <c r="A3" s="531"/>
      <c r="B3" s="531"/>
      <c r="C3" s="84"/>
      <c r="D3" s="84"/>
      <c r="E3" s="84"/>
      <c r="F3" s="84"/>
    </row>
    <row r="4" spans="1:6" x14ac:dyDescent="0.3">
      <c r="A4" s="531"/>
      <c r="B4" s="531"/>
      <c r="C4" s="84"/>
      <c r="D4" s="84"/>
      <c r="E4" s="84"/>
      <c r="F4" s="84"/>
    </row>
    <row r="5" spans="1:6" x14ac:dyDescent="0.3">
      <c r="A5" s="532"/>
      <c r="B5" s="532"/>
    </row>
    <row r="6" spans="1:6" x14ac:dyDescent="0.3">
      <c r="A6" s="72"/>
      <c r="B6" s="78"/>
      <c r="C6" s="84"/>
      <c r="D6" s="84"/>
      <c r="E6" s="84"/>
      <c r="F6" s="84"/>
    </row>
    <row r="7" spans="1:6" ht="14.4" x14ac:dyDescent="0.3">
      <c r="A7" s="72" t="s">
        <v>119</v>
      </c>
      <c r="B7" s="467" t="s">
        <v>119</v>
      </c>
      <c r="C7" s="84"/>
      <c r="D7" s="84"/>
      <c r="E7" s="84"/>
      <c r="F7" s="84"/>
    </row>
    <row r="8" spans="1:6" ht="14.4" x14ac:dyDescent="0.3">
      <c r="A8" s="72" t="s">
        <v>118</v>
      </c>
      <c r="B8" s="467" t="s">
        <v>1482</v>
      </c>
      <c r="C8" s="84"/>
      <c r="D8" s="84"/>
      <c r="E8" s="84"/>
      <c r="F8" s="84"/>
    </row>
    <row r="9" spans="1:6" ht="14.4" x14ac:dyDescent="0.3">
      <c r="A9" s="72" t="s">
        <v>117</v>
      </c>
      <c r="B9" s="467" t="s">
        <v>1481</v>
      </c>
      <c r="C9" s="84"/>
      <c r="D9" s="84"/>
      <c r="E9" s="84"/>
      <c r="F9" s="84"/>
    </row>
    <row r="10" spans="1:6" x14ac:dyDescent="0.3">
      <c r="A10" s="86"/>
      <c r="B10" s="85"/>
      <c r="C10" s="84"/>
      <c r="E10" s="84"/>
      <c r="F10" s="84"/>
    </row>
    <row r="11" spans="1:6" x14ac:dyDescent="0.3">
      <c r="A11" s="76" t="s">
        <v>116</v>
      </c>
    </row>
    <row r="12" spans="1:6" x14ac:dyDescent="0.3">
      <c r="A12" s="75" t="s">
        <v>35</v>
      </c>
      <c r="B12" s="13" t="s">
        <v>1483</v>
      </c>
    </row>
    <row r="13" spans="1:6" ht="14.4" x14ac:dyDescent="0.3">
      <c r="A13" s="72" t="s">
        <v>115</v>
      </c>
      <c r="B13" s="473" t="s">
        <v>1477</v>
      </c>
    </row>
    <row r="15" spans="1:6" x14ac:dyDescent="0.3">
      <c r="A15" s="76" t="s">
        <v>114</v>
      </c>
    </row>
    <row r="16" spans="1:6" x14ac:dyDescent="0.3">
      <c r="A16" s="75" t="s">
        <v>35</v>
      </c>
      <c r="B16" s="13" t="s">
        <v>1483</v>
      </c>
    </row>
    <row r="17" spans="1:6" ht="14.4" x14ac:dyDescent="0.3">
      <c r="A17" s="72" t="s">
        <v>113</v>
      </c>
      <c r="B17" s="77" t="s">
        <v>1503</v>
      </c>
    </row>
    <row r="18" spans="1:6" ht="14.4" x14ac:dyDescent="0.3">
      <c r="A18" s="72" t="s">
        <v>112</v>
      </c>
      <c r="B18" s="77" t="s">
        <v>1503</v>
      </c>
    </row>
    <row r="19" spans="1:6" x14ac:dyDescent="0.25">
      <c r="A19" s="72"/>
      <c r="B19" s="74"/>
    </row>
    <row r="20" spans="1:6" x14ac:dyDescent="0.3">
      <c r="A20" s="76" t="s">
        <v>111</v>
      </c>
    </row>
    <row r="21" spans="1:6" x14ac:dyDescent="0.3">
      <c r="A21" s="75" t="s">
        <v>35</v>
      </c>
      <c r="B21" s="13" t="s">
        <v>1483</v>
      </c>
    </row>
    <row r="22" spans="1:6" ht="14.4" x14ac:dyDescent="0.3">
      <c r="A22" s="72" t="s">
        <v>110</v>
      </c>
      <c r="B22" s="77" t="s">
        <v>1478</v>
      </c>
    </row>
    <row r="23" spans="1:6" x14ac:dyDescent="0.25">
      <c r="A23" s="72"/>
      <c r="B23" s="74"/>
    </row>
    <row r="24" spans="1:6" x14ac:dyDescent="0.25">
      <c r="A24" s="76" t="s">
        <v>1492</v>
      </c>
      <c r="B24" s="74"/>
    </row>
    <row r="25" spans="1:6" x14ac:dyDescent="0.3">
      <c r="A25" s="75" t="s">
        <v>35</v>
      </c>
      <c r="B25" s="13" t="s">
        <v>1483</v>
      </c>
    </row>
    <row r="26" spans="1:6" ht="14.4" x14ac:dyDescent="0.3">
      <c r="A26" s="72" t="s">
        <v>1495</v>
      </c>
      <c r="B26" s="77" t="s">
        <v>1496</v>
      </c>
    </row>
    <row r="27" spans="1:6" ht="14.4" x14ac:dyDescent="0.3">
      <c r="A27" s="72" t="s">
        <v>33</v>
      </c>
      <c r="B27" s="77" t="s">
        <v>1496</v>
      </c>
    </row>
    <row r="28" spans="1:6" x14ac:dyDescent="0.3">
      <c r="A28" s="76"/>
    </row>
    <row r="29" spans="1:6" x14ac:dyDescent="0.3">
      <c r="A29" s="76" t="s">
        <v>1468</v>
      </c>
      <c r="F29" s="12"/>
    </row>
    <row r="30" spans="1:6" ht="13.95" customHeight="1" x14ac:dyDescent="0.3">
      <c r="A30" s="75"/>
      <c r="B30" s="13" t="s">
        <v>1483</v>
      </c>
    </row>
    <row r="31" spans="1:6" ht="13.95" customHeight="1" x14ac:dyDescent="0.3">
      <c r="A31" s="72" t="s">
        <v>109</v>
      </c>
      <c r="B31" s="77" t="s">
        <v>1479</v>
      </c>
    </row>
    <row r="32" spans="1:6" ht="13.95" customHeight="1" x14ac:dyDescent="0.3">
      <c r="A32" s="72" t="s">
        <v>1450</v>
      </c>
      <c r="B32" s="77" t="s">
        <v>1479</v>
      </c>
    </row>
    <row r="33" spans="1:2" ht="13.95" customHeight="1" x14ac:dyDescent="0.3">
      <c r="A33" s="72" t="s">
        <v>797</v>
      </c>
      <c r="B33" s="77" t="s">
        <v>1479</v>
      </c>
    </row>
    <row r="34" spans="1:2" ht="13.95" customHeight="1" x14ac:dyDescent="0.3">
      <c r="A34" s="72" t="s">
        <v>108</v>
      </c>
      <c r="B34" s="77" t="s">
        <v>1479</v>
      </c>
    </row>
    <row r="35" spans="1:2" ht="14.4" x14ac:dyDescent="0.3">
      <c r="A35" s="72" t="s">
        <v>1451</v>
      </c>
      <c r="B35" s="77" t="s">
        <v>1479</v>
      </c>
    </row>
    <row r="36" spans="1:2" ht="14.4" x14ac:dyDescent="0.3">
      <c r="A36" s="72" t="s">
        <v>52</v>
      </c>
      <c r="B36" s="77" t="s">
        <v>1479</v>
      </c>
    </row>
    <row r="37" spans="1:2" x14ac:dyDescent="0.3">
      <c r="A37" s="72"/>
      <c r="B37" s="78"/>
    </row>
    <row r="38" spans="1:2" x14ac:dyDescent="0.3">
      <c r="A38" s="76" t="s">
        <v>1469</v>
      </c>
    </row>
    <row r="39" spans="1:2" x14ac:dyDescent="0.3">
      <c r="A39" s="75" t="s">
        <v>35</v>
      </c>
      <c r="B39" s="13" t="s">
        <v>1483</v>
      </c>
    </row>
    <row r="40" spans="1:2" ht="13.95" customHeight="1" x14ac:dyDescent="0.3">
      <c r="A40" s="72" t="s">
        <v>107</v>
      </c>
      <c r="B40" s="77" t="s">
        <v>1480</v>
      </c>
    </row>
    <row r="41" spans="1:2" ht="14.4" x14ac:dyDescent="0.3">
      <c r="A41" s="72" t="s">
        <v>105</v>
      </c>
      <c r="B41" s="77" t="s">
        <v>1480</v>
      </c>
    </row>
    <row r="42" spans="1:2" ht="14.25" customHeight="1" x14ac:dyDescent="0.3">
      <c r="A42" s="72" t="s">
        <v>103</v>
      </c>
      <c r="B42" s="77" t="s">
        <v>1480</v>
      </c>
    </row>
    <row r="43" spans="1:2" ht="14.25" customHeight="1" x14ac:dyDescent="0.3">
      <c r="A43" s="72" t="s">
        <v>102</v>
      </c>
      <c r="B43" s="77" t="s">
        <v>1480</v>
      </c>
    </row>
    <row r="44" spans="1:2" ht="14.4" x14ac:dyDescent="0.3">
      <c r="A44" s="72" t="s">
        <v>101</v>
      </c>
      <c r="B44" s="77" t="s">
        <v>1480</v>
      </c>
    </row>
    <row r="45" spans="1:2" ht="14.4" x14ac:dyDescent="0.3">
      <c r="A45" s="72" t="s">
        <v>106</v>
      </c>
      <c r="B45" s="77" t="s">
        <v>1480</v>
      </c>
    </row>
    <row r="46" spans="1:2" ht="14.4" x14ac:dyDescent="0.3">
      <c r="A46" s="72" t="s">
        <v>1452</v>
      </c>
      <c r="B46" s="77" t="s">
        <v>1480</v>
      </c>
    </row>
    <row r="47" spans="1:2" ht="14.4" x14ac:dyDescent="0.3">
      <c r="A47" s="72" t="s">
        <v>823</v>
      </c>
      <c r="B47" s="77" t="s">
        <v>1480</v>
      </c>
    </row>
    <row r="48" spans="1:2" ht="14.4" x14ac:dyDescent="0.3">
      <c r="A48" t="s">
        <v>104</v>
      </c>
      <c r="B48" s="77" t="s">
        <v>1480</v>
      </c>
    </row>
    <row r="49" spans="1:12" x14ac:dyDescent="0.25">
      <c r="A49" s="72"/>
      <c r="B49" s="74"/>
    </row>
    <row r="50" spans="1:12" x14ac:dyDescent="0.25">
      <c r="A50" s="76" t="s">
        <v>100</v>
      </c>
      <c r="B50" s="74"/>
    </row>
    <row r="51" spans="1:12" x14ac:dyDescent="0.3">
      <c r="A51" s="75" t="s">
        <v>35</v>
      </c>
      <c r="B51" s="13" t="s">
        <v>1483</v>
      </c>
    </row>
    <row r="52" spans="1:12" ht="14.4" x14ac:dyDescent="0.3">
      <c r="A52" s="72" t="s">
        <v>99</v>
      </c>
      <c r="B52" s="474" t="s">
        <v>1178</v>
      </c>
    </row>
    <row r="53" spans="1:12" ht="14.4" x14ac:dyDescent="0.3">
      <c r="A53" s="72" t="s">
        <v>98</v>
      </c>
      <c r="B53" s="474" t="s">
        <v>1178</v>
      </c>
    </row>
    <row r="54" spans="1:12" ht="14.4" x14ac:dyDescent="0.3">
      <c r="A54" s="72" t="s">
        <v>97</v>
      </c>
      <c r="B54" s="474" t="s">
        <v>1178</v>
      </c>
      <c r="C54" s="80"/>
    </row>
    <row r="55" spans="1:12" ht="14.4" x14ac:dyDescent="0.3">
      <c r="A55" s="72" t="s">
        <v>96</v>
      </c>
      <c r="B55" s="474" t="s">
        <v>1178</v>
      </c>
      <c r="C55" s="80"/>
    </row>
    <row r="56" spans="1:12" ht="14.4" x14ac:dyDescent="0.3">
      <c r="A56" s="72" t="s">
        <v>134</v>
      </c>
      <c r="B56" s="474" t="s">
        <v>1178</v>
      </c>
      <c r="C56" s="80"/>
    </row>
    <row r="57" spans="1:12" x14ac:dyDescent="0.25">
      <c r="A57" s="72"/>
      <c r="B57" s="74"/>
      <c r="C57" s="80"/>
    </row>
    <row r="58" spans="1:12" x14ac:dyDescent="0.3">
      <c r="A58" s="76" t="s">
        <v>94</v>
      </c>
      <c r="C58" s="80"/>
    </row>
    <row r="59" spans="1:12" x14ac:dyDescent="0.3">
      <c r="A59" s="75" t="s">
        <v>35</v>
      </c>
      <c r="B59" s="13" t="s">
        <v>1483</v>
      </c>
      <c r="C59" s="80"/>
    </row>
    <row r="60" spans="1:12" ht="14.4" x14ac:dyDescent="0.3">
      <c r="A60" s="72" t="s">
        <v>300</v>
      </c>
      <c r="B60" s="474" t="s">
        <v>1484</v>
      </c>
      <c r="C60" s="80"/>
    </row>
    <row r="61" spans="1:12" ht="14.4" x14ac:dyDescent="0.3">
      <c r="A61" s="72" t="s">
        <v>93</v>
      </c>
      <c r="B61" s="474" t="s">
        <v>1484</v>
      </c>
      <c r="C61" s="80"/>
    </row>
    <row r="62" spans="1:12" ht="14.4" x14ac:dyDescent="0.3">
      <c r="A62" s="72" t="s">
        <v>92</v>
      </c>
      <c r="B62" s="474" t="s">
        <v>1484</v>
      </c>
      <c r="C62" s="80"/>
    </row>
    <row r="63" spans="1:12" ht="14.4" x14ac:dyDescent="0.3">
      <c r="A63" s="72" t="s">
        <v>91</v>
      </c>
      <c r="B63" s="474" t="s">
        <v>1484</v>
      </c>
      <c r="C63" s="80"/>
    </row>
    <row r="64" spans="1:12" ht="14.4" x14ac:dyDescent="0.3">
      <c r="A64" s="72" t="s">
        <v>290</v>
      </c>
      <c r="B64" s="474" t="s">
        <v>1484</v>
      </c>
      <c r="C64" s="80"/>
      <c r="H64" s="83"/>
      <c r="I64" s="83"/>
      <c r="J64" s="83"/>
      <c r="K64" s="83"/>
      <c r="L64" s="83"/>
    </row>
    <row r="65" spans="1:12" ht="14.4" x14ac:dyDescent="0.3">
      <c r="A65" s="72" t="s">
        <v>287</v>
      </c>
      <c r="B65" s="474" t="s">
        <v>1484</v>
      </c>
      <c r="C65" s="80"/>
      <c r="H65" s="83"/>
      <c r="I65" s="83"/>
      <c r="J65" s="83"/>
      <c r="K65" s="83"/>
      <c r="L65" s="83"/>
    </row>
    <row r="66" spans="1:12" ht="14.4" x14ac:dyDescent="0.3">
      <c r="A66" s="72" t="s">
        <v>90</v>
      </c>
      <c r="B66" s="474" t="s">
        <v>1484</v>
      </c>
      <c r="C66" s="80"/>
      <c r="H66" s="83"/>
      <c r="I66" s="83"/>
      <c r="J66" s="83"/>
      <c r="K66" s="83"/>
      <c r="L66" s="83"/>
    </row>
    <row r="67" spans="1:12" ht="14.4" x14ac:dyDescent="0.3">
      <c r="A67" s="72" t="s">
        <v>89</v>
      </c>
      <c r="B67" s="474" t="s">
        <v>1484</v>
      </c>
      <c r="C67" s="80"/>
      <c r="H67" s="83"/>
      <c r="I67" s="83"/>
      <c r="J67" s="83"/>
      <c r="K67" s="83"/>
      <c r="L67" s="83"/>
    </row>
    <row r="68" spans="1:12" ht="14.4" x14ac:dyDescent="0.3">
      <c r="A68" s="72" t="s">
        <v>88</v>
      </c>
      <c r="B68" s="474" t="s">
        <v>1484</v>
      </c>
      <c r="C68" s="80"/>
      <c r="H68" s="83"/>
      <c r="I68" s="83"/>
      <c r="J68" s="83"/>
      <c r="K68" s="83"/>
      <c r="L68" s="83"/>
    </row>
    <row r="69" spans="1:12" ht="14.4" x14ac:dyDescent="0.3">
      <c r="A69" s="72" t="s">
        <v>87</v>
      </c>
      <c r="B69" s="474" t="s">
        <v>1484</v>
      </c>
      <c r="C69" s="80"/>
      <c r="H69" s="83"/>
      <c r="I69" s="83"/>
      <c r="J69" s="83"/>
      <c r="K69" s="83"/>
      <c r="L69" s="83"/>
    </row>
    <row r="70" spans="1:12" ht="14.4" x14ac:dyDescent="0.3">
      <c r="A70" s="72" t="s">
        <v>1460</v>
      </c>
      <c r="B70" s="474" t="s">
        <v>1484</v>
      </c>
      <c r="C70" s="80"/>
      <c r="H70" s="81"/>
      <c r="I70" s="82"/>
      <c r="J70" s="81"/>
      <c r="K70" s="82"/>
      <c r="L70" s="81"/>
    </row>
    <row r="71" spans="1:12" ht="14.4" x14ac:dyDescent="0.3">
      <c r="A71" s="72" t="s">
        <v>1453</v>
      </c>
      <c r="B71" s="474" t="s">
        <v>1484</v>
      </c>
      <c r="C71" s="80"/>
      <c r="H71" s="81"/>
      <c r="I71" s="82"/>
      <c r="J71" s="81"/>
      <c r="K71" s="82"/>
      <c r="L71" s="81"/>
    </row>
    <row r="72" spans="1:12" ht="14.4" x14ac:dyDescent="0.3">
      <c r="A72" s="72" t="s">
        <v>86</v>
      </c>
      <c r="B72" s="474" t="s">
        <v>1484</v>
      </c>
      <c r="C72" s="80"/>
      <c r="H72" s="12"/>
    </row>
    <row r="73" spans="1:12" ht="14.4" x14ac:dyDescent="0.3">
      <c r="A73" s="72" t="s">
        <v>1454</v>
      </c>
      <c r="B73" s="474" t="s">
        <v>1484</v>
      </c>
      <c r="H73" s="12"/>
    </row>
    <row r="74" spans="1:12" ht="14.4" x14ac:dyDescent="0.3">
      <c r="A74" s="72" t="s">
        <v>977</v>
      </c>
      <c r="B74" s="474" t="s">
        <v>1484</v>
      </c>
      <c r="H74" s="12"/>
    </row>
    <row r="75" spans="1:12" ht="14.4" x14ac:dyDescent="0.3">
      <c r="A75" s="72" t="s">
        <v>244</v>
      </c>
      <c r="B75" s="474" t="s">
        <v>1484</v>
      </c>
    </row>
    <row r="76" spans="1:12" ht="14.4" x14ac:dyDescent="0.3">
      <c r="A76" s="72" t="s">
        <v>238</v>
      </c>
      <c r="B76" s="474" t="s">
        <v>1484</v>
      </c>
    </row>
    <row r="77" spans="1:12" ht="13.95" customHeight="1" x14ac:dyDescent="0.3">
      <c r="A77" s="72" t="s">
        <v>84</v>
      </c>
      <c r="B77" s="474" t="s">
        <v>1484</v>
      </c>
    </row>
    <row r="78" spans="1:12" ht="14.4" x14ac:dyDescent="0.3">
      <c r="A78" s="72" t="s">
        <v>83</v>
      </c>
      <c r="B78" s="474" t="s">
        <v>1484</v>
      </c>
    </row>
    <row r="79" spans="1:12" ht="13.95" customHeight="1" x14ac:dyDescent="0.3">
      <c r="A79" s="72" t="s">
        <v>978</v>
      </c>
      <c r="B79" s="474" t="s">
        <v>1484</v>
      </c>
    </row>
    <row r="80" spans="1:12" ht="13.95" customHeight="1" x14ac:dyDescent="0.3">
      <c r="A80" s="72" t="s">
        <v>85</v>
      </c>
      <c r="B80" s="474" t="s">
        <v>1484</v>
      </c>
    </row>
    <row r="81" spans="1:2" ht="13.95" customHeight="1" x14ac:dyDescent="0.3">
      <c r="A81" s="72" t="s">
        <v>1455</v>
      </c>
      <c r="B81" s="474" t="s">
        <v>1484</v>
      </c>
    </row>
    <row r="82" spans="1:2" ht="13.95" customHeight="1" x14ac:dyDescent="0.3">
      <c r="B82" s="79"/>
    </row>
    <row r="83" spans="1:2" ht="13.95" customHeight="1" x14ac:dyDescent="0.3">
      <c r="A83" s="76" t="s">
        <v>82</v>
      </c>
    </row>
    <row r="84" spans="1:2" ht="13.95" customHeight="1" x14ac:dyDescent="0.3">
      <c r="A84" s="75" t="s">
        <v>35</v>
      </c>
      <c r="B84" s="13" t="s">
        <v>1483</v>
      </c>
    </row>
    <row r="85" spans="1:2" ht="14.4" x14ac:dyDescent="0.3">
      <c r="A85" s="72" t="s">
        <v>81</v>
      </c>
      <c r="B85" s="475" t="s">
        <v>1485</v>
      </c>
    </row>
    <row r="86" spans="1:2" ht="14.4" x14ac:dyDescent="0.3">
      <c r="A86" s="72" t="s">
        <v>1456</v>
      </c>
      <c r="B86" s="475" t="s">
        <v>1485</v>
      </c>
    </row>
    <row r="87" spans="1:2" ht="14.4" x14ac:dyDescent="0.3">
      <c r="A87" s="72" t="s">
        <v>1457</v>
      </c>
      <c r="B87" s="475" t="s">
        <v>1485</v>
      </c>
    </row>
    <row r="88" spans="1:2" ht="14.4" x14ac:dyDescent="0.3">
      <c r="A88" s="72" t="s">
        <v>1458</v>
      </c>
      <c r="B88" s="475" t="s">
        <v>1485</v>
      </c>
    </row>
    <row r="89" spans="1:2" ht="14.4" x14ac:dyDescent="0.3">
      <c r="A89" s="72" t="s">
        <v>79</v>
      </c>
      <c r="B89" s="475" t="s">
        <v>1485</v>
      </c>
    </row>
    <row r="90" spans="1:2" ht="14.4" x14ac:dyDescent="0.3">
      <c r="A90" s="72" t="s">
        <v>78</v>
      </c>
      <c r="B90" s="475" t="s">
        <v>1485</v>
      </c>
    </row>
    <row r="91" spans="1:2" ht="14.4" x14ac:dyDescent="0.3">
      <c r="A91" s="72" t="s">
        <v>77</v>
      </c>
      <c r="B91" s="475" t="s">
        <v>1485</v>
      </c>
    </row>
    <row r="92" spans="1:2" ht="14.4" x14ac:dyDescent="0.3">
      <c r="A92" s="72" t="s">
        <v>76</v>
      </c>
      <c r="B92" s="475" t="s">
        <v>1485</v>
      </c>
    </row>
    <row r="93" spans="1:2" ht="22.5" customHeight="1" x14ac:dyDescent="0.3">
      <c r="A93" s="72" t="s">
        <v>75</v>
      </c>
      <c r="B93" s="475" t="s">
        <v>1485</v>
      </c>
    </row>
    <row r="94" spans="1:2" ht="13.95" customHeight="1" x14ac:dyDescent="0.3">
      <c r="A94" s="72" t="s">
        <v>322</v>
      </c>
      <c r="B94" s="475" t="s">
        <v>1485</v>
      </c>
    </row>
    <row r="95" spans="1:2" ht="13.95" customHeight="1" x14ac:dyDescent="0.3">
      <c r="A95" s="72" t="s">
        <v>851</v>
      </c>
      <c r="B95" s="475" t="s">
        <v>1485</v>
      </c>
    </row>
    <row r="96" spans="1:2" ht="14.4" x14ac:dyDescent="0.3">
      <c r="A96" s="72" t="s">
        <v>852</v>
      </c>
      <c r="B96" s="475" t="s">
        <v>1485</v>
      </c>
    </row>
    <row r="97" spans="1:2" ht="14.4" x14ac:dyDescent="0.3">
      <c r="A97" s="72" t="s">
        <v>854</v>
      </c>
      <c r="B97" s="475" t="s">
        <v>1485</v>
      </c>
    </row>
    <row r="98" spans="1:2" ht="14.4" x14ac:dyDescent="0.3">
      <c r="A98" s="72" t="s">
        <v>309</v>
      </c>
      <c r="B98" s="475" t="s">
        <v>1485</v>
      </c>
    </row>
    <row r="100" spans="1:2" x14ac:dyDescent="0.3">
      <c r="A100" s="76" t="s">
        <v>74</v>
      </c>
    </row>
    <row r="101" spans="1:2" x14ac:dyDescent="0.3">
      <c r="A101" s="75" t="s">
        <v>35</v>
      </c>
      <c r="B101" s="13" t="s">
        <v>1483</v>
      </c>
    </row>
    <row r="102" spans="1:2" ht="14.4" x14ac:dyDescent="0.3">
      <c r="A102" s="72" t="s">
        <v>73</v>
      </c>
      <c r="B102" s="77" t="s">
        <v>1486</v>
      </c>
    </row>
    <row r="103" spans="1:2" ht="14.4" x14ac:dyDescent="0.3">
      <c r="A103" s="72"/>
      <c r="B103" s="77"/>
    </row>
    <row r="104" spans="1:2" ht="14.4" x14ac:dyDescent="0.3">
      <c r="A104" s="76" t="s">
        <v>1019</v>
      </c>
      <c r="B104" s="77"/>
    </row>
    <row r="105" spans="1:2" x14ac:dyDescent="0.3">
      <c r="A105" s="75" t="s">
        <v>35</v>
      </c>
      <c r="B105" s="13" t="s">
        <v>1483</v>
      </c>
    </row>
    <row r="106" spans="1:2" ht="14.4" x14ac:dyDescent="0.3">
      <c r="A106" s="72" t="s">
        <v>71</v>
      </c>
      <c r="B106" s="77" t="s">
        <v>1490</v>
      </c>
    </row>
    <row r="107" spans="1:2" ht="14.4" x14ac:dyDescent="0.3">
      <c r="A107" s="72" t="s">
        <v>839</v>
      </c>
      <c r="B107" s="77" t="s">
        <v>1490</v>
      </c>
    </row>
    <row r="108" spans="1:2" ht="14.4" x14ac:dyDescent="0.3">
      <c r="A108" s="72" t="s">
        <v>70</v>
      </c>
      <c r="B108" s="77" t="s">
        <v>1490</v>
      </c>
    </row>
    <row r="109" spans="1:2" ht="14.4" x14ac:dyDescent="0.3">
      <c r="A109" s="72" t="s">
        <v>1461</v>
      </c>
      <c r="B109" s="77" t="s">
        <v>1490</v>
      </c>
    </row>
    <row r="110" spans="1:2" ht="14.4" x14ac:dyDescent="0.3">
      <c r="A110" s="72" t="s">
        <v>1462</v>
      </c>
      <c r="B110" s="77" t="s">
        <v>1490</v>
      </c>
    </row>
    <row r="111" spans="1:2" ht="26.25" customHeight="1" x14ac:dyDescent="0.3">
      <c r="A111" s="72" t="s">
        <v>384</v>
      </c>
      <c r="B111" s="77" t="s">
        <v>1490</v>
      </c>
    </row>
    <row r="112" spans="1:2" ht="14.4" x14ac:dyDescent="0.3">
      <c r="A112" s="72"/>
      <c r="B112" s="77"/>
    </row>
    <row r="113" spans="1:2" ht="14.4" x14ac:dyDescent="0.3">
      <c r="A113" s="76" t="s">
        <v>1488</v>
      </c>
      <c r="B113" s="77"/>
    </row>
    <row r="114" spans="1:2" x14ac:dyDescent="0.3">
      <c r="A114" s="75" t="s">
        <v>35</v>
      </c>
      <c r="B114" s="13" t="s">
        <v>1483</v>
      </c>
    </row>
    <row r="115" spans="1:2" ht="14.4" x14ac:dyDescent="0.3">
      <c r="A115" s="72" t="s">
        <v>0</v>
      </c>
      <c r="B115" s="77" t="s">
        <v>1487</v>
      </c>
    </row>
    <row r="116" spans="1:2" ht="14.25" customHeight="1" x14ac:dyDescent="0.3">
      <c r="A116" s="72" t="s">
        <v>2</v>
      </c>
      <c r="B116" s="77" t="s">
        <v>1487</v>
      </c>
    </row>
    <row r="117" spans="1:2" ht="14.4" x14ac:dyDescent="0.3">
      <c r="A117" s="72" t="s">
        <v>7</v>
      </c>
      <c r="B117" s="77" t="s">
        <v>1487</v>
      </c>
    </row>
    <row r="118" spans="1:2" ht="14.4" x14ac:dyDescent="0.3">
      <c r="A118" s="72" t="s">
        <v>12</v>
      </c>
      <c r="B118" s="77" t="s">
        <v>1487</v>
      </c>
    </row>
    <row r="119" spans="1:2" ht="14.4" x14ac:dyDescent="0.3">
      <c r="A119" s="72" t="s">
        <v>15</v>
      </c>
      <c r="B119" s="77" t="s">
        <v>1487</v>
      </c>
    </row>
    <row r="120" spans="1:2" ht="14.4" x14ac:dyDescent="0.3">
      <c r="A120" s="72"/>
      <c r="B120" s="77"/>
    </row>
    <row r="121" spans="1:2" x14ac:dyDescent="0.3">
      <c r="A121" s="76" t="s">
        <v>1018</v>
      </c>
    </row>
    <row r="122" spans="1:2" x14ac:dyDescent="0.3">
      <c r="A122" s="75" t="s">
        <v>35</v>
      </c>
      <c r="B122" s="13" t="s">
        <v>1483</v>
      </c>
    </row>
    <row r="123" spans="1:2" ht="33" customHeight="1" x14ac:dyDescent="0.3">
      <c r="A123" s="72" t="s">
        <v>1008</v>
      </c>
      <c r="B123" s="77" t="s">
        <v>1489</v>
      </c>
    </row>
    <row r="124" spans="1:2" ht="26.4" x14ac:dyDescent="0.3">
      <c r="A124" s="72" t="s">
        <v>1009</v>
      </c>
      <c r="B124" s="77" t="s">
        <v>1489</v>
      </c>
    </row>
    <row r="125" spans="1:2" ht="14.4" x14ac:dyDescent="0.3">
      <c r="A125" s="12" t="s">
        <v>1010</v>
      </c>
      <c r="B125" s="77" t="s">
        <v>1489</v>
      </c>
    </row>
    <row r="126" spans="1:2" ht="14.4" x14ac:dyDescent="0.3">
      <c r="A126" s="12" t="s">
        <v>1011</v>
      </c>
      <c r="B126" s="77" t="s">
        <v>1489</v>
      </c>
    </row>
    <row r="127" spans="1:2" ht="14.4" x14ac:dyDescent="0.3">
      <c r="A127" s="70" t="s">
        <v>1013</v>
      </c>
      <c r="B127" s="77" t="s">
        <v>1489</v>
      </c>
    </row>
    <row r="128" spans="1:2" x14ac:dyDescent="0.25">
      <c r="A128" s="70"/>
    </row>
    <row r="129" spans="1:2" x14ac:dyDescent="0.3">
      <c r="A129" s="76" t="s">
        <v>69</v>
      </c>
    </row>
    <row r="130" spans="1:2" x14ac:dyDescent="0.3">
      <c r="A130" s="75"/>
      <c r="B130" s="13" t="s">
        <v>1483</v>
      </c>
    </row>
    <row r="131" spans="1:2" x14ac:dyDescent="0.25">
      <c r="A131" s="72" t="s">
        <v>68</v>
      </c>
      <c r="B131" s="74" t="s">
        <v>1397</v>
      </c>
    </row>
    <row r="132" spans="1:2" x14ac:dyDescent="0.25">
      <c r="A132" s="72" t="s">
        <v>67</v>
      </c>
      <c r="B132" s="74" t="s">
        <v>1319</v>
      </c>
    </row>
    <row r="133" spans="1:2" x14ac:dyDescent="0.25">
      <c r="A133" s="72" t="s">
        <v>66</v>
      </c>
      <c r="B133" s="74" t="s">
        <v>66</v>
      </c>
    </row>
  </sheetData>
  <mergeCells count="1">
    <mergeCell ref="A2:B5"/>
  </mergeCells>
  <hyperlinks>
    <hyperlink ref="B13" location="'Цепочка поставок'!A10" display="Цепочка поставок"/>
    <hyperlink ref="B17" location="'Управление уст. развитием'!A10" display="Управление устойчивым развитие"/>
    <hyperlink ref="B18" location="'Управление уст. развитием'!A16" display="Управление устойчивым развитие"/>
    <hyperlink ref="B22" location="'Устойчивый продуктовый портфель'!A10" display="Устойчивый продуктовый портфель"/>
    <hyperlink ref="B26" location="'Научно-иссл. деят. и инновации'!A1" display="Научно-исследовательская деятельность и инновации"/>
    <hyperlink ref="B27" location="'Научно-иссл. деят. и инновации'!A1" display="Научно-исследовательская деятельность и инновации"/>
    <hyperlink ref="B31" location="'Климатическое воздействие'!A10" display="Климатическое воздействие"/>
    <hyperlink ref="B33" location="'Климатическое воздействие'!A14" display="Климатическое воздействие"/>
    <hyperlink ref="B34" location="'Климатическое воздействие'!A19" display="Климатическое воздействие"/>
    <hyperlink ref="B40" location="Энергопотребление!A10" display="Энергопотребление"/>
    <hyperlink ref="B41" location="Энергопотребление!A34" display="Энергопотребление"/>
    <hyperlink ref="B42" location="Энергопотребление!A38" display="Энергопотребление"/>
    <hyperlink ref="B43" location="Энергопотребление!A47" display="Энергопотребление"/>
    <hyperlink ref="B44" location="Энергопотребление!A54" display="Энергопотребление"/>
    <hyperlink ref="B45" location="Энергопотребление!A59" display="Энергопотребление"/>
    <hyperlink ref="B46" location="Энергопотребление!A63" display="Энергопотребление"/>
    <hyperlink ref="B47" location="Энергопотребление!A70" display="Энергопотребление"/>
    <hyperlink ref="B48" location="Энергопотребление!A77" display="Энергопотребление"/>
    <hyperlink ref="B7" location="Глоссарий!A1" display="Глоссарий"/>
    <hyperlink ref="B8" location="Политики!A1" display="Политики"/>
    <hyperlink ref="B9" r:id="rId1"/>
    <hyperlink ref="B132" location="SASB!A1" display="SASB"/>
    <hyperlink ref="B133" location="'Контактная информация'!A1" display="Контактная информация"/>
    <hyperlink ref="B131" location="GRI!A1" display="GRI"/>
    <hyperlink ref="B52" location="ООС!A10" display="ООС"/>
    <hyperlink ref="B53" location="ООС!A38" display="ООС"/>
    <hyperlink ref="B54" location="ООС!A49" display="ООС"/>
    <hyperlink ref="B55" location="ООС!A83" display="ООС"/>
    <hyperlink ref="B56" location="ООС!A112" display="ООС"/>
    <hyperlink ref="B60" location="Персонал!A11" display="Персонал"/>
    <hyperlink ref="B61:B81" location="Персонал!A11" display="Персонал"/>
    <hyperlink ref="B61" location="Персонал!A17" display="Персонал"/>
    <hyperlink ref="B62" location="Персонал!A24" display="Персонал"/>
    <hyperlink ref="B63" location="Персонал!A29" display="Персонал"/>
    <hyperlink ref="B64" location="Персонал!A41" display="Персонал"/>
    <hyperlink ref="B65" location="Персонал!A46" display="Персонал"/>
    <hyperlink ref="B66" location="Персонал!A51" display="Персонал"/>
    <hyperlink ref="B67" location="Персонал!A66" display="Персонал"/>
    <hyperlink ref="B68" location="Персонал!A78" display="Персонал"/>
    <hyperlink ref="B69" location="Персонал!A93" display="Персонал"/>
    <hyperlink ref="B70" location="Персонал!A135" display="Персонал"/>
    <hyperlink ref="B71" location="Персонал!A140" display="Персонал"/>
    <hyperlink ref="B72" location="Персонал!A147" display="Персонал"/>
    <hyperlink ref="B73" location="Персонал!A178" display="Персонал"/>
    <hyperlink ref="B74" location="Персонал!A183" display="Персонал"/>
    <hyperlink ref="B75" location="Персонал!A201" display="Персонал"/>
    <hyperlink ref="B76" location="Персонал!A209" display="Персонал"/>
    <hyperlink ref="B77" location="Персонал!A213" display="Персонал"/>
    <hyperlink ref="B78" location="Персонал!A237" display="Персонал"/>
    <hyperlink ref="B79" location="Персонал!A248" display="Персонал"/>
    <hyperlink ref="B80" location="Персонал!A255" display="Персонал"/>
    <hyperlink ref="B81" location="Персонал!A269" display="Персонал"/>
    <hyperlink ref="B85" location="ОТиПБ!A10" display="ОТиПБ"/>
    <hyperlink ref="B86:B97" location="ОТиПБ!A10" display="ОТиПБ"/>
    <hyperlink ref="B98" location="ОТиПБ!A127" display="ОТиПБ"/>
    <hyperlink ref="B86" location="ОТиПБ!A17" display="ОТиПБ"/>
    <hyperlink ref="B87" location="ОТиПБ!A23" display="ОТиПБ"/>
    <hyperlink ref="B88" location="ОТиПБ!A30" display="ОТиПБ"/>
    <hyperlink ref="B89" location="ОТиПБ!A40" display="ОТиПБ"/>
    <hyperlink ref="B90" location="ОТиПБ!A47" display="ОТиПБ"/>
    <hyperlink ref="B91" location="ОТиПБ!A71" display="ОТиПБ"/>
    <hyperlink ref="B92" location="ОТиПБ!A75" display="ОТиПБ"/>
    <hyperlink ref="B93" location="ОТиПБ!A90" display="ОТиПБ"/>
    <hyperlink ref="B94" location="ОТиПБ!A105" display="ОТиПБ"/>
    <hyperlink ref="B95" location="ОТиПБ!A111" display="ОТиПБ"/>
    <hyperlink ref="B96" location="ОТиПБ!A115" display="ОТиПБ"/>
    <hyperlink ref="B97" location="ОТиПБ!A120" display="ОТиПБ"/>
    <hyperlink ref="B102" location="'Местные сообщества'!A10" display="Вклад в развитие местных сообществ"/>
    <hyperlink ref="B106" location="'Структура корп. управления'!A10" display="Структура корп. управления"/>
    <hyperlink ref="B115" location="'Бизнес-этика и комплаенс'!A10" display="Бизнес-этика и комплаенс"/>
    <hyperlink ref="B107:B111" location="'Структура корп. управления'!A1" display="Структура корп. управления"/>
    <hyperlink ref="B107" location="'Структура корп. управления'!A27" display="Структура корп. управления"/>
    <hyperlink ref="B108" location="'Структура корп. управления'!A35" display="Структура корп. управления"/>
    <hyperlink ref="B109" location="'Структура корп. управления'!A64" display="Структура корп. управления"/>
    <hyperlink ref="B110" location="'Структура корп. управления'!A70" display="Структура корп. управления"/>
    <hyperlink ref="B111" location="'Структура корп. управления'!A76" display="Структура корп. управления"/>
    <hyperlink ref="B116:B119" location="'Бизнес-этика и комплаенс'!A1" display="Бизнес-этика и комплаенс"/>
    <hyperlink ref="B116" location="'Бизнес-этика и комплаенс'!A14" display="Бизнес-этика и комплаенс"/>
    <hyperlink ref="B117" location="'Бизнес-этика и комплаенс'!A22" display="Бизнес-этика и комплаенс"/>
    <hyperlink ref="B118" location="'Бизнес-этика и комплаенс'!A31" display="Бизнес-этика и комплаенс"/>
    <hyperlink ref="B119" location="'Бизнес-этика и комплаенс'!A36" display="Бизнес-этика и комплаенс"/>
    <hyperlink ref="B123" location="'Деятельность в ЯНАО'!A10" display="Деятельность в ЯНАО"/>
    <hyperlink ref="B124:B127" location="'Деятельность в ЯНАО'!A10" display="Деятельность в ЯНАО"/>
    <hyperlink ref="B124" location="'Деятельность в ЯНАО'!A20" display="Деятельность в ЯНАО"/>
    <hyperlink ref="B125" location="'Деятельность в ЯНАО'!A26" display="Деятельность в ЯНАО"/>
    <hyperlink ref="B126" location="'Деятельность в ЯНАО'!A39" display="Деятельность в ЯНАО"/>
    <hyperlink ref="B127" location="'Деятельность в ЯНАО'!A43" display="Деятельность в ЯНАО"/>
    <hyperlink ref="B32" location="'Климатическое воздействие'!A10" display="Климатическое воздействие"/>
    <hyperlink ref="B35:B36" location="'Климатическое воздействие'!A19" display="Климатическое воздействие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AC2C1"/>
  </sheetPr>
  <dimension ref="A1:B23"/>
  <sheetViews>
    <sheetView showGridLines="0" zoomScale="80" zoomScaleNormal="80" workbookViewId="0">
      <selection activeCell="B14" sqref="B14"/>
    </sheetView>
  </sheetViews>
  <sheetFormatPr defaultColWidth="8.6640625" defaultRowHeight="14.4" x14ac:dyDescent="0.3"/>
  <cols>
    <col min="1" max="1" width="81.44140625" customWidth="1"/>
    <col min="2" max="2" width="51.21875" customWidth="1"/>
  </cols>
  <sheetData>
    <row r="1" spans="1:2" x14ac:dyDescent="0.3">
      <c r="A1" s="73"/>
      <c r="B1" s="12"/>
    </row>
    <row r="2" spans="1:2" x14ac:dyDescent="0.3">
      <c r="A2" s="531" t="s">
        <v>120</v>
      </c>
      <c r="B2" s="531"/>
    </row>
    <row r="3" spans="1:2" x14ac:dyDescent="0.3">
      <c r="A3" s="531"/>
      <c r="B3" s="531"/>
    </row>
    <row r="4" spans="1:2" x14ac:dyDescent="0.3">
      <c r="A4" s="531"/>
      <c r="B4" s="531"/>
    </row>
    <row r="5" spans="1:2" x14ac:dyDescent="0.3">
      <c r="A5" s="532"/>
      <c r="B5" s="532"/>
    </row>
    <row r="6" spans="1:2" x14ac:dyDescent="0.3">
      <c r="A6" s="72"/>
      <c r="B6" s="78"/>
    </row>
    <row r="7" spans="1:2" x14ac:dyDescent="0.3">
      <c r="A7" s="76" t="s">
        <v>116</v>
      </c>
      <c r="B7" s="12"/>
    </row>
    <row r="8" spans="1:2" x14ac:dyDescent="0.3">
      <c r="A8" s="75" t="s">
        <v>35</v>
      </c>
      <c r="B8" s="13" t="s">
        <v>1483</v>
      </c>
    </row>
    <row r="9" spans="1:2" x14ac:dyDescent="0.3">
      <c r="A9" s="72" t="s">
        <v>115</v>
      </c>
      <c r="B9" s="473" t="s">
        <v>1477</v>
      </c>
    </row>
    <row r="10" spans="1:2" x14ac:dyDescent="0.3">
      <c r="A10" s="73"/>
      <c r="B10" s="12"/>
    </row>
    <row r="11" spans="1:2" ht="15" customHeight="1" x14ac:dyDescent="0.3">
      <c r="A11" s="76" t="s">
        <v>114</v>
      </c>
      <c r="B11" s="12"/>
    </row>
    <row r="12" spans="1:2" x14ac:dyDescent="0.3">
      <c r="A12" s="75" t="s">
        <v>35</v>
      </c>
      <c r="B12" s="13" t="s">
        <v>1483</v>
      </c>
    </row>
    <row r="13" spans="1:2" x14ac:dyDescent="0.3">
      <c r="A13" s="72" t="s">
        <v>113</v>
      </c>
      <c r="B13" s="77" t="s">
        <v>1503</v>
      </c>
    </row>
    <row r="14" spans="1:2" x14ac:dyDescent="0.3">
      <c r="A14" s="72" t="s">
        <v>112</v>
      </c>
      <c r="B14" s="77" t="s">
        <v>1503</v>
      </c>
    </row>
    <row r="15" spans="1:2" x14ac:dyDescent="0.3">
      <c r="A15" s="72"/>
      <c r="B15" s="74"/>
    </row>
    <row r="16" spans="1:2" s="2" customFormat="1" ht="13.8" x14ac:dyDescent="0.3">
      <c r="A16" s="76" t="s">
        <v>111</v>
      </c>
      <c r="B16" s="12"/>
    </row>
    <row r="17" spans="1:2" s="2" customFormat="1" ht="13.8" x14ac:dyDescent="0.3">
      <c r="A17" s="75" t="s">
        <v>35</v>
      </c>
      <c r="B17" s="13" t="s">
        <v>1483</v>
      </c>
    </row>
    <row r="18" spans="1:2" s="2" customFormat="1" x14ac:dyDescent="0.3">
      <c r="A18" s="72" t="s">
        <v>110</v>
      </c>
      <c r="B18" s="77" t="s">
        <v>1478</v>
      </c>
    </row>
    <row r="19" spans="1:2" x14ac:dyDescent="0.3">
      <c r="A19" s="72"/>
      <c r="B19" s="74"/>
    </row>
    <row r="20" spans="1:2" s="2" customFormat="1" ht="13.8" x14ac:dyDescent="0.25">
      <c r="A20" s="76" t="s">
        <v>1492</v>
      </c>
      <c r="B20" s="74"/>
    </row>
    <row r="21" spans="1:2" s="2" customFormat="1" ht="13.8" x14ac:dyDescent="0.3">
      <c r="A21" s="75" t="s">
        <v>35</v>
      </c>
      <c r="B21" s="13" t="s">
        <v>1483</v>
      </c>
    </row>
    <row r="22" spans="1:2" s="2" customFormat="1" x14ac:dyDescent="0.3">
      <c r="A22" s="72" t="s">
        <v>1495</v>
      </c>
      <c r="B22" s="77" t="s">
        <v>1496</v>
      </c>
    </row>
    <row r="23" spans="1:2" s="2" customFormat="1" x14ac:dyDescent="0.3">
      <c r="A23" s="72" t="s">
        <v>33</v>
      </c>
      <c r="B23" s="77" t="s">
        <v>1496</v>
      </c>
    </row>
  </sheetData>
  <mergeCells count="1">
    <mergeCell ref="A2:B5"/>
  </mergeCells>
  <hyperlinks>
    <hyperlink ref="B9" location="'Цепочка поставок'!A10" display="Цепочка поставок"/>
    <hyperlink ref="B13" location="'Управление уст. развитием'!A10" display="Управление устойчивым развитие"/>
    <hyperlink ref="B14" location="'Управление уст. развитием'!A16" display="Управление устойчивым развитие"/>
    <hyperlink ref="B18" location="'Устойчивый продуктовый портфель'!A10" display="Устойчивый продуктовый портфель"/>
    <hyperlink ref="B22" location="'Научно-иссл. деят. и инновации'!A1" display="Научно-исследовательская деятельность и инновации"/>
    <hyperlink ref="B23" location="'Научно-иссл. деят. и инновации'!A1" display="Научно-исследовательская деятельность и инновации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zoomScaleNormal="100" workbookViewId="0">
      <selection activeCell="F15" sqref="F15"/>
    </sheetView>
  </sheetViews>
  <sheetFormatPr defaultColWidth="9.109375" defaultRowHeight="13.2" x14ac:dyDescent="0.25"/>
  <cols>
    <col min="1" max="1" width="37.33203125" style="70" customWidth="1"/>
    <col min="2" max="7" width="20.6640625" style="70" customWidth="1"/>
    <col min="8" max="9" width="20.5546875" style="70" customWidth="1"/>
    <col min="10" max="11" width="11.44140625" style="70" customWidth="1"/>
    <col min="12" max="16384" width="9.109375" style="70"/>
  </cols>
  <sheetData>
    <row r="1" spans="1:6" customFormat="1" ht="14.4" x14ac:dyDescent="0.3"/>
    <row r="2" spans="1:6" x14ac:dyDescent="0.25">
      <c r="A2" s="533" t="s">
        <v>62</v>
      </c>
      <c r="B2" s="533"/>
      <c r="C2" s="533"/>
      <c r="D2" s="533"/>
      <c r="E2" s="533"/>
      <c r="F2" s="533"/>
    </row>
    <row r="3" spans="1:6" ht="15.9" customHeight="1" x14ac:dyDescent="0.25">
      <c r="A3" s="533"/>
      <c r="B3" s="533"/>
      <c r="C3" s="533"/>
      <c r="D3" s="533"/>
      <c r="E3" s="533"/>
      <c r="F3" s="533"/>
    </row>
    <row r="4" spans="1:6" s="12" customFormat="1" x14ac:dyDescent="0.3">
      <c r="A4" s="533"/>
      <c r="B4" s="533"/>
      <c r="C4" s="533"/>
      <c r="D4" s="533"/>
      <c r="E4" s="533"/>
      <c r="F4" s="533"/>
    </row>
    <row r="5" spans="1:6" s="12" customFormat="1" x14ac:dyDescent="0.3">
      <c r="A5" s="533"/>
      <c r="B5" s="533"/>
      <c r="C5" s="533"/>
      <c r="D5" s="533"/>
      <c r="E5" s="533"/>
      <c r="F5" s="533"/>
    </row>
    <row r="6" spans="1:6" s="12" customFormat="1" x14ac:dyDescent="0.3">
      <c r="A6" s="533"/>
      <c r="B6" s="533"/>
      <c r="C6" s="533"/>
      <c r="D6" s="533"/>
      <c r="E6" s="533"/>
      <c r="F6" s="533"/>
    </row>
    <row r="7" spans="1:6" s="12" customFormat="1" x14ac:dyDescent="0.25">
      <c r="A7" s="298"/>
      <c r="B7" s="299"/>
      <c r="C7" s="70"/>
      <c r="D7" s="70"/>
      <c r="E7" s="70"/>
      <c r="F7" s="70"/>
    </row>
    <row r="8" spans="1:6" s="12" customFormat="1" ht="13.8" x14ac:dyDescent="0.25">
      <c r="A8" s="1" t="s">
        <v>116</v>
      </c>
      <c r="B8" s="299"/>
      <c r="C8" s="70"/>
      <c r="D8" s="70"/>
      <c r="E8" s="70"/>
      <c r="F8" s="70"/>
    </row>
    <row r="9" spans="1:6" s="12" customFormat="1" x14ac:dyDescent="0.25">
      <c r="A9" s="300"/>
      <c r="B9" s="299"/>
      <c r="C9" s="70"/>
      <c r="D9" s="70"/>
      <c r="E9" s="70"/>
      <c r="F9" s="70"/>
    </row>
    <row r="10" spans="1:6" x14ac:dyDescent="0.25">
      <c r="A10" s="60" t="s">
        <v>115</v>
      </c>
      <c r="B10" s="60"/>
      <c r="C10" s="60"/>
      <c r="D10" s="60"/>
      <c r="E10" s="58"/>
      <c r="F10" s="301"/>
    </row>
    <row r="11" spans="1:6" x14ac:dyDescent="0.25">
      <c r="A11" s="6"/>
      <c r="B11" s="14">
        <v>2020</v>
      </c>
      <c r="C11" s="15">
        <v>2021</v>
      </c>
      <c r="D11" s="15">
        <v>2022</v>
      </c>
      <c r="E11" s="7">
        <v>2023</v>
      </c>
      <c r="F11" s="7">
        <v>2024</v>
      </c>
    </row>
    <row r="12" spans="1:6" x14ac:dyDescent="0.25">
      <c r="A12" s="88" t="s">
        <v>125</v>
      </c>
      <c r="B12" s="19" t="s">
        <v>5</v>
      </c>
      <c r="C12" s="21">
        <v>40</v>
      </c>
      <c r="D12" s="21">
        <v>80</v>
      </c>
      <c r="E12" s="21">
        <v>80</v>
      </c>
      <c r="F12" s="498">
        <v>72</v>
      </c>
    </row>
    <row r="13" spans="1:6" x14ac:dyDescent="0.25">
      <c r="A13" s="88" t="s">
        <v>124</v>
      </c>
      <c r="B13" s="21">
        <v>11</v>
      </c>
      <c r="C13" s="19" t="s">
        <v>5</v>
      </c>
      <c r="D13" s="19" t="s">
        <v>5</v>
      </c>
      <c r="E13" s="19">
        <v>90</v>
      </c>
      <c r="F13" s="21">
        <f>170+70</f>
        <v>240</v>
      </c>
    </row>
    <row r="14" spans="1:6" ht="26.4" x14ac:dyDescent="0.25">
      <c r="A14" s="88" t="s">
        <v>123</v>
      </c>
      <c r="B14" s="33">
        <v>19</v>
      </c>
      <c r="C14" s="21">
        <v>32</v>
      </c>
      <c r="D14" s="21">
        <v>17</v>
      </c>
      <c r="E14" s="21">
        <v>30</v>
      </c>
      <c r="F14" s="21">
        <v>100</v>
      </c>
    </row>
    <row r="15" spans="1:6" ht="52.8" x14ac:dyDescent="0.25">
      <c r="A15" s="88" t="s">
        <v>122</v>
      </c>
      <c r="B15" s="19" t="s">
        <v>5</v>
      </c>
      <c r="C15" s="33">
        <v>22</v>
      </c>
      <c r="D15" s="21">
        <v>24</v>
      </c>
      <c r="E15" s="21">
        <v>30</v>
      </c>
      <c r="F15" s="21">
        <v>36</v>
      </c>
    </row>
    <row r="16" spans="1:6" ht="26.4" x14ac:dyDescent="0.25">
      <c r="A16" s="289" t="s">
        <v>121</v>
      </c>
      <c r="B16" s="19" t="s">
        <v>5</v>
      </c>
      <c r="C16" s="19" t="s">
        <v>5</v>
      </c>
      <c r="D16" s="21" t="s">
        <v>850</v>
      </c>
      <c r="E16" s="21" t="s">
        <v>850</v>
      </c>
      <c r="F16" s="21" t="s">
        <v>850</v>
      </c>
    </row>
    <row r="18" spans="1:6" ht="27.75" customHeight="1" x14ac:dyDescent="0.25">
      <c r="A18" s="534" t="s">
        <v>1465</v>
      </c>
      <c r="B18" s="534"/>
      <c r="C18" s="534"/>
      <c r="D18" s="534"/>
      <c r="E18" s="534"/>
      <c r="F18" s="534"/>
    </row>
  </sheetData>
  <sheetProtection selectLockedCells="1"/>
  <mergeCells count="2">
    <mergeCell ref="A2:F6"/>
    <mergeCell ref="A18:F18"/>
  </mergeCells>
  <pageMargins left="0.7" right="0.7" top="0.75" bottom="0.75" header="0.3" footer="0.3"/>
  <pageSetup paperSize="9" orientation="portrait" horizontalDpi="300" verticalDpi="300" r:id="rId1"/>
  <headerFooter differentFirst="1">
    <firstHeader xml:space="preserve">&amp;R&amp;G
</first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0"/>
  <sheetViews>
    <sheetView showGridLines="0" zoomScaleNormal="100" workbookViewId="0">
      <selection activeCell="A16" sqref="A16"/>
    </sheetView>
  </sheetViews>
  <sheetFormatPr defaultColWidth="8.6640625" defaultRowHeight="14.4" x14ac:dyDescent="0.3"/>
  <cols>
    <col min="1" max="1" width="31.33203125" style="2" customWidth="1"/>
    <col min="2" max="12" width="17.109375" style="2" customWidth="1"/>
    <col min="13" max="14" width="9.44140625" style="2" bestFit="1" customWidth="1"/>
    <col min="15" max="15" width="9" style="2" bestFit="1" customWidth="1"/>
    <col min="16" max="17" width="9.44140625" style="3" bestFit="1" customWidth="1"/>
    <col min="18" max="18" width="8.6640625" style="3"/>
    <col min="19" max="19" width="9.44140625" style="3" bestFit="1" customWidth="1"/>
    <col min="20" max="16384" width="8.6640625" style="3"/>
  </cols>
  <sheetData>
    <row r="2" spans="1:11" x14ac:dyDescent="0.3">
      <c r="A2" s="533" t="s">
        <v>62</v>
      </c>
      <c r="B2" s="533"/>
      <c r="C2" s="533"/>
      <c r="D2" s="533"/>
      <c r="E2" s="533"/>
      <c r="F2" s="292"/>
    </row>
    <row r="3" spans="1:11" x14ac:dyDescent="0.3">
      <c r="A3" s="533"/>
      <c r="B3" s="533"/>
      <c r="C3" s="533"/>
      <c r="D3" s="533"/>
      <c r="E3" s="533"/>
      <c r="F3" s="292"/>
    </row>
    <row r="4" spans="1:11" x14ac:dyDescent="0.3">
      <c r="A4" s="533"/>
      <c r="B4" s="533"/>
      <c r="C4" s="533"/>
      <c r="D4" s="533"/>
      <c r="E4" s="533"/>
      <c r="F4" s="292"/>
      <c r="G4" s="5"/>
      <c r="H4" s="5"/>
      <c r="I4" s="5"/>
      <c r="J4" s="5"/>
      <c r="K4" s="5"/>
    </row>
    <row r="5" spans="1:11" x14ac:dyDescent="0.3">
      <c r="A5" s="533"/>
      <c r="B5" s="533"/>
      <c r="C5" s="533"/>
      <c r="D5" s="533"/>
      <c r="E5" s="533"/>
      <c r="F5" s="292"/>
      <c r="G5" s="30"/>
      <c r="H5" s="30"/>
      <c r="I5" s="535"/>
      <c r="J5" s="535"/>
      <c r="K5" s="535"/>
    </row>
    <row r="6" spans="1:11" x14ac:dyDescent="0.3">
      <c r="A6" s="533"/>
      <c r="B6" s="533"/>
      <c r="C6" s="533"/>
      <c r="D6" s="533"/>
      <c r="E6" s="533"/>
      <c r="F6" s="292"/>
      <c r="G6" s="12"/>
      <c r="H6" s="12"/>
      <c r="I6" s="16"/>
      <c r="J6" s="16"/>
      <c r="K6" s="16"/>
    </row>
    <row r="7" spans="1:11" x14ac:dyDescent="0.3">
      <c r="A7" s="12"/>
      <c r="B7" s="12"/>
      <c r="C7" s="12"/>
      <c r="D7" s="12"/>
      <c r="E7" s="12"/>
      <c r="F7" s="12"/>
      <c r="G7" s="12"/>
      <c r="H7" s="12"/>
      <c r="I7" s="16"/>
      <c r="J7" s="16"/>
      <c r="K7" s="16"/>
    </row>
    <row r="8" spans="1:11" x14ac:dyDescent="0.3">
      <c r="A8" s="1" t="s">
        <v>114</v>
      </c>
      <c r="E8" s="12"/>
      <c r="F8" s="12"/>
      <c r="G8" s="12"/>
      <c r="H8" s="12"/>
      <c r="I8" s="16"/>
      <c r="J8" s="16"/>
      <c r="K8" s="16"/>
    </row>
    <row r="9" spans="1:11" x14ac:dyDescent="0.3">
      <c r="A9" s="1"/>
      <c r="E9" s="12"/>
      <c r="F9" s="12"/>
      <c r="G9" s="12"/>
      <c r="H9" s="12"/>
      <c r="I9" s="16"/>
      <c r="J9" s="16"/>
      <c r="K9" s="16"/>
    </row>
    <row r="10" spans="1:11" s="2" customFormat="1" ht="13.8" x14ac:dyDescent="0.3">
      <c r="A10" s="4" t="s">
        <v>858</v>
      </c>
      <c r="B10" s="4"/>
      <c r="C10" s="4"/>
      <c r="D10" s="536"/>
      <c r="E10" s="536"/>
      <c r="F10" s="293"/>
    </row>
    <row r="11" spans="1:11" s="2" customFormat="1" ht="13.8" x14ac:dyDescent="0.3">
      <c r="A11" s="6"/>
      <c r="B11" s="14">
        <v>2020</v>
      </c>
      <c r="C11" s="15">
        <v>2021</v>
      </c>
      <c r="D11" s="15">
        <v>2022</v>
      </c>
      <c r="E11" s="15">
        <v>2023</v>
      </c>
      <c r="F11" s="15">
        <v>2024</v>
      </c>
    </row>
    <row r="12" spans="1:11" s="2" customFormat="1" ht="13.2" customHeight="1" x14ac:dyDescent="0.3">
      <c r="A12" s="88" t="s">
        <v>859</v>
      </c>
      <c r="B12" s="290">
        <v>24</v>
      </c>
      <c r="C12" s="290" t="s">
        <v>5</v>
      </c>
      <c r="D12" s="290">
        <v>23</v>
      </c>
      <c r="E12" s="290">
        <v>25</v>
      </c>
      <c r="F12" s="290">
        <v>25</v>
      </c>
    </row>
    <row r="13" spans="1:11" s="2" customFormat="1" ht="13.2" customHeight="1" x14ac:dyDescent="0.3">
      <c r="A13" s="88" t="s">
        <v>860</v>
      </c>
      <c r="B13" s="290">
        <v>24</v>
      </c>
      <c r="C13" s="290" t="s">
        <v>5</v>
      </c>
      <c r="D13" s="290">
        <v>23</v>
      </c>
      <c r="E13" s="290">
        <v>25</v>
      </c>
      <c r="F13" s="290">
        <v>25</v>
      </c>
    </row>
    <row r="14" spans="1:11" ht="13.2" customHeight="1" x14ac:dyDescent="0.3">
      <c r="A14" s="88" t="s">
        <v>861</v>
      </c>
      <c r="B14" s="290">
        <v>24</v>
      </c>
      <c r="C14" s="290" t="s">
        <v>5</v>
      </c>
      <c r="D14" s="290">
        <v>23</v>
      </c>
      <c r="E14" s="290">
        <v>23</v>
      </c>
      <c r="F14" s="290">
        <v>23</v>
      </c>
    </row>
    <row r="15" spans="1:11" s="2" customFormat="1" ht="13.8" x14ac:dyDescent="0.3">
      <c r="A15" s="1"/>
    </row>
    <row r="16" spans="1:11" s="2" customFormat="1" ht="13.8" x14ac:dyDescent="0.3">
      <c r="A16" s="4" t="s">
        <v>862</v>
      </c>
      <c r="B16" s="4"/>
      <c r="C16" s="4"/>
      <c r="D16" s="4"/>
      <c r="E16" s="4"/>
      <c r="F16" s="13"/>
    </row>
    <row r="17" spans="1:18" s="2" customFormat="1" ht="13.8" x14ac:dyDescent="0.3">
      <c r="A17" s="6"/>
      <c r="B17" s="14">
        <v>2020</v>
      </c>
      <c r="C17" s="15">
        <v>2021</v>
      </c>
      <c r="D17" s="15">
        <v>2022</v>
      </c>
      <c r="E17" s="15">
        <v>2023</v>
      </c>
      <c r="F17" s="15">
        <v>2024</v>
      </c>
    </row>
    <row r="18" spans="1:18" s="2" customFormat="1" ht="13.8" x14ac:dyDescent="0.3">
      <c r="A18" s="88" t="s">
        <v>863</v>
      </c>
      <c r="B18" s="21" t="s">
        <v>388</v>
      </c>
      <c r="C18" s="21" t="s">
        <v>388</v>
      </c>
      <c r="D18" s="21" t="s">
        <v>388</v>
      </c>
      <c r="E18" s="21" t="s">
        <v>388</v>
      </c>
      <c r="F18" s="21" t="s">
        <v>388</v>
      </c>
    </row>
    <row r="19" spans="1:18" s="2" customFormat="1" ht="13.8" x14ac:dyDescent="0.3">
      <c r="A19" s="88" t="s">
        <v>864</v>
      </c>
      <c r="B19" s="21" t="s">
        <v>388</v>
      </c>
      <c r="C19" s="21" t="s">
        <v>388</v>
      </c>
      <c r="D19" s="21" t="s">
        <v>388</v>
      </c>
      <c r="E19" s="21" t="s">
        <v>388</v>
      </c>
      <c r="F19" s="21" t="s">
        <v>388</v>
      </c>
    </row>
    <row r="20" spans="1:18" s="2" customFormat="1" ht="26.4" x14ac:dyDescent="0.3">
      <c r="A20" s="88" t="s">
        <v>865</v>
      </c>
      <c r="B20" s="21" t="s">
        <v>388</v>
      </c>
      <c r="C20" s="21" t="s">
        <v>388</v>
      </c>
      <c r="D20" s="21" t="s">
        <v>388</v>
      </c>
      <c r="E20" s="21" t="s">
        <v>388</v>
      </c>
      <c r="F20" s="21" t="s">
        <v>388</v>
      </c>
    </row>
    <row r="21" spans="1:18" ht="60.45" customHeight="1" x14ac:dyDescent="0.3">
      <c r="A21" s="88" t="s">
        <v>866</v>
      </c>
      <c r="B21" s="33" t="s">
        <v>389</v>
      </c>
      <c r="C21" s="21" t="s">
        <v>388</v>
      </c>
      <c r="D21" s="21" t="s">
        <v>388</v>
      </c>
      <c r="E21" s="21" t="s">
        <v>388</v>
      </c>
      <c r="F21" s="21" t="s">
        <v>388</v>
      </c>
    </row>
    <row r="22" spans="1:18" ht="31.2" customHeight="1" x14ac:dyDescent="0.3">
      <c r="A22" s="88" t="s">
        <v>867</v>
      </c>
      <c r="B22" s="21" t="s">
        <v>388</v>
      </c>
      <c r="C22" s="21" t="s">
        <v>388</v>
      </c>
      <c r="D22" s="21" t="s">
        <v>389</v>
      </c>
      <c r="E22" s="21" t="s">
        <v>389</v>
      </c>
      <c r="F22" s="21" t="s">
        <v>389</v>
      </c>
    </row>
    <row r="23" spans="1:18" ht="73.2" customHeight="1" x14ac:dyDescent="0.3">
      <c r="A23" s="88" t="s">
        <v>868</v>
      </c>
      <c r="B23" s="21" t="s">
        <v>388</v>
      </c>
      <c r="C23" s="21" t="s">
        <v>388</v>
      </c>
      <c r="D23" s="21" t="s">
        <v>388</v>
      </c>
      <c r="E23" s="21" t="s">
        <v>388</v>
      </c>
      <c r="F23" s="21" t="s">
        <v>388</v>
      </c>
    </row>
    <row r="24" spans="1:18" ht="26.7" customHeight="1" x14ac:dyDescent="0.3">
      <c r="A24" s="88" t="s">
        <v>869</v>
      </c>
      <c r="B24" s="33" t="s">
        <v>389</v>
      </c>
      <c r="C24" s="21" t="s">
        <v>870</v>
      </c>
      <c r="D24" s="21" t="s">
        <v>870</v>
      </c>
      <c r="E24" s="21" t="s">
        <v>870</v>
      </c>
      <c r="F24" s="21" t="s">
        <v>870</v>
      </c>
    </row>
    <row r="25" spans="1:18" ht="49.95" customHeight="1" x14ac:dyDescent="0.3">
      <c r="A25" s="88" t="s">
        <v>871</v>
      </c>
      <c r="B25" s="33" t="s">
        <v>388</v>
      </c>
      <c r="C25" s="21" t="s">
        <v>870</v>
      </c>
      <c r="D25" s="21" t="s">
        <v>870</v>
      </c>
      <c r="E25" s="21" t="s">
        <v>870</v>
      </c>
      <c r="F25" s="21" t="s">
        <v>870</v>
      </c>
    </row>
    <row r="26" spans="1:18" ht="26.4" x14ac:dyDescent="0.3">
      <c r="A26" s="88" t="s">
        <v>872</v>
      </c>
      <c r="B26" s="33" t="s">
        <v>388</v>
      </c>
      <c r="C26" s="21" t="s">
        <v>388</v>
      </c>
      <c r="D26" s="21" t="s">
        <v>388</v>
      </c>
      <c r="E26" s="21" t="s">
        <v>388</v>
      </c>
      <c r="F26" s="21" t="s">
        <v>388</v>
      </c>
    </row>
    <row r="27" spans="1:18" x14ac:dyDescent="0.3">
      <c r="A27" s="1"/>
      <c r="M27" s="291"/>
      <c r="N27" s="291"/>
      <c r="O27" s="291"/>
      <c r="Q27" s="291"/>
      <c r="R27" s="291"/>
    </row>
    <row r="28" spans="1:18" s="12" customFormat="1" ht="26.25" customHeight="1" x14ac:dyDescent="0.3">
      <c r="A28" s="534" t="s">
        <v>979</v>
      </c>
      <c r="B28" s="534"/>
      <c r="C28" s="534"/>
      <c r="D28" s="534"/>
      <c r="E28" s="534"/>
      <c r="F28" s="294"/>
    </row>
    <row r="29" spans="1:18" s="2" customFormat="1" ht="13.8" x14ac:dyDescent="0.3">
      <c r="A29" s="534"/>
      <c r="B29" s="534"/>
      <c r="C29" s="534"/>
      <c r="D29" s="534"/>
      <c r="E29" s="534"/>
      <c r="F29" s="294"/>
    </row>
    <row r="30" spans="1:18" x14ac:dyDescent="0.3">
      <c r="A30" s="12"/>
      <c r="B30" s="12"/>
      <c r="C30" s="12"/>
      <c r="D30" s="12"/>
    </row>
  </sheetData>
  <mergeCells count="4">
    <mergeCell ref="A2:E6"/>
    <mergeCell ref="I5:K5"/>
    <mergeCell ref="D10:E10"/>
    <mergeCell ref="A28:E2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opLeftCell="A3" zoomScale="90" zoomScaleNormal="90" workbookViewId="0">
      <selection activeCell="B21" sqref="B21"/>
    </sheetView>
  </sheetViews>
  <sheetFormatPr defaultColWidth="9.109375" defaultRowHeight="13.2" x14ac:dyDescent="0.25"/>
  <cols>
    <col min="1" max="1" width="56.44140625" style="87" customWidth="1"/>
    <col min="2" max="3" width="21.109375" style="87" customWidth="1"/>
    <col min="4" max="7" width="20.6640625" style="87" customWidth="1"/>
    <col min="8" max="8" width="64.6640625" style="87" customWidth="1"/>
    <col min="9" max="9" width="30.88671875" style="87" customWidth="1"/>
    <col min="10" max="11" width="20.5546875" style="87" customWidth="1"/>
    <col min="12" max="13" width="11.44140625" style="87" customWidth="1"/>
    <col min="14" max="16384" width="9.109375" style="87"/>
  </cols>
  <sheetData>
    <row r="1" spans="1:16" x14ac:dyDescent="0.25">
      <c r="A1" s="90"/>
      <c r="B1" s="90"/>
      <c r="C1" s="90"/>
      <c r="D1" s="89"/>
    </row>
    <row r="2" spans="1:16" x14ac:dyDescent="0.25">
      <c r="A2" s="533" t="s">
        <v>62</v>
      </c>
      <c r="B2" s="533"/>
      <c r="C2" s="533"/>
      <c r="D2" s="533"/>
      <c r="E2" s="533"/>
      <c r="F2" s="533"/>
    </row>
    <row r="3" spans="1:16" ht="15.9" customHeight="1" x14ac:dyDescent="0.25">
      <c r="A3" s="533"/>
      <c r="B3" s="533"/>
      <c r="C3" s="533"/>
      <c r="D3" s="533"/>
      <c r="E3" s="533"/>
      <c r="F3" s="533"/>
    </row>
    <row r="4" spans="1:16" s="25" customFormat="1" ht="14.4" customHeight="1" x14ac:dyDescent="0.3">
      <c r="A4" s="533"/>
      <c r="B4" s="533"/>
      <c r="C4" s="533"/>
      <c r="D4" s="533"/>
      <c r="E4" s="533"/>
      <c r="F4" s="533"/>
      <c r="G4" s="40"/>
      <c r="H4" s="40"/>
      <c r="I4" s="16"/>
      <c r="J4" s="16"/>
      <c r="K4" s="16"/>
      <c r="L4" s="16"/>
      <c r="M4" s="26"/>
      <c r="N4" s="26"/>
      <c r="O4" s="26"/>
      <c r="P4" s="26"/>
    </row>
    <row r="5" spans="1:16" s="26" customFormat="1" ht="14.25" customHeight="1" x14ac:dyDescent="0.3">
      <c r="A5" s="533"/>
      <c r="B5" s="533"/>
      <c r="C5" s="533"/>
      <c r="D5" s="533"/>
      <c r="E5" s="533"/>
      <c r="F5" s="533"/>
    </row>
    <row r="6" spans="1:16" s="26" customFormat="1" ht="48" customHeight="1" x14ac:dyDescent="0.3">
      <c r="A6" s="533"/>
      <c r="B6" s="533"/>
      <c r="C6" s="533"/>
      <c r="D6" s="533"/>
      <c r="E6" s="533"/>
      <c r="F6" s="533"/>
    </row>
    <row r="7" spans="1:16" s="26" customFormat="1" ht="13.8" x14ac:dyDescent="0.25">
      <c r="A7" s="90"/>
      <c r="B7" s="90"/>
      <c r="C7" s="90"/>
      <c r="D7" s="89"/>
      <c r="E7" s="87"/>
      <c r="F7" s="87"/>
    </row>
    <row r="8" spans="1:16" s="26" customFormat="1" ht="13.8" x14ac:dyDescent="0.25">
      <c r="A8" s="31" t="s">
        <v>111</v>
      </c>
      <c r="B8" s="90"/>
      <c r="C8" s="90"/>
      <c r="D8" s="89"/>
      <c r="E8" s="87"/>
      <c r="F8" s="87"/>
    </row>
    <row r="9" spans="1:16" s="26" customFormat="1" ht="13.8" x14ac:dyDescent="0.25">
      <c r="A9" s="90"/>
      <c r="B9" s="90"/>
      <c r="C9" s="90"/>
      <c r="D9" s="89"/>
      <c r="E9" s="87"/>
      <c r="F9" s="87"/>
    </row>
    <row r="10" spans="1:16" s="26" customFormat="1" ht="15" customHeight="1" x14ac:dyDescent="0.3">
      <c r="A10" s="537" t="s">
        <v>130</v>
      </c>
      <c r="B10" s="537"/>
      <c r="C10" s="537"/>
      <c r="D10" s="537"/>
      <c r="E10" s="537"/>
      <c r="F10" s="537"/>
    </row>
    <row r="11" spans="1:16" s="26" customFormat="1" ht="15" customHeight="1" x14ac:dyDescent="0.3">
      <c r="A11" s="538"/>
      <c r="B11" s="538"/>
      <c r="C11" s="538"/>
      <c r="D11" s="538"/>
      <c r="E11" s="538"/>
      <c r="F11" s="538"/>
    </row>
    <row r="12" spans="1:16" ht="13.8" x14ac:dyDescent="0.25">
      <c r="A12" s="26"/>
      <c r="B12" s="469">
        <v>2020</v>
      </c>
      <c r="C12" s="470">
        <v>2021</v>
      </c>
      <c r="D12" s="471">
        <v>2022</v>
      </c>
      <c r="E12" s="472">
        <v>2023</v>
      </c>
      <c r="F12" s="472">
        <v>2024</v>
      </c>
    </row>
    <row r="13" spans="1:16" ht="41.4" x14ac:dyDescent="0.25">
      <c r="A13" s="302" t="s">
        <v>129</v>
      </c>
      <c r="B13" s="33" t="s">
        <v>5</v>
      </c>
      <c r="C13" s="33">
        <v>1</v>
      </c>
      <c r="D13" s="33">
        <v>5.5</v>
      </c>
      <c r="E13" s="21">
        <v>21.4</v>
      </c>
      <c r="F13" s="365">
        <v>111</v>
      </c>
    </row>
    <row r="14" spans="1:16" ht="27.6" x14ac:dyDescent="0.25">
      <c r="A14" s="302" t="s">
        <v>128</v>
      </c>
      <c r="B14" s="33" t="s">
        <v>5</v>
      </c>
      <c r="C14" s="33" t="s">
        <v>5</v>
      </c>
      <c r="D14" s="33">
        <v>8.8000000000000007</v>
      </c>
      <c r="E14" s="21">
        <v>32.5</v>
      </c>
      <c r="F14" s="365">
        <v>40.6</v>
      </c>
    </row>
    <row r="15" spans="1:16" ht="27.6" x14ac:dyDescent="0.25">
      <c r="A15" s="302" t="s">
        <v>127</v>
      </c>
      <c r="B15" s="33" t="s">
        <v>5</v>
      </c>
      <c r="C15" s="33">
        <v>0.15</v>
      </c>
      <c r="D15" s="33">
        <v>25.5</v>
      </c>
      <c r="E15" s="21">
        <v>111.2</v>
      </c>
      <c r="F15" s="365">
        <v>287</v>
      </c>
    </row>
    <row r="16" spans="1:16" ht="41.4" x14ac:dyDescent="0.25">
      <c r="A16" s="302" t="s">
        <v>126</v>
      </c>
      <c r="B16" s="33">
        <v>51.3</v>
      </c>
      <c r="C16" s="33">
        <v>76.900000000000006</v>
      </c>
      <c r="D16" s="33">
        <v>54.6</v>
      </c>
      <c r="E16" s="21">
        <v>117.7</v>
      </c>
      <c r="F16" s="365">
        <v>133.9</v>
      </c>
    </row>
    <row r="18" spans="1:6" ht="27.75" customHeight="1" x14ac:dyDescent="0.25">
      <c r="A18" s="534" t="s">
        <v>1466</v>
      </c>
      <c r="B18" s="534"/>
      <c r="C18" s="534"/>
      <c r="D18" s="534"/>
      <c r="E18" s="534"/>
      <c r="F18" s="534"/>
    </row>
    <row r="22" spans="1:6" ht="13.8" x14ac:dyDescent="0.25">
      <c r="A22" s="26"/>
      <c r="B22" s="94"/>
      <c r="C22" s="94"/>
      <c r="D22" s="93"/>
      <c r="E22" s="93"/>
      <c r="F22" s="93"/>
    </row>
    <row r="23" spans="1:6" ht="13.8" x14ac:dyDescent="0.25">
      <c r="A23" s="36"/>
      <c r="B23" s="92"/>
      <c r="C23" s="92"/>
      <c r="D23" s="92"/>
      <c r="E23" s="91"/>
      <c r="F23" s="91"/>
    </row>
    <row r="24" spans="1:6" ht="13.8" x14ac:dyDescent="0.25">
      <c r="A24" s="36"/>
      <c r="B24" s="92"/>
      <c r="C24" s="92"/>
      <c r="D24" s="92"/>
      <c r="E24" s="91"/>
      <c r="F24" s="91"/>
    </row>
    <row r="25" spans="1:6" ht="13.8" x14ac:dyDescent="0.25">
      <c r="A25" s="36"/>
      <c r="B25" s="92"/>
      <c r="C25" s="92"/>
      <c r="D25" s="92"/>
      <c r="E25" s="91"/>
      <c r="F25" s="91"/>
    </row>
    <row r="26" spans="1:6" ht="13.8" x14ac:dyDescent="0.25">
      <c r="A26" s="36"/>
      <c r="B26" s="92"/>
      <c r="C26" s="92"/>
      <c r="D26" s="92"/>
      <c r="E26" s="91"/>
      <c r="F26" s="92"/>
    </row>
    <row r="27" spans="1:6" ht="13.8" x14ac:dyDescent="0.25">
      <c r="A27" s="36"/>
      <c r="B27" s="91"/>
      <c r="C27" s="91"/>
      <c r="D27" s="92"/>
      <c r="E27" s="91"/>
      <c r="F27" s="91"/>
    </row>
  </sheetData>
  <sheetProtection selectLockedCells="1"/>
  <mergeCells count="3">
    <mergeCell ref="A18:F18"/>
    <mergeCell ref="A2:F6"/>
    <mergeCell ref="A10:F11"/>
  </mergeCells>
  <pageMargins left="0.7" right="0.7" top="0.75" bottom="0.75" header="0.3" footer="0.3"/>
  <pageSetup paperSize="9" orientation="portrait" horizontalDpi="300" verticalDpi="300" r:id="rId1"/>
  <headerFooter differentFirst="1">
    <firstHeader xml:space="preserve">&amp;R&amp;G
</first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opLeftCell="A2" zoomScale="91" zoomScaleNormal="91" workbookViewId="0">
      <selection activeCell="D13" sqref="D13"/>
    </sheetView>
  </sheetViews>
  <sheetFormatPr defaultColWidth="8.6640625" defaultRowHeight="14.4" x14ac:dyDescent="0.3"/>
  <cols>
    <col min="1" max="1" width="40.44140625" style="26" customWidth="1"/>
    <col min="2" max="13" width="17.33203125" style="26" customWidth="1"/>
    <col min="14" max="15" width="9.5546875" style="26" bestFit="1" customWidth="1"/>
    <col min="16" max="16" width="9" style="26" bestFit="1" customWidth="1"/>
    <col min="17" max="17" width="9.44140625" style="25" bestFit="1" customWidth="1"/>
    <col min="18" max="18" width="9.5546875" style="25" bestFit="1" customWidth="1"/>
    <col min="19" max="19" width="8.6640625" style="25"/>
    <col min="20" max="20" width="9.44140625" style="25" bestFit="1" customWidth="1"/>
    <col min="21" max="16384" width="8.6640625" style="25"/>
  </cols>
  <sheetData>
    <row r="1" spans="1:17" x14ac:dyDescent="0.3">
      <c r="A1" s="2"/>
      <c r="B1" s="2"/>
      <c r="C1" s="2"/>
      <c r="D1" s="2"/>
      <c r="E1" s="2"/>
      <c r="F1" s="2"/>
    </row>
    <row r="2" spans="1:17" x14ac:dyDescent="0.3">
      <c r="A2" s="533" t="s">
        <v>62</v>
      </c>
      <c r="B2" s="533"/>
      <c r="C2" s="533"/>
      <c r="D2" s="533"/>
      <c r="E2" s="533"/>
      <c r="F2" s="533"/>
      <c r="G2" s="16"/>
      <c r="H2" s="16"/>
      <c r="I2" s="16"/>
      <c r="J2" s="16"/>
      <c r="K2" s="16"/>
      <c r="L2" s="16"/>
    </row>
    <row r="3" spans="1:17" ht="14.7" customHeight="1" x14ac:dyDescent="0.3">
      <c r="A3" s="533"/>
      <c r="B3" s="533"/>
      <c r="C3" s="533"/>
      <c r="D3" s="533"/>
      <c r="E3" s="533"/>
      <c r="F3" s="533"/>
      <c r="H3" s="16"/>
      <c r="I3" s="16"/>
      <c r="J3" s="16"/>
      <c r="K3" s="16"/>
      <c r="L3" s="16"/>
      <c r="M3" s="16"/>
      <c r="Q3" s="26"/>
    </row>
    <row r="4" spans="1:17" s="26" customFormat="1" ht="13.8" x14ac:dyDescent="0.3">
      <c r="A4" s="533"/>
      <c r="B4" s="533"/>
      <c r="C4" s="533"/>
      <c r="D4" s="533"/>
      <c r="E4" s="533"/>
      <c r="F4" s="533"/>
    </row>
    <row r="5" spans="1:17" s="26" customFormat="1" ht="13.8" x14ac:dyDescent="0.3">
      <c r="A5" s="533"/>
      <c r="B5" s="533"/>
      <c r="C5" s="533"/>
      <c r="D5" s="533"/>
      <c r="E5" s="533"/>
      <c r="F5" s="533"/>
    </row>
    <row r="6" spans="1:17" s="26" customFormat="1" ht="13.8" x14ac:dyDescent="0.3">
      <c r="A6" s="533"/>
      <c r="B6" s="533"/>
      <c r="C6" s="533"/>
      <c r="D6" s="533"/>
      <c r="E6" s="533"/>
      <c r="F6" s="533"/>
    </row>
    <row r="7" spans="1:17" s="26" customFormat="1" ht="13.8" x14ac:dyDescent="0.3"/>
    <row r="8" spans="1:17" s="26" customFormat="1" ht="13.8" x14ac:dyDescent="0.3">
      <c r="A8" s="31" t="s">
        <v>1492</v>
      </c>
    </row>
    <row r="9" spans="1:17" s="26" customFormat="1" ht="13.8" x14ac:dyDescent="0.3">
      <c r="A9" s="31"/>
    </row>
    <row r="10" spans="1:17" s="26" customFormat="1" x14ac:dyDescent="0.3">
      <c r="A10" s="539" t="s">
        <v>1494</v>
      </c>
      <c r="B10" s="540"/>
      <c r="C10" s="540"/>
      <c r="D10" s="540"/>
      <c r="E10" s="540"/>
      <c r="F10" s="29"/>
    </row>
    <row r="11" spans="1:17" s="26" customFormat="1" ht="13.8" x14ac:dyDescent="0.3">
      <c r="A11" s="28"/>
      <c r="B11" s="14">
        <v>2020</v>
      </c>
      <c r="C11" s="15">
        <v>2021</v>
      </c>
      <c r="D11" s="15">
        <v>2022</v>
      </c>
      <c r="E11" s="15">
        <v>2023</v>
      </c>
      <c r="F11" s="15">
        <v>2024</v>
      </c>
    </row>
    <row r="12" spans="1:17" s="26" customFormat="1" ht="41.4" x14ac:dyDescent="0.3">
      <c r="A12" s="27" t="s">
        <v>1493</v>
      </c>
      <c r="B12" s="37" t="s">
        <v>5</v>
      </c>
      <c r="C12" s="155">
        <v>2154</v>
      </c>
      <c r="D12" s="155">
        <v>2480</v>
      </c>
      <c r="E12" s="155">
        <v>4698</v>
      </c>
      <c r="F12" s="147">
        <v>8985</v>
      </c>
    </row>
    <row r="13" spans="1:17" s="26" customFormat="1" ht="27.6" x14ac:dyDescent="0.3">
      <c r="A13" s="27" t="s">
        <v>34</v>
      </c>
      <c r="B13" s="23">
        <v>51.3</v>
      </c>
      <c r="C13" s="23">
        <v>76.900000000000006</v>
      </c>
      <c r="D13" s="32">
        <v>54.6</v>
      </c>
      <c r="E13" s="32">
        <v>117.7</v>
      </c>
      <c r="F13" s="33">
        <v>133.9</v>
      </c>
    </row>
    <row r="14" spans="1:17" s="26" customFormat="1" ht="13.8" x14ac:dyDescent="0.3">
      <c r="A14" s="36"/>
      <c r="B14" s="35"/>
      <c r="C14" s="35"/>
      <c r="D14" s="35"/>
      <c r="E14" s="35"/>
      <c r="F14" s="34"/>
    </row>
    <row r="15" spans="1:17" s="26" customFormat="1" ht="13.8" x14ac:dyDescent="0.3">
      <c r="A15" s="36"/>
      <c r="B15" s="35"/>
      <c r="C15" s="35"/>
      <c r="D15" s="35"/>
      <c r="E15" s="35"/>
      <c r="F15" s="34"/>
    </row>
    <row r="16" spans="1:17" x14ac:dyDescent="0.3">
      <c r="A16" s="539" t="s">
        <v>33</v>
      </c>
      <c r="B16" s="540"/>
      <c r="C16" s="540"/>
      <c r="D16" s="540"/>
      <c r="E16" s="540"/>
      <c r="F16" s="29"/>
    </row>
    <row r="17" spans="1:6" x14ac:dyDescent="0.3">
      <c r="A17" s="28"/>
      <c r="B17" s="14">
        <v>2020</v>
      </c>
      <c r="C17" s="15">
        <v>2021</v>
      </c>
      <c r="D17" s="15">
        <v>2022</v>
      </c>
      <c r="E17" s="15">
        <v>2023</v>
      </c>
      <c r="F17" s="15">
        <v>2024</v>
      </c>
    </row>
    <row r="18" spans="1:6" ht="27.6" x14ac:dyDescent="0.3">
      <c r="A18" s="27" t="s">
        <v>32</v>
      </c>
      <c r="B18" s="21" t="s">
        <v>5</v>
      </c>
      <c r="C18" s="33">
        <v>849</v>
      </c>
      <c r="D18" s="33">
        <v>894</v>
      </c>
      <c r="E18" s="21">
        <v>957</v>
      </c>
      <c r="F18" s="21">
        <v>998</v>
      </c>
    </row>
    <row r="19" spans="1:6" x14ac:dyDescent="0.3">
      <c r="A19" s="27" t="s">
        <v>31</v>
      </c>
      <c r="B19" s="21" t="s">
        <v>5</v>
      </c>
      <c r="C19" s="33">
        <v>294</v>
      </c>
      <c r="D19" s="33">
        <v>328</v>
      </c>
      <c r="E19" s="21">
        <v>374</v>
      </c>
      <c r="F19" s="21">
        <v>407</v>
      </c>
    </row>
    <row r="20" spans="1:6" ht="27.6" x14ac:dyDescent="0.3">
      <c r="A20" s="27" t="s">
        <v>30</v>
      </c>
      <c r="B20" s="21" t="s">
        <v>5</v>
      </c>
      <c r="C20" s="33">
        <v>82</v>
      </c>
      <c r="D20" s="33">
        <v>89</v>
      </c>
      <c r="E20" s="21">
        <v>20</v>
      </c>
      <c r="F20" s="21">
        <v>42</v>
      </c>
    </row>
    <row r="21" spans="1:6" x14ac:dyDescent="0.3">
      <c r="A21" s="31"/>
    </row>
    <row r="22" spans="1:6" ht="32.25" customHeight="1" x14ac:dyDescent="0.3">
      <c r="A22" s="534" t="s">
        <v>1467</v>
      </c>
      <c r="B22" s="534"/>
      <c r="C22" s="534"/>
      <c r="D22" s="534"/>
      <c r="E22" s="534"/>
      <c r="F22" s="534"/>
    </row>
  </sheetData>
  <mergeCells count="4">
    <mergeCell ref="A10:E10"/>
    <mergeCell ref="A16:E16"/>
    <mergeCell ref="A2:F6"/>
    <mergeCell ref="A22:F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7</vt:i4>
      </vt:variant>
    </vt:vector>
  </HeadingPairs>
  <TitlesOfParts>
    <vt:vector size="32" baseType="lpstr">
      <vt:lpstr>Титульный лист</vt:lpstr>
      <vt:lpstr>Общая информация</vt:lpstr>
      <vt:lpstr>Глоссарий</vt:lpstr>
      <vt:lpstr>Содержание</vt:lpstr>
      <vt:lpstr>Экономический аспект&gt;&gt;</vt:lpstr>
      <vt:lpstr>Цепочка поставок</vt:lpstr>
      <vt:lpstr>Управление уст. развитием</vt:lpstr>
      <vt:lpstr>Устойчивый продуктовый портфель</vt:lpstr>
      <vt:lpstr>Научно-иссл. деят. и инновации</vt:lpstr>
      <vt:lpstr>Экологический аспект&gt;&gt;</vt:lpstr>
      <vt:lpstr>Климатическое воздействие</vt:lpstr>
      <vt:lpstr>Энергопотребление</vt:lpstr>
      <vt:lpstr>ООС</vt:lpstr>
      <vt:lpstr>Социальный аспект&gt;&gt;</vt:lpstr>
      <vt:lpstr>Персонал</vt:lpstr>
      <vt:lpstr>ОТиПБ</vt:lpstr>
      <vt:lpstr>Местные сообщества</vt:lpstr>
      <vt:lpstr>Корпоративный аспект&gt;&gt;</vt:lpstr>
      <vt:lpstr>Система корп. управления</vt:lpstr>
      <vt:lpstr>Бизнес-этика и комплаенс</vt:lpstr>
      <vt:lpstr>Деятельность в ЯНАО</vt:lpstr>
      <vt:lpstr>Политики</vt:lpstr>
      <vt:lpstr>GRI</vt:lpstr>
      <vt:lpstr>SASB</vt:lpstr>
      <vt:lpstr>Контактная информация</vt:lpstr>
      <vt:lpstr>Глоссарий!_Hlk128416399</vt:lpstr>
      <vt:lpstr>Глоссарий!_Hlk129081449</vt:lpstr>
      <vt:lpstr>GRI!_Hlk129963754</vt:lpstr>
      <vt:lpstr>Глоссарий!_Hlk130290566</vt:lpstr>
      <vt:lpstr>Глоссарий!_Hlk130290909</vt:lpstr>
      <vt:lpstr>Глоссарий!_Hlk136594932</vt:lpstr>
      <vt:lpstr>GRI!_Hlk39010865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Шутилин</dc:creator>
  <cp:lastModifiedBy>Дубровина Екатерина Петровна</cp:lastModifiedBy>
  <dcterms:created xsi:type="dcterms:W3CDTF">2024-02-02T07:34:50Z</dcterms:created>
  <dcterms:modified xsi:type="dcterms:W3CDTF">2025-08-08T11:54:15Z</dcterms:modified>
</cp:coreProperties>
</file>